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Aric\Documents\Project First Light\Blog Posts\Valuations and Performance 10-5-20\"/>
    </mc:Choice>
  </mc:AlternateContent>
  <xr:revisionPtr revIDLastSave="0" documentId="13_ncr:1_{9F1961A3-6F16-4339-9E6F-2C4B5C39A51E}" xr6:coauthVersionLast="45" xr6:coauthVersionMax="45" xr10:uidLastSave="{00000000-0000-0000-0000-000000000000}"/>
  <bookViews>
    <workbookView xWindow="-108" yWindow="-108" windowWidth="23256" windowHeight="12600" activeTab="3" xr2:uid="{00000000-000D-0000-FFFF-FFFF00000000}"/>
  </bookViews>
  <sheets>
    <sheet name="Disclaimer" sheetId="9" r:id="rId1"/>
    <sheet name="Index Plot" sheetId="2" r:id="rId2"/>
    <sheet name="PE (CAPE) Plot" sheetId="4" r:id="rId3"/>
    <sheet name="Data" sheetId="1" r:id="rId4"/>
    <sheet name="Data 2" sheetId="10" r:id="rId5"/>
    <sheet name="Use This One" sheetId="11" r:id="rId6"/>
  </sheets>
  <definedNames>
    <definedName name="_Regression_Int">1</definedName>
    <definedName name="CIQWBGuid" hidden="1">"d5c96f1c-0b8a-4f1d-9499-e87469d8b72c"</definedName>
    <definedName name="IQ_ADDIN" hidden="1">"AUTO"</definedName>
    <definedName name="IQ_CH">110000</definedName>
    <definedName name="IQ_CONV_RATE" hidden="1">"c2192"</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43637.646724537</definedName>
    <definedName name="IQ_NTM">6000</definedName>
    <definedName name="IQ_OG_TOTAL_OIL_PRODUCTON" hidden="1">"c2059"</definedName>
    <definedName name="IQ_QTD" hidden="1">750000</definedName>
    <definedName name="IQ_SHAREOUTSTANDING" hidden="1">"c1347"</definedName>
    <definedName name="IQ_TODAY" hidden="1">0</definedName>
    <definedName name="IQ_WEEK">50000</definedName>
    <definedName name="IQ_YTD">3000</definedName>
    <definedName name="IQ_YTDMONTH" hidden="1">130000</definedName>
    <definedName name="_xlnm.Print_Area">Data!$A$1546:$L$1557</definedName>
    <definedName name="Print_Area_MI">Data!$A$1546:$L$1557</definedName>
    <definedName name="SPWS_WBID">"D59E1A16-371E-4D0F-A93D-481B765CD67C"</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016" i="10" l="1"/>
  <c r="Z1016" i="10"/>
  <c r="H1100" i="10"/>
  <c r="J4" i="10"/>
  <c r="J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J458" i="10"/>
  <c r="J459" i="10"/>
  <c r="J460"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4" i="10"/>
  <c r="J495" i="10"/>
  <c r="J496" i="10"/>
  <c r="J497" i="10"/>
  <c r="J498" i="10"/>
  <c r="J499" i="10"/>
  <c r="J500" i="10"/>
  <c r="J501" i="10"/>
  <c r="J502" i="10"/>
  <c r="J503" i="10"/>
  <c r="J504" i="10"/>
  <c r="J505" i="10"/>
  <c r="J506" i="10"/>
  <c r="J507" i="10"/>
  <c r="J508" i="10"/>
  <c r="J509" i="10"/>
  <c r="J510" i="10"/>
  <c r="J511" i="10"/>
  <c r="J512" i="10"/>
  <c r="J513" i="10"/>
  <c r="J514" i="10"/>
  <c r="J515" i="10"/>
  <c r="J516" i="10"/>
  <c r="J517" i="10"/>
  <c r="J518" i="10"/>
  <c r="J519" i="10"/>
  <c r="J520" i="10"/>
  <c r="J521" i="10"/>
  <c r="J522" i="10"/>
  <c r="J523" i="10"/>
  <c r="J524" i="10"/>
  <c r="J525" i="10"/>
  <c r="J526" i="10"/>
  <c r="J527" i="10"/>
  <c r="J528" i="10"/>
  <c r="J529" i="10"/>
  <c r="J530" i="10"/>
  <c r="J531" i="10"/>
  <c r="J532" i="10"/>
  <c r="J533" i="10"/>
  <c r="J534" i="10"/>
  <c r="J535" i="10"/>
  <c r="J536" i="10"/>
  <c r="J537" i="10"/>
  <c r="J538" i="10"/>
  <c r="J539" i="10"/>
  <c r="J540" i="10"/>
  <c r="J541" i="10"/>
  <c r="J542" i="10"/>
  <c r="J543" i="10"/>
  <c r="J544"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69"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14" i="10"/>
  <c r="J615" i="10"/>
  <c r="J616" i="10"/>
  <c r="J617" i="10"/>
  <c r="J618" i="10"/>
  <c r="J619" i="10"/>
  <c r="J620" i="10"/>
  <c r="J621" i="10"/>
  <c r="J622" i="10"/>
  <c r="J623" i="10"/>
  <c r="J624" i="10"/>
  <c r="J625" i="10"/>
  <c r="J626" i="10"/>
  <c r="J627" i="10"/>
  <c r="J628" i="10"/>
  <c r="J629" i="10"/>
  <c r="J630" i="10"/>
  <c r="J631" i="10"/>
  <c r="J632" i="10"/>
  <c r="J633" i="10"/>
  <c r="J634" i="10"/>
  <c r="J635"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3"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3" i="10"/>
  <c r="H4" i="10"/>
  <c r="H5"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228" i="10"/>
  <c r="H229" i="10"/>
  <c r="H230" i="10"/>
  <c r="H231" i="10"/>
  <c r="H232" i="10"/>
  <c r="H233" i="10"/>
  <c r="H234" i="10"/>
  <c r="H235" i="10"/>
  <c r="H236" i="10"/>
  <c r="H237" i="10"/>
  <c r="H238" i="10"/>
  <c r="H239" i="10"/>
  <c r="H240" i="10"/>
  <c r="H241" i="10"/>
  <c r="H242" i="10"/>
  <c r="H243" i="10"/>
  <c r="H244" i="10"/>
  <c r="H245" i="10"/>
  <c r="H246" i="10"/>
  <c r="H247" i="10"/>
  <c r="H248" i="10"/>
  <c r="H249" i="10"/>
  <c r="H250" i="10"/>
  <c r="H251" i="10"/>
  <c r="H252" i="10"/>
  <c r="H253" i="10"/>
  <c r="H254" i="10"/>
  <c r="H255" i="10"/>
  <c r="H256" i="10"/>
  <c r="H257" i="10"/>
  <c r="H258" i="10"/>
  <c r="H259" i="10"/>
  <c r="H260" i="10"/>
  <c r="H261" i="10"/>
  <c r="H262" i="10"/>
  <c r="H263" i="10"/>
  <c r="H264" i="10"/>
  <c r="H265" i="10"/>
  <c r="H266" i="10"/>
  <c r="H267" i="10"/>
  <c r="H268" i="10"/>
  <c r="H269" i="10"/>
  <c r="H270" i="10"/>
  <c r="H271" i="10"/>
  <c r="H272" i="10"/>
  <c r="H273" i="10"/>
  <c r="H274" i="10"/>
  <c r="H275" i="10"/>
  <c r="H276" i="10"/>
  <c r="H277" i="10"/>
  <c r="H278" i="10"/>
  <c r="H279" i="10"/>
  <c r="H280" i="10"/>
  <c r="H281" i="10"/>
  <c r="H282" i="10"/>
  <c r="H283" i="10"/>
  <c r="H284" i="10"/>
  <c r="H285" i="10"/>
  <c r="H286" i="10"/>
  <c r="H287" i="10"/>
  <c r="H288" i="10"/>
  <c r="H289"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H433" i="10"/>
  <c r="H434" i="10"/>
  <c r="H435" i="10"/>
  <c r="H436" i="10"/>
  <c r="H437" i="10"/>
  <c r="H438" i="10"/>
  <c r="H439" i="10"/>
  <c r="H440" i="10"/>
  <c r="H441" i="10"/>
  <c r="H442" i="10"/>
  <c r="H443" i="10"/>
  <c r="H444" i="10"/>
  <c r="H445" i="10"/>
  <c r="H446" i="10"/>
  <c r="H447" i="10"/>
  <c r="H448" i="10"/>
  <c r="H449" i="10"/>
  <c r="H450" i="10"/>
  <c r="H451" i="10"/>
  <c r="H452" i="10"/>
  <c r="H453" i="10"/>
  <c r="H454" i="10"/>
  <c r="H455" i="10"/>
  <c r="H456" i="10"/>
  <c r="H457" i="10"/>
  <c r="H458" i="10"/>
  <c r="H459" i="10"/>
  <c r="H460" i="10"/>
  <c r="H461" i="10"/>
  <c r="H462" i="10"/>
  <c r="H463" i="10"/>
  <c r="H464" i="10"/>
  <c r="H465" i="10"/>
  <c r="H466" i="10"/>
  <c r="H467" i="10"/>
  <c r="H468" i="10"/>
  <c r="H469" i="10"/>
  <c r="H470" i="10"/>
  <c r="H471" i="10"/>
  <c r="H472" i="10"/>
  <c r="H473" i="10"/>
  <c r="H474" i="10"/>
  <c r="H475" i="10"/>
  <c r="H476" i="10"/>
  <c r="H477" i="10"/>
  <c r="H478" i="10"/>
  <c r="H479" i="10"/>
  <c r="H480" i="10"/>
  <c r="H481" i="10"/>
  <c r="H482" i="10"/>
  <c r="H483" i="10"/>
  <c r="H484" i="10"/>
  <c r="H485" i="10"/>
  <c r="H486" i="10"/>
  <c r="H487" i="10"/>
  <c r="H488" i="10"/>
  <c r="H489" i="10"/>
  <c r="H490" i="10"/>
  <c r="H491" i="10"/>
  <c r="H492" i="10"/>
  <c r="H493" i="10"/>
  <c r="H494" i="10"/>
  <c r="H495" i="10"/>
  <c r="H496" i="10"/>
  <c r="H497" i="10"/>
  <c r="H498" i="10"/>
  <c r="H499" i="10"/>
  <c r="H500" i="10"/>
  <c r="H501" i="10"/>
  <c r="H502" i="10"/>
  <c r="H503" i="10"/>
  <c r="H504" i="10"/>
  <c r="H505" i="10"/>
  <c r="H506" i="10"/>
  <c r="H507" i="10"/>
  <c r="H508" i="10"/>
  <c r="H509" i="10"/>
  <c r="H510" i="10"/>
  <c r="H511" i="10"/>
  <c r="H512" i="10"/>
  <c r="H513" i="10"/>
  <c r="H514" i="10"/>
  <c r="H515" i="10"/>
  <c r="H516" i="10"/>
  <c r="H517" i="10"/>
  <c r="H518" i="10"/>
  <c r="H519" i="10"/>
  <c r="H520" i="10"/>
  <c r="H521" i="10"/>
  <c r="H522" i="10"/>
  <c r="H523" i="10"/>
  <c r="H524" i="10"/>
  <c r="H525" i="10"/>
  <c r="H526" i="10"/>
  <c r="H527" i="10"/>
  <c r="H528" i="10"/>
  <c r="H529" i="10"/>
  <c r="H530" i="10"/>
  <c r="H531" i="10"/>
  <c r="H532" i="10"/>
  <c r="H533" i="10"/>
  <c r="H534" i="10"/>
  <c r="H535" i="10"/>
  <c r="H536" i="10"/>
  <c r="H537" i="10"/>
  <c r="H538" i="10"/>
  <c r="H539" i="10"/>
  <c r="H540" i="10"/>
  <c r="H541" i="10"/>
  <c r="H542" i="10"/>
  <c r="H543" i="10"/>
  <c r="H544" i="10"/>
  <c r="H545" i="10"/>
  <c r="H546" i="10"/>
  <c r="H547" i="10"/>
  <c r="H548" i="10"/>
  <c r="H549" i="10"/>
  <c r="H550" i="10"/>
  <c r="H551" i="10"/>
  <c r="H552" i="10"/>
  <c r="H553" i="10"/>
  <c r="H554" i="10"/>
  <c r="H555" i="10"/>
  <c r="H556" i="10"/>
  <c r="H557" i="10"/>
  <c r="H558" i="10"/>
  <c r="H559" i="10"/>
  <c r="H560" i="10"/>
  <c r="H561" i="10"/>
  <c r="H562" i="10"/>
  <c r="H563" i="10"/>
  <c r="H564" i="10"/>
  <c r="H565" i="10"/>
  <c r="H566" i="10"/>
  <c r="H567" i="10"/>
  <c r="H568" i="10"/>
  <c r="H569" i="10"/>
  <c r="H570" i="10"/>
  <c r="H571" i="10"/>
  <c r="H572" i="10"/>
  <c r="H573" i="10"/>
  <c r="H574" i="10"/>
  <c r="H575" i="10"/>
  <c r="H576" i="10"/>
  <c r="H577" i="10"/>
  <c r="H578" i="10"/>
  <c r="H579" i="10"/>
  <c r="H580" i="10"/>
  <c r="H581" i="10"/>
  <c r="H582" i="10"/>
  <c r="H583" i="10"/>
  <c r="H584" i="10"/>
  <c r="H585" i="10"/>
  <c r="H586" i="10"/>
  <c r="H587" i="10"/>
  <c r="H588" i="10"/>
  <c r="H589" i="10"/>
  <c r="H590" i="10"/>
  <c r="H591" i="10"/>
  <c r="H592" i="10"/>
  <c r="H593" i="10"/>
  <c r="H594" i="10"/>
  <c r="H595" i="10"/>
  <c r="H596" i="10"/>
  <c r="H597" i="10"/>
  <c r="H598" i="10"/>
  <c r="H599" i="10"/>
  <c r="H600" i="10"/>
  <c r="H601" i="10"/>
  <c r="H602" i="10"/>
  <c r="H603" i="10"/>
  <c r="H604" i="10"/>
  <c r="H605" i="10"/>
  <c r="H606" i="10"/>
  <c r="H607" i="10"/>
  <c r="H608" i="10"/>
  <c r="H609" i="10"/>
  <c r="H610" i="10"/>
  <c r="H611" i="10"/>
  <c r="H612" i="10"/>
  <c r="H613" i="10"/>
  <c r="H614" i="10"/>
  <c r="H615" i="10"/>
  <c r="H616" i="10"/>
  <c r="H617" i="10"/>
  <c r="H618" i="10"/>
  <c r="H619" i="10"/>
  <c r="H620" i="10"/>
  <c r="H621" i="10"/>
  <c r="H622" i="10"/>
  <c r="H623" i="10"/>
  <c r="H624" i="10"/>
  <c r="H625" i="10"/>
  <c r="H626" i="10"/>
  <c r="H627" i="10"/>
  <c r="H628" i="10"/>
  <c r="H629" i="10"/>
  <c r="H630" i="10"/>
  <c r="H631" i="10"/>
  <c r="H632" i="10"/>
  <c r="H633" i="10"/>
  <c r="H634" i="10"/>
  <c r="H635" i="10"/>
  <c r="H636" i="10"/>
  <c r="H637" i="10"/>
  <c r="H638" i="10"/>
  <c r="H639" i="10"/>
  <c r="H640" i="10"/>
  <c r="H641" i="10"/>
  <c r="H642" i="10"/>
  <c r="H643" i="10"/>
  <c r="H644" i="10"/>
  <c r="H645" i="10"/>
  <c r="H646" i="10"/>
  <c r="H647" i="10"/>
  <c r="H648" i="10"/>
  <c r="H649" i="10"/>
  <c r="H650" i="10"/>
  <c r="H651" i="10"/>
  <c r="H652" i="10"/>
  <c r="H653" i="10"/>
  <c r="H654" i="10"/>
  <c r="H655" i="10"/>
  <c r="H656" i="10"/>
  <c r="H657" i="10"/>
  <c r="H658" i="10"/>
  <c r="H659" i="10"/>
  <c r="H660" i="10"/>
  <c r="H661" i="10"/>
  <c r="H662" i="10"/>
  <c r="H663" i="10"/>
  <c r="H664" i="10"/>
  <c r="H665" i="10"/>
  <c r="H666" i="10"/>
  <c r="H667" i="10"/>
  <c r="H668" i="10"/>
  <c r="H669" i="10"/>
  <c r="H670" i="10"/>
  <c r="H671" i="10"/>
  <c r="H672" i="10"/>
  <c r="H673" i="10"/>
  <c r="H674" i="10"/>
  <c r="H675" i="10"/>
  <c r="H676" i="10"/>
  <c r="H677" i="10"/>
  <c r="H678" i="10"/>
  <c r="H679" i="10"/>
  <c r="H680" i="10"/>
  <c r="H681" i="10"/>
  <c r="H682" i="10"/>
  <c r="H683" i="10"/>
  <c r="H684" i="10"/>
  <c r="H685" i="10"/>
  <c r="H686" i="10"/>
  <c r="H687" i="10"/>
  <c r="H688" i="10"/>
  <c r="H689" i="10"/>
  <c r="H690" i="10"/>
  <c r="H691" i="10"/>
  <c r="H692" i="10"/>
  <c r="H693" i="10"/>
  <c r="H694" i="10"/>
  <c r="H695" i="10"/>
  <c r="H696" i="10"/>
  <c r="H697" i="10"/>
  <c r="H698" i="10"/>
  <c r="H699" i="10"/>
  <c r="H700" i="10"/>
  <c r="H701" i="10"/>
  <c r="H702" i="10"/>
  <c r="H703" i="10"/>
  <c r="H704" i="10"/>
  <c r="H705" i="10"/>
  <c r="H706" i="10"/>
  <c r="H707" i="10"/>
  <c r="H708" i="10"/>
  <c r="H709" i="10"/>
  <c r="H710" i="10"/>
  <c r="H711" i="10"/>
  <c r="H712" i="10"/>
  <c r="H713" i="10"/>
  <c r="H714" i="10"/>
  <c r="H715" i="10"/>
  <c r="H716" i="10"/>
  <c r="H717" i="10"/>
  <c r="H718" i="10"/>
  <c r="H719" i="10"/>
  <c r="H720" i="10"/>
  <c r="H721" i="10"/>
  <c r="H722" i="10"/>
  <c r="H723" i="10"/>
  <c r="H724" i="10"/>
  <c r="H725" i="10"/>
  <c r="H726" i="10"/>
  <c r="H727" i="10"/>
  <c r="H728" i="10"/>
  <c r="H729" i="10"/>
  <c r="H730" i="10"/>
  <c r="H731" i="10"/>
  <c r="H732" i="10"/>
  <c r="H733" i="10"/>
  <c r="H734" i="10"/>
  <c r="H735" i="10"/>
  <c r="H736" i="10"/>
  <c r="H737" i="10"/>
  <c r="H738" i="10"/>
  <c r="H739" i="10"/>
  <c r="H740" i="10"/>
  <c r="H741" i="10"/>
  <c r="H742" i="10"/>
  <c r="H743" i="10"/>
  <c r="H744" i="10"/>
  <c r="H745" i="10"/>
  <c r="H746" i="10"/>
  <c r="H747" i="10"/>
  <c r="H748" i="10"/>
  <c r="H749" i="10"/>
  <c r="H750" i="10"/>
  <c r="H751" i="10"/>
  <c r="H752" i="10"/>
  <c r="H753" i="10"/>
  <c r="H754" i="10"/>
  <c r="H755" i="10"/>
  <c r="H756" i="10"/>
  <c r="H757" i="10"/>
  <c r="H758" i="10"/>
  <c r="H759" i="10"/>
  <c r="H760" i="10"/>
  <c r="H761" i="10"/>
  <c r="H762" i="10"/>
  <c r="H763" i="10"/>
  <c r="H764" i="10"/>
  <c r="H765" i="10"/>
  <c r="H766" i="10"/>
  <c r="H767" i="10"/>
  <c r="H768" i="10"/>
  <c r="H769" i="10"/>
  <c r="H770" i="10"/>
  <c r="H771" i="10"/>
  <c r="H772" i="10"/>
  <c r="H773" i="10"/>
  <c r="H774" i="10"/>
  <c r="H775" i="10"/>
  <c r="H776" i="10"/>
  <c r="H777" i="10"/>
  <c r="H778" i="10"/>
  <c r="H779" i="10"/>
  <c r="H780" i="10"/>
  <c r="H781" i="10"/>
  <c r="H782" i="10"/>
  <c r="H783" i="10"/>
  <c r="H784" i="10"/>
  <c r="H785" i="10"/>
  <c r="H786" i="10"/>
  <c r="H787" i="10"/>
  <c r="H788" i="10"/>
  <c r="H789" i="10"/>
  <c r="H790" i="10"/>
  <c r="H791" i="10"/>
  <c r="H792" i="10"/>
  <c r="H793" i="10"/>
  <c r="H794" i="10"/>
  <c r="H795" i="10"/>
  <c r="H796" i="10"/>
  <c r="H797" i="10"/>
  <c r="H798" i="10"/>
  <c r="H799" i="10"/>
  <c r="H800" i="10"/>
  <c r="H801" i="10"/>
  <c r="H802" i="10"/>
  <c r="H803" i="10"/>
  <c r="H804" i="10"/>
  <c r="H805" i="10"/>
  <c r="H806" i="10"/>
  <c r="H807" i="10"/>
  <c r="H808" i="10"/>
  <c r="H809" i="10"/>
  <c r="H810" i="10"/>
  <c r="H811" i="10"/>
  <c r="H812" i="10"/>
  <c r="H813" i="10"/>
  <c r="H814" i="10"/>
  <c r="H815" i="10"/>
  <c r="H816" i="10"/>
  <c r="H817" i="10"/>
  <c r="H818" i="10"/>
  <c r="H819" i="10"/>
  <c r="H820" i="10"/>
  <c r="H821" i="10"/>
  <c r="H822" i="10"/>
  <c r="H823" i="10"/>
  <c r="H824" i="10"/>
  <c r="H825" i="10"/>
  <c r="H826" i="10"/>
  <c r="H827" i="10"/>
  <c r="H828" i="10"/>
  <c r="H829" i="10"/>
  <c r="H830" i="10"/>
  <c r="H831" i="10"/>
  <c r="H832" i="10"/>
  <c r="H833" i="10"/>
  <c r="H834" i="10"/>
  <c r="H835" i="10"/>
  <c r="H836" i="10"/>
  <c r="H837" i="10"/>
  <c r="H838" i="10"/>
  <c r="H839" i="10"/>
  <c r="H840" i="10"/>
  <c r="H841" i="10"/>
  <c r="H842" i="10"/>
  <c r="H843" i="10"/>
  <c r="H844" i="10"/>
  <c r="H845" i="10"/>
  <c r="H846" i="10"/>
  <c r="H847" i="10"/>
  <c r="H848" i="10"/>
  <c r="H849" i="10"/>
  <c r="H850" i="10"/>
  <c r="H851" i="10"/>
  <c r="H852" i="10"/>
  <c r="H853" i="10"/>
  <c r="H854" i="10"/>
  <c r="H855" i="10"/>
  <c r="H856" i="10"/>
  <c r="H857" i="10"/>
  <c r="H858" i="10"/>
  <c r="H859" i="10"/>
  <c r="H860" i="10"/>
  <c r="H861" i="10"/>
  <c r="H862" i="10"/>
  <c r="H863" i="10"/>
  <c r="H864" i="10"/>
  <c r="H865" i="10"/>
  <c r="H866" i="10"/>
  <c r="H867" i="10"/>
  <c r="H868" i="10"/>
  <c r="H869" i="10"/>
  <c r="H870" i="10"/>
  <c r="H871" i="10"/>
  <c r="H872" i="10"/>
  <c r="H873" i="10"/>
  <c r="H874" i="10"/>
  <c r="H875" i="10"/>
  <c r="H876" i="10"/>
  <c r="H877" i="10"/>
  <c r="H878" i="10"/>
  <c r="H879" i="10"/>
  <c r="H880" i="10"/>
  <c r="H881" i="10"/>
  <c r="H882" i="10"/>
  <c r="H883" i="10"/>
  <c r="H884" i="10"/>
  <c r="H885" i="10"/>
  <c r="H886" i="10"/>
  <c r="H887" i="10"/>
  <c r="H888" i="10"/>
  <c r="H889" i="10"/>
  <c r="H890" i="10"/>
  <c r="H891" i="10"/>
  <c r="H892" i="10"/>
  <c r="H893" i="10"/>
  <c r="H894" i="10"/>
  <c r="H895" i="10"/>
  <c r="H896" i="10"/>
  <c r="H897" i="10"/>
  <c r="H898" i="10"/>
  <c r="H899" i="10"/>
  <c r="H900" i="10"/>
  <c r="H901" i="10"/>
  <c r="H902" i="10"/>
  <c r="H903" i="10"/>
  <c r="H904" i="10"/>
  <c r="H905" i="10"/>
  <c r="H906" i="10"/>
  <c r="H907" i="10"/>
  <c r="H908" i="10"/>
  <c r="H909" i="10"/>
  <c r="H910" i="10"/>
  <c r="H911" i="10"/>
  <c r="H912" i="10"/>
  <c r="H913" i="10"/>
  <c r="H914" i="10"/>
  <c r="H915" i="10"/>
  <c r="H916" i="10"/>
  <c r="H917" i="10"/>
  <c r="H918" i="10"/>
  <c r="H919" i="10"/>
  <c r="H920" i="10"/>
  <c r="H921" i="10"/>
  <c r="H922" i="10"/>
  <c r="H923" i="10"/>
  <c r="H924" i="10"/>
  <c r="H925" i="10"/>
  <c r="H926" i="10"/>
  <c r="H927" i="10"/>
  <c r="H928" i="10"/>
  <c r="H929" i="10"/>
  <c r="H930" i="10"/>
  <c r="H931" i="10"/>
  <c r="H932" i="10"/>
  <c r="H933" i="10"/>
  <c r="H934" i="10"/>
  <c r="H935" i="10"/>
  <c r="H936" i="10"/>
  <c r="H937" i="10"/>
  <c r="H938" i="10"/>
  <c r="H939" i="10"/>
  <c r="H940" i="10"/>
  <c r="H941" i="10"/>
  <c r="H942" i="10"/>
  <c r="H943" i="10"/>
  <c r="H944" i="10"/>
  <c r="H945" i="10"/>
  <c r="H946" i="10"/>
  <c r="H947" i="10"/>
  <c r="H948" i="10"/>
  <c r="H949" i="10"/>
  <c r="H950" i="10"/>
  <c r="H951" i="10"/>
  <c r="H952" i="10"/>
  <c r="H953" i="10"/>
  <c r="H954" i="10"/>
  <c r="H955" i="10"/>
  <c r="H956" i="10"/>
  <c r="H957" i="10"/>
  <c r="H958" i="10"/>
  <c r="H959" i="10"/>
  <c r="H960" i="10"/>
  <c r="H961" i="10"/>
  <c r="H962" i="10"/>
  <c r="H963" i="10"/>
  <c r="H964" i="10"/>
  <c r="H965" i="10"/>
  <c r="H966" i="10"/>
  <c r="H967" i="10"/>
  <c r="H968" i="10"/>
  <c r="H969" i="10"/>
  <c r="H970" i="10"/>
  <c r="H971" i="10"/>
  <c r="H972" i="10"/>
  <c r="H973" i="10"/>
  <c r="H974" i="10"/>
  <c r="H975" i="10"/>
  <c r="H976" i="10"/>
  <c r="H977" i="10"/>
  <c r="H978" i="10"/>
  <c r="H979" i="10"/>
  <c r="H980" i="10"/>
  <c r="H981" i="10"/>
  <c r="H982" i="10"/>
  <c r="H983" i="10"/>
  <c r="H984" i="10"/>
  <c r="H985" i="10"/>
  <c r="H986" i="10"/>
  <c r="H987" i="10"/>
  <c r="H988" i="10"/>
  <c r="H989" i="10"/>
  <c r="H990" i="10"/>
  <c r="H991" i="10"/>
  <c r="H992" i="10"/>
  <c r="H993" i="10"/>
  <c r="H994" i="10"/>
  <c r="H995" i="10"/>
  <c r="H996" i="10"/>
  <c r="H997" i="10"/>
  <c r="H998" i="10"/>
  <c r="H999" i="10"/>
  <c r="H1000" i="10"/>
  <c r="H1001" i="10"/>
  <c r="H1002" i="10"/>
  <c r="H1003" i="10"/>
  <c r="H1004" i="10"/>
  <c r="H1005" i="10"/>
  <c r="H1006" i="10"/>
  <c r="H1007" i="10"/>
  <c r="H1008" i="10"/>
  <c r="H1009" i="10"/>
  <c r="H1010" i="10"/>
  <c r="H1011" i="10"/>
  <c r="H1012" i="10"/>
  <c r="H1013" i="10"/>
  <c r="H1014" i="10"/>
  <c r="H1015" i="10"/>
  <c r="H1016" i="10"/>
  <c r="H1017" i="10"/>
  <c r="H1018" i="10"/>
  <c r="H1019" i="10"/>
  <c r="H1020" i="10"/>
  <c r="H1021" i="10"/>
  <c r="H1022" i="10"/>
  <c r="H1023" i="10"/>
  <c r="H1024" i="10"/>
  <c r="H1025" i="10"/>
  <c r="H1026" i="10"/>
  <c r="H1027" i="10"/>
  <c r="H1028" i="10"/>
  <c r="H1029" i="10"/>
  <c r="H1030" i="10"/>
  <c r="H1031" i="10"/>
  <c r="H1032" i="10"/>
  <c r="H1033" i="10"/>
  <c r="H1034" i="10"/>
  <c r="H1035" i="10"/>
  <c r="H1036" i="10"/>
  <c r="H1037" i="10"/>
  <c r="H1038" i="10"/>
  <c r="H1039" i="10"/>
  <c r="H1040" i="10"/>
  <c r="H1041" i="10"/>
  <c r="H1042" i="10"/>
  <c r="H1043" i="10"/>
  <c r="H1044" i="10"/>
  <c r="H1045" i="10"/>
  <c r="H1046" i="10"/>
  <c r="H1047" i="10"/>
  <c r="H1048" i="10"/>
  <c r="H1049" i="10"/>
  <c r="H1050" i="10"/>
  <c r="H1051" i="10"/>
  <c r="H1052" i="10"/>
  <c r="H1053" i="10"/>
  <c r="H1054" i="10"/>
  <c r="H1055" i="10"/>
  <c r="H1056" i="10"/>
  <c r="H1057" i="10"/>
  <c r="H1058" i="10"/>
  <c r="H1059" i="10"/>
  <c r="H1060" i="10"/>
  <c r="H1061" i="10"/>
  <c r="H1062" i="10"/>
  <c r="H1063" i="10"/>
  <c r="H1064" i="10"/>
  <c r="H1065" i="10"/>
  <c r="H1066" i="10"/>
  <c r="H1067" i="10"/>
  <c r="H1068" i="10"/>
  <c r="H1069" i="10"/>
  <c r="H1070" i="10"/>
  <c r="H1071" i="10"/>
  <c r="H1072" i="10"/>
  <c r="H1073" i="10"/>
  <c r="H1074" i="10"/>
  <c r="H1075" i="10"/>
  <c r="H1076" i="10"/>
  <c r="H1077" i="10"/>
  <c r="H1078" i="10"/>
  <c r="H1079" i="10"/>
  <c r="H1080" i="10"/>
  <c r="H1081" i="10"/>
  <c r="H1082" i="10"/>
  <c r="H1083" i="10"/>
  <c r="H1084" i="10"/>
  <c r="H1085" i="10"/>
  <c r="H1086" i="10"/>
  <c r="H1087" i="10"/>
  <c r="H1088" i="10"/>
  <c r="H1089" i="10"/>
  <c r="H1090" i="10"/>
  <c r="H1091" i="10"/>
  <c r="H1092" i="10"/>
  <c r="H1093" i="10"/>
  <c r="H1094" i="10"/>
  <c r="H1095" i="10"/>
  <c r="H1096" i="10"/>
  <c r="H1097" i="10"/>
  <c r="H1098" i="10"/>
  <c r="H1099" i="10"/>
  <c r="H3" i="10"/>
  <c r="G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G276" i="10"/>
  <c r="G277"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325" i="10"/>
  <c r="G326" i="10"/>
  <c r="G327"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G360" i="10"/>
  <c r="G361" i="10"/>
  <c r="G362" i="10"/>
  <c r="G363" i="10"/>
  <c r="G364" i="10"/>
  <c r="G365" i="10"/>
  <c r="G366" i="10"/>
  <c r="G367" i="10"/>
  <c r="G368" i="10"/>
  <c r="G369" i="10"/>
  <c r="G370" i="10"/>
  <c r="G371" i="10"/>
  <c r="G372" i="10"/>
  <c r="G373" i="10"/>
  <c r="G374" i="10"/>
  <c r="G375" i="10"/>
  <c r="G376" i="10"/>
  <c r="G377" i="10"/>
  <c r="G378" i="10"/>
  <c r="G379" i="10"/>
  <c r="G380" i="10"/>
  <c r="G381" i="10"/>
  <c r="G382" i="10"/>
  <c r="G383" i="10"/>
  <c r="G384" i="10"/>
  <c r="G385" i="10"/>
  <c r="G386" i="10"/>
  <c r="G387" i="10"/>
  <c r="G388" i="10"/>
  <c r="G389" i="10"/>
  <c r="G390" i="10"/>
  <c r="G391" i="10"/>
  <c r="G392" i="10"/>
  <c r="G393" i="10"/>
  <c r="G394" i="10"/>
  <c r="G395" i="10"/>
  <c r="G396" i="10"/>
  <c r="G397" i="10"/>
  <c r="G398" i="10"/>
  <c r="G399" i="10"/>
  <c r="G400" i="10"/>
  <c r="G401" i="10"/>
  <c r="G402" i="10"/>
  <c r="G403" i="10"/>
  <c r="G404" i="10"/>
  <c r="G405" i="10"/>
  <c r="G406" i="10"/>
  <c r="G407" i="10"/>
  <c r="G408" i="10"/>
  <c r="G409" i="10"/>
  <c r="G410" i="10"/>
  <c r="G411" i="10"/>
  <c r="G412" i="10"/>
  <c r="G413" i="10"/>
  <c r="G414" i="10"/>
  <c r="G415" i="10"/>
  <c r="G416" i="10"/>
  <c r="G417" i="10"/>
  <c r="G418" i="10"/>
  <c r="G419" i="10"/>
  <c r="G420" i="10"/>
  <c r="G421" i="10"/>
  <c r="G422" i="10"/>
  <c r="G423" i="10"/>
  <c r="G424" i="10"/>
  <c r="G425" i="10"/>
  <c r="G426" i="10"/>
  <c r="G427" i="10"/>
  <c r="G428" i="10"/>
  <c r="G429" i="10"/>
  <c r="G430" i="10"/>
  <c r="G431" i="10"/>
  <c r="G432" i="10"/>
  <c r="G433" i="10"/>
  <c r="G434" i="10"/>
  <c r="G435" i="10"/>
  <c r="G436" i="10"/>
  <c r="G437" i="10"/>
  <c r="G438" i="10"/>
  <c r="G439" i="10"/>
  <c r="G440" i="10"/>
  <c r="G441" i="10"/>
  <c r="G442" i="10"/>
  <c r="G443" i="10"/>
  <c r="G444" i="10"/>
  <c r="G445" i="10"/>
  <c r="G446" i="10"/>
  <c r="G447" i="10"/>
  <c r="G448" i="10"/>
  <c r="G449" i="10"/>
  <c r="G450" i="10"/>
  <c r="G451" i="10"/>
  <c r="G452" i="10"/>
  <c r="G453" i="10"/>
  <c r="G454" i="10"/>
  <c r="G455" i="10"/>
  <c r="G456" i="10"/>
  <c r="G457" i="10"/>
  <c r="G458" i="10"/>
  <c r="G459" i="10"/>
  <c r="G460" i="10"/>
  <c r="G461" i="10"/>
  <c r="G462" i="10"/>
  <c r="G463" i="10"/>
  <c r="G464" i="10"/>
  <c r="G465" i="10"/>
  <c r="G466" i="10"/>
  <c r="G467" i="10"/>
  <c r="G468" i="10"/>
  <c r="G469" i="10"/>
  <c r="G470" i="10"/>
  <c r="G471" i="10"/>
  <c r="G472" i="10"/>
  <c r="G473" i="10"/>
  <c r="G474" i="10"/>
  <c r="G475" i="10"/>
  <c r="G476" i="10"/>
  <c r="G477" i="10"/>
  <c r="G478" i="10"/>
  <c r="G479" i="10"/>
  <c r="G480" i="10"/>
  <c r="G481" i="10"/>
  <c r="G482" i="10"/>
  <c r="G483" i="10"/>
  <c r="G484" i="10"/>
  <c r="G485" i="10"/>
  <c r="G486" i="10"/>
  <c r="G487" i="10"/>
  <c r="G488" i="10"/>
  <c r="G489" i="10"/>
  <c r="G490" i="10"/>
  <c r="G491" i="10"/>
  <c r="G492" i="10"/>
  <c r="G493" i="10"/>
  <c r="G494" i="10"/>
  <c r="G495" i="10"/>
  <c r="G496" i="10"/>
  <c r="G497" i="10"/>
  <c r="G498" i="10"/>
  <c r="G499" i="10"/>
  <c r="G500" i="10"/>
  <c r="G501" i="10"/>
  <c r="G502" i="10"/>
  <c r="G503" i="10"/>
  <c r="G504" i="10"/>
  <c r="G505" i="10"/>
  <c r="G506" i="10"/>
  <c r="G507" i="10"/>
  <c r="G508" i="10"/>
  <c r="G509" i="10"/>
  <c r="G510" i="10"/>
  <c r="G511" i="10"/>
  <c r="G512" i="10"/>
  <c r="G513" i="10"/>
  <c r="G514" i="10"/>
  <c r="G515" i="10"/>
  <c r="G516" i="10"/>
  <c r="G517" i="10"/>
  <c r="G518" i="10"/>
  <c r="G519" i="10"/>
  <c r="G520" i="10"/>
  <c r="G521" i="10"/>
  <c r="G522" i="10"/>
  <c r="G523" i="10"/>
  <c r="G524" i="10"/>
  <c r="G525" i="10"/>
  <c r="G526" i="10"/>
  <c r="G527" i="10"/>
  <c r="G528" i="10"/>
  <c r="G529" i="10"/>
  <c r="G530" i="10"/>
  <c r="G531" i="10"/>
  <c r="G532" i="10"/>
  <c r="G533" i="10"/>
  <c r="G534" i="10"/>
  <c r="G535" i="10"/>
  <c r="G536" i="10"/>
  <c r="G537" i="10"/>
  <c r="G538" i="10"/>
  <c r="G539" i="10"/>
  <c r="G540" i="10"/>
  <c r="G541" i="10"/>
  <c r="G542" i="10"/>
  <c r="G543" i="10"/>
  <c r="G544" i="10"/>
  <c r="G545" i="10"/>
  <c r="G546" i="10"/>
  <c r="G547" i="10"/>
  <c r="G548" i="10"/>
  <c r="G549" i="10"/>
  <c r="G550" i="10"/>
  <c r="G551" i="10"/>
  <c r="G552" i="10"/>
  <c r="G553" i="10"/>
  <c r="G554" i="10"/>
  <c r="G555" i="10"/>
  <c r="G556" i="10"/>
  <c r="G557" i="10"/>
  <c r="G558" i="10"/>
  <c r="G559" i="10"/>
  <c r="G560" i="10"/>
  <c r="G561" i="10"/>
  <c r="G562" i="10"/>
  <c r="G563" i="10"/>
  <c r="G564" i="10"/>
  <c r="G565" i="10"/>
  <c r="G566" i="10"/>
  <c r="G567" i="10"/>
  <c r="G568" i="10"/>
  <c r="G569" i="10"/>
  <c r="G570" i="10"/>
  <c r="G571" i="10"/>
  <c r="G572" i="10"/>
  <c r="G573" i="10"/>
  <c r="G574" i="10"/>
  <c r="G575" i="10"/>
  <c r="G576" i="10"/>
  <c r="G577" i="10"/>
  <c r="G578" i="10"/>
  <c r="G579" i="10"/>
  <c r="G580" i="10"/>
  <c r="G581" i="10"/>
  <c r="G582" i="10"/>
  <c r="G583" i="10"/>
  <c r="G584" i="10"/>
  <c r="G585" i="10"/>
  <c r="G586" i="10"/>
  <c r="G587" i="10"/>
  <c r="G588" i="10"/>
  <c r="G589" i="10"/>
  <c r="G590" i="10"/>
  <c r="G591" i="10"/>
  <c r="G592" i="10"/>
  <c r="G593" i="10"/>
  <c r="G594" i="10"/>
  <c r="G595" i="10"/>
  <c r="G596" i="10"/>
  <c r="G597" i="10"/>
  <c r="G598" i="10"/>
  <c r="G599" i="10"/>
  <c r="G600" i="10"/>
  <c r="G601" i="10"/>
  <c r="G602" i="10"/>
  <c r="G603" i="10"/>
  <c r="G604" i="10"/>
  <c r="G605" i="10"/>
  <c r="G606" i="10"/>
  <c r="G607" i="10"/>
  <c r="G608" i="10"/>
  <c r="G609" i="10"/>
  <c r="G610" i="10"/>
  <c r="G611" i="10"/>
  <c r="G612" i="10"/>
  <c r="G613" i="10"/>
  <c r="G614" i="10"/>
  <c r="G615" i="10"/>
  <c r="G616" i="10"/>
  <c r="G617" i="10"/>
  <c r="G618" i="10"/>
  <c r="G619" i="10"/>
  <c r="G620" i="10"/>
  <c r="G621" i="10"/>
  <c r="G622" i="10"/>
  <c r="G623" i="10"/>
  <c r="G624" i="10"/>
  <c r="G625" i="10"/>
  <c r="G626" i="10"/>
  <c r="G627" i="10"/>
  <c r="G628" i="10"/>
  <c r="G629" i="10"/>
  <c r="G630" i="10"/>
  <c r="G631" i="10"/>
  <c r="G632" i="10"/>
  <c r="G633" i="10"/>
  <c r="G634" i="10"/>
  <c r="G635" i="10"/>
  <c r="G636" i="10"/>
  <c r="G637" i="10"/>
  <c r="G638" i="10"/>
  <c r="G639" i="10"/>
  <c r="G640" i="10"/>
  <c r="G641" i="10"/>
  <c r="G642" i="10"/>
  <c r="G643" i="10"/>
  <c r="G644" i="10"/>
  <c r="G645" i="10"/>
  <c r="G646" i="10"/>
  <c r="G647" i="10"/>
  <c r="G648" i="10"/>
  <c r="G649" i="10"/>
  <c r="G650" i="10"/>
  <c r="G651" i="10"/>
  <c r="G652" i="10"/>
  <c r="G653" i="10"/>
  <c r="G654" i="10"/>
  <c r="G655" i="10"/>
  <c r="G656" i="10"/>
  <c r="G657" i="10"/>
  <c r="G658" i="10"/>
  <c r="G659" i="10"/>
  <c r="G660" i="10"/>
  <c r="G661" i="10"/>
  <c r="G662" i="10"/>
  <c r="G663" i="10"/>
  <c r="G664" i="10"/>
  <c r="G665" i="10"/>
  <c r="G666" i="10"/>
  <c r="G667" i="10"/>
  <c r="G668" i="10"/>
  <c r="G669" i="10"/>
  <c r="G670" i="10"/>
  <c r="G671" i="10"/>
  <c r="G672" i="10"/>
  <c r="G673" i="10"/>
  <c r="G674" i="10"/>
  <c r="G675" i="10"/>
  <c r="G676" i="10"/>
  <c r="G677" i="10"/>
  <c r="G678" i="10"/>
  <c r="G679" i="10"/>
  <c r="G680" i="10"/>
  <c r="G681" i="10"/>
  <c r="G682" i="10"/>
  <c r="G683" i="10"/>
  <c r="G684" i="10"/>
  <c r="G685" i="10"/>
  <c r="G686" i="10"/>
  <c r="G687" i="10"/>
  <c r="G688" i="10"/>
  <c r="G689" i="10"/>
  <c r="G690" i="10"/>
  <c r="G691" i="10"/>
  <c r="G692" i="10"/>
  <c r="G693" i="10"/>
  <c r="G694" i="10"/>
  <c r="G695" i="10"/>
  <c r="G696" i="10"/>
  <c r="G697" i="10"/>
  <c r="G698" i="10"/>
  <c r="G699" i="10"/>
  <c r="G700" i="10"/>
  <c r="G701" i="10"/>
  <c r="G702" i="10"/>
  <c r="G703" i="10"/>
  <c r="G704" i="10"/>
  <c r="G705" i="10"/>
  <c r="G706" i="10"/>
  <c r="G707" i="10"/>
  <c r="G708" i="10"/>
  <c r="G709" i="10"/>
  <c r="G710" i="10"/>
  <c r="G711" i="10"/>
  <c r="G712" i="10"/>
  <c r="G713" i="10"/>
  <c r="G714" i="10"/>
  <c r="G715" i="10"/>
  <c r="G716" i="10"/>
  <c r="G717" i="10"/>
  <c r="G718" i="10"/>
  <c r="G719" i="10"/>
  <c r="G720" i="10"/>
  <c r="G721" i="10"/>
  <c r="G722" i="10"/>
  <c r="G723" i="10"/>
  <c r="G724" i="10"/>
  <c r="G725" i="10"/>
  <c r="G726" i="10"/>
  <c r="G727" i="10"/>
  <c r="G728" i="10"/>
  <c r="G729" i="10"/>
  <c r="G730" i="10"/>
  <c r="G731" i="10"/>
  <c r="G732" i="10"/>
  <c r="G733" i="10"/>
  <c r="G734" i="10"/>
  <c r="G735" i="10"/>
  <c r="G736" i="10"/>
  <c r="G737" i="10"/>
  <c r="G738" i="10"/>
  <c r="G739" i="10"/>
  <c r="G740" i="10"/>
  <c r="G741" i="10"/>
  <c r="G742" i="10"/>
  <c r="G743" i="10"/>
  <c r="G744" i="10"/>
  <c r="G745" i="10"/>
  <c r="G746" i="10"/>
  <c r="G747" i="10"/>
  <c r="G748" i="10"/>
  <c r="G749" i="10"/>
  <c r="G750" i="10"/>
  <c r="G751" i="10"/>
  <c r="G752" i="10"/>
  <c r="G753" i="10"/>
  <c r="G754" i="10"/>
  <c r="G755" i="10"/>
  <c r="G756" i="10"/>
  <c r="G757" i="10"/>
  <c r="G758" i="10"/>
  <c r="G759" i="10"/>
  <c r="G760" i="10"/>
  <c r="G761" i="10"/>
  <c r="G762" i="10"/>
  <c r="G763" i="10"/>
  <c r="G764" i="10"/>
  <c r="G765" i="10"/>
  <c r="G766" i="10"/>
  <c r="G767" i="10"/>
  <c r="G768" i="10"/>
  <c r="G769" i="10"/>
  <c r="G770" i="10"/>
  <c r="G771" i="10"/>
  <c r="G772" i="10"/>
  <c r="G773" i="10"/>
  <c r="G774" i="10"/>
  <c r="G775" i="10"/>
  <c r="G776" i="10"/>
  <c r="G777" i="10"/>
  <c r="G778" i="10"/>
  <c r="G779" i="10"/>
  <c r="G780" i="10"/>
  <c r="G781" i="10"/>
  <c r="G782" i="10"/>
  <c r="G783" i="10"/>
  <c r="G784" i="10"/>
  <c r="G785" i="10"/>
  <c r="G786" i="10"/>
  <c r="G787" i="10"/>
  <c r="G788" i="10"/>
  <c r="G789" i="10"/>
  <c r="G790" i="10"/>
  <c r="G791" i="10"/>
  <c r="G792" i="10"/>
  <c r="G793" i="10"/>
  <c r="G794" i="10"/>
  <c r="G795" i="10"/>
  <c r="G796" i="10"/>
  <c r="G797" i="10"/>
  <c r="G798" i="10"/>
  <c r="G799" i="10"/>
  <c r="G800" i="10"/>
  <c r="G801" i="10"/>
  <c r="G802" i="10"/>
  <c r="G803" i="10"/>
  <c r="G804" i="10"/>
  <c r="G805" i="10"/>
  <c r="G806" i="10"/>
  <c r="G807" i="10"/>
  <c r="G808" i="10"/>
  <c r="G809" i="10"/>
  <c r="G810" i="10"/>
  <c r="G811" i="10"/>
  <c r="G812" i="10"/>
  <c r="G813" i="10"/>
  <c r="G814" i="10"/>
  <c r="G815" i="10"/>
  <c r="G816" i="10"/>
  <c r="G817" i="10"/>
  <c r="G818" i="10"/>
  <c r="G819" i="10"/>
  <c r="G820" i="10"/>
  <c r="G821" i="10"/>
  <c r="G822" i="10"/>
  <c r="G823" i="10"/>
  <c r="G824" i="10"/>
  <c r="G825" i="10"/>
  <c r="G826" i="10"/>
  <c r="G827" i="10"/>
  <c r="G828" i="10"/>
  <c r="G829" i="10"/>
  <c r="G830" i="10"/>
  <c r="G831" i="10"/>
  <c r="G832" i="10"/>
  <c r="G833" i="10"/>
  <c r="G834" i="10"/>
  <c r="G835" i="10"/>
  <c r="G836" i="10"/>
  <c r="G837" i="10"/>
  <c r="G838" i="10"/>
  <c r="G839" i="10"/>
  <c r="G840" i="10"/>
  <c r="G841" i="10"/>
  <c r="G842" i="10"/>
  <c r="G843" i="10"/>
  <c r="G844" i="10"/>
  <c r="G845" i="10"/>
  <c r="G846" i="10"/>
  <c r="G847" i="10"/>
  <c r="G848" i="10"/>
  <c r="G849" i="10"/>
  <c r="G850" i="10"/>
  <c r="G851" i="10"/>
  <c r="G852" i="10"/>
  <c r="G853" i="10"/>
  <c r="G854" i="10"/>
  <c r="G855" i="10"/>
  <c r="G856" i="10"/>
  <c r="G857" i="10"/>
  <c r="G858" i="10"/>
  <c r="G859" i="10"/>
  <c r="G860" i="10"/>
  <c r="G861" i="10"/>
  <c r="G862" i="10"/>
  <c r="G863" i="10"/>
  <c r="G864" i="10"/>
  <c r="G865" i="10"/>
  <c r="G866" i="10"/>
  <c r="G867" i="10"/>
  <c r="G868" i="10"/>
  <c r="G869" i="10"/>
  <c r="G870" i="10"/>
  <c r="G871" i="10"/>
  <c r="G872" i="10"/>
  <c r="G873" i="10"/>
  <c r="G874" i="10"/>
  <c r="G875" i="10"/>
  <c r="G876" i="10"/>
  <c r="G877" i="10"/>
  <c r="G878" i="10"/>
  <c r="G879" i="10"/>
  <c r="G880" i="10"/>
  <c r="G881" i="10"/>
  <c r="G882" i="10"/>
  <c r="G883" i="10"/>
  <c r="G884" i="10"/>
  <c r="G885" i="10"/>
  <c r="G886" i="10"/>
  <c r="G887" i="10"/>
  <c r="G888" i="10"/>
  <c r="G889" i="10"/>
  <c r="G890" i="10"/>
  <c r="G891" i="10"/>
  <c r="G892" i="10"/>
  <c r="G893" i="10"/>
  <c r="G894" i="10"/>
  <c r="G895" i="10"/>
  <c r="G896" i="10"/>
  <c r="G897" i="10"/>
  <c r="G898" i="10"/>
  <c r="G899" i="10"/>
  <c r="G900" i="10"/>
  <c r="G901" i="10"/>
  <c r="G902" i="10"/>
  <c r="G903" i="10"/>
  <c r="G904" i="10"/>
  <c r="G905" i="10"/>
  <c r="G906" i="10"/>
  <c r="G907" i="10"/>
  <c r="G908" i="10"/>
  <c r="G909" i="10"/>
  <c r="G910" i="10"/>
  <c r="G911" i="10"/>
  <c r="G912" i="10"/>
  <c r="G913" i="10"/>
  <c r="G914" i="10"/>
  <c r="G915" i="10"/>
  <c r="G916" i="10"/>
  <c r="G917" i="10"/>
  <c r="G918" i="10"/>
  <c r="G919" i="10"/>
  <c r="G920" i="10"/>
  <c r="G921" i="10"/>
  <c r="G922" i="10"/>
  <c r="G923" i="10"/>
  <c r="G924" i="10"/>
  <c r="G925" i="10"/>
  <c r="G926" i="10"/>
  <c r="G927" i="10"/>
  <c r="G928" i="10"/>
  <c r="G929" i="10"/>
  <c r="G930" i="10"/>
  <c r="G931" i="10"/>
  <c r="G932" i="10"/>
  <c r="G933" i="10"/>
  <c r="G934" i="10"/>
  <c r="G935" i="10"/>
  <c r="G936" i="10"/>
  <c r="G937" i="10"/>
  <c r="G938" i="10"/>
  <c r="G939" i="10"/>
  <c r="G940" i="10"/>
  <c r="G941" i="10"/>
  <c r="G942" i="10"/>
  <c r="G943" i="10"/>
  <c r="G944" i="10"/>
  <c r="G945" i="10"/>
  <c r="G946" i="10"/>
  <c r="G947" i="10"/>
  <c r="G948" i="10"/>
  <c r="G949" i="10"/>
  <c r="G950" i="10"/>
  <c r="G951" i="10"/>
  <c r="G952" i="10"/>
  <c r="G953" i="10"/>
  <c r="G954" i="10"/>
  <c r="G955" i="10"/>
  <c r="G956" i="10"/>
  <c r="G957" i="10"/>
  <c r="G958" i="10"/>
  <c r="G959" i="10"/>
  <c r="G960" i="10"/>
  <c r="G961" i="10"/>
  <c r="G962" i="10"/>
  <c r="G963" i="10"/>
  <c r="G964" i="10"/>
  <c r="G965" i="10"/>
  <c r="G966" i="10"/>
  <c r="G967" i="10"/>
  <c r="G968" i="10"/>
  <c r="G969" i="10"/>
  <c r="G970" i="10"/>
  <c r="G971" i="10"/>
  <c r="G972" i="10"/>
  <c r="G973" i="10"/>
  <c r="G974" i="10"/>
  <c r="G975" i="10"/>
  <c r="G976" i="10"/>
  <c r="G977" i="10"/>
  <c r="G978" i="10"/>
  <c r="G979" i="10"/>
  <c r="G980" i="10"/>
  <c r="G981" i="10"/>
  <c r="G982" i="10"/>
  <c r="G983" i="10"/>
  <c r="G984" i="10"/>
  <c r="G985" i="10"/>
  <c r="G986" i="10"/>
  <c r="G987" i="10"/>
  <c r="G988" i="10"/>
  <c r="G989" i="10"/>
  <c r="G990" i="10"/>
  <c r="G991" i="10"/>
  <c r="G992" i="10"/>
  <c r="G993" i="10"/>
  <c r="G994" i="10"/>
  <c r="G995" i="10"/>
  <c r="G996" i="10"/>
  <c r="G997" i="10"/>
  <c r="G998" i="10"/>
  <c r="G999" i="10"/>
  <c r="G1000" i="10"/>
  <c r="G1001" i="10"/>
  <c r="G1002" i="10"/>
  <c r="G1003" i="10"/>
  <c r="G1004" i="10"/>
  <c r="G1005" i="10"/>
  <c r="G1006" i="10"/>
  <c r="G1007" i="10"/>
  <c r="G1008" i="10"/>
  <c r="G1009" i="10"/>
  <c r="G1010" i="10"/>
  <c r="G1011" i="10"/>
  <c r="G1012" i="10"/>
  <c r="G1013" i="10"/>
  <c r="G1014" i="10"/>
  <c r="G1015" i="10"/>
  <c r="G1016" i="10"/>
  <c r="G1017" i="10"/>
  <c r="G1018" i="10"/>
  <c r="G1019" i="10"/>
  <c r="G1020" i="10"/>
  <c r="G1021" i="10"/>
  <c r="G1022" i="10"/>
  <c r="G1023" i="10"/>
  <c r="G1024" i="10"/>
  <c r="G1025" i="10"/>
  <c r="G1026" i="10"/>
  <c r="G1027" i="10"/>
  <c r="G1028" i="10"/>
  <c r="G1029" i="10"/>
  <c r="G1030" i="10"/>
  <c r="G1031" i="10"/>
  <c r="G1032" i="10"/>
  <c r="G1033" i="10"/>
  <c r="G1034" i="10"/>
  <c r="G1035" i="10"/>
  <c r="G1036" i="10"/>
  <c r="G1037" i="10"/>
  <c r="G1038" i="10"/>
  <c r="G1039" i="10"/>
  <c r="G1040" i="10"/>
  <c r="G1041" i="10"/>
  <c r="G1042" i="10"/>
  <c r="G1043" i="10"/>
  <c r="G1044" i="10"/>
  <c r="G1045" i="10"/>
  <c r="G1046" i="10"/>
  <c r="G1047" i="10"/>
  <c r="G1048" i="10"/>
  <c r="G1049" i="10"/>
  <c r="G1050" i="10"/>
  <c r="G1051" i="10"/>
  <c r="G1052" i="10"/>
  <c r="G1053" i="10"/>
  <c r="G1054" i="10"/>
  <c r="G1055" i="10"/>
  <c r="G1056" i="10"/>
  <c r="G1057" i="10"/>
  <c r="G1058" i="10"/>
  <c r="G1059" i="10"/>
  <c r="G1060" i="10"/>
  <c r="G1061" i="10"/>
  <c r="G1062" i="10"/>
  <c r="G1063" i="10"/>
  <c r="G1064" i="10"/>
  <c r="G1065" i="10"/>
  <c r="G1066" i="10"/>
  <c r="G1067" i="10"/>
  <c r="G1068" i="10"/>
  <c r="G1069" i="10"/>
  <c r="G1070" i="10"/>
  <c r="G1071" i="10"/>
  <c r="G1072" i="10"/>
  <c r="G1073" i="10"/>
  <c r="G1074" i="10"/>
  <c r="G1075" i="10"/>
  <c r="G1076" i="10"/>
  <c r="G1077" i="10"/>
  <c r="G1078" i="10"/>
  <c r="G1079" i="10"/>
  <c r="G1080" i="10"/>
  <c r="G1081" i="10"/>
  <c r="G1082" i="10"/>
  <c r="G1083" i="10"/>
  <c r="G1084" i="10"/>
  <c r="G1085" i="10"/>
  <c r="G1086" i="10"/>
  <c r="G1087" i="10"/>
  <c r="G1088" i="10"/>
  <c r="G1089" i="10"/>
  <c r="G1090" i="10"/>
  <c r="G1091" i="10"/>
  <c r="G1092" i="10"/>
  <c r="G1093" i="10"/>
  <c r="G1094" i="10"/>
  <c r="G1095" i="10"/>
  <c r="G1096" i="10"/>
  <c r="G1097" i="10"/>
  <c r="G1098" i="10"/>
  <c r="G1099" i="10"/>
  <c r="G1100" i="10"/>
  <c r="G1101" i="10"/>
  <c r="G1102" i="10"/>
  <c r="G1103" i="10"/>
  <c r="G1104" i="10"/>
  <c r="G1105" i="10"/>
  <c r="G1106" i="10"/>
  <c r="G1107" i="10"/>
  <c r="G1108" i="10"/>
  <c r="G1109" i="10"/>
  <c r="G1110" i="10"/>
  <c r="G1111" i="10"/>
  <c r="G1112" i="10"/>
  <c r="G1113" i="10"/>
  <c r="G1114" i="10"/>
  <c r="G1115" i="10"/>
  <c r="G1116" i="10"/>
  <c r="G1117" i="10"/>
  <c r="G1118" i="10"/>
  <c r="G1119" i="10"/>
  <c r="G1120" i="10"/>
  <c r="G1121" i="10"/>
  <c r="G1122" i="10"/>
  <c r="G1123" i="10"/>
  <c r="G1124" i="10"/>
  <c r="G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3" i="10"/>
  <c r="X3" i="10"/>
  <c r="W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3" i="10"/>
  <c r="X829" i="10" l="1"/>
  <c r="Y1076" i="10"/>
  <c r="Y1068" i="10"/>
  <c r="Y11" i="10"/>
  <c r="X1100" i="10"/>
  <c r="X1097" i="10"/>
  <c r="W1124" i="10"/>
  <c r="W4" i="10"/>
  <c r="W5"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W190" i="10"/>
  <c r="W191" i="10"/>
  <c r="W192" i="10"/>
  <c r="W193" i="10"/>
  <c r="W194" i="10"/>
  <c r="W195" i="10"/>
  <c r="W196" i="10"/>
  <c r="W197" i="10"/>
  <c r="W198" i="10"/>
  <c r="W199" i="10"/>
  <c r="W200" i="10"/>
  <c r="W201" i="10"/>
  <c r="W202" i="10"/>
  <c r="W203" i="10"/>
  <c r="W204" i="10"/>
  <c r="W205" i="10"/>
  <c r="W206" i="10"/>
  <c r="W207" i="10"/>
  <c r="W208" i="10"/>
  <c r="W209" i="10"/>
  <c r="W210" i="10"/>
  <c r="W211" i="10"/>
  <c r="W212" i="10"/>
  <c r="W213" i="10"/>
  <c r="W214" i="10"/>
  <c r="W215" i="10"/>
  <c r="W216" i="10"/>
  <c r="W217" i="10"/>
  <c r="W218" i="10"/>
  <c r="W219" i="10"/>
  <c r="W220" i="10"/>
  <c r="W221" i="10"/>
  <c r="W222" i="10"/>
  <c r="W223" i="10"/>
  <c r="W224" i="10"/>
  <c r="W225" i="10"/>
  <c r="W226" i="10"/>
  <c r="W227" i="10"/>
  <c r="W228" i="10"/>
  <c r="W229" i="10"/>
  <c r="W230" i="10"/>
  <c r="W231" i="10"/>
  <c r="W232" i="10"/>
  <c r="W233" i="10"/>
  <c r="W234" i="10"/>
  <c r="W235" i="10"/>
  <c r="W236" i="10"/>
  <c r="W237" i="10"/>
  <c r="W238" i="10"/>
  <c r="W239" i="10"/>
  <c r="W240" i="10"/>
  <c r="W241" i="10"/>
  <c r="W242" i="10"/>
  <c r="W243" i="10"/>
  <c r="W244" i="10"/>
  <c r="W245" i="10"/>
  <c r="W246" i="10"/>
  <c r="W247" i="10"/>
  <c r="W248" i="10"/>
  <c r="W249" i="10"/>
  <c r="W250" i="10"/>
  <c r="W251" i="10"/>
  <c r="W252" i="10"/>
  <c r="W253" i="10"/>
  <c r="W254" i="10"/>
  <c r="W255" i="10"/>
  <c r="W256" i="10"/>
  <c r="W257" i="10"/>
  <c r="W258" i="10"/>
  <c r="W259" i="10"/>
  <c r="W260" i="10"/>
  <c r="W261" i="10"/>
  <c r="W262" i="10"/>
  <c r="W263" i="10"/>
  <c r="W264" i="10"/>
  <c r="W265" i="10"/>
  <c r="W266" i="10"/>
  <c r="W267" i="10"/>
  <c r="W268" i="10"/>
  <c r="W269" i="10"/>
  <c r="W270" i="10"/>
  <c r="W271" i="10"/>
  <c r="W272" i="10"/>
  <c r="W273" i="10"/>
  <c r="W274" i="10"/>
  <c r="W275" i="10"/>
  <c r="W276" i="10"/>
  <c r="W277" i="10"/>
  <c r="W278" i="10"/>
  <c r="W279" i="10"/>
  <c r="W280" i="10"/>
  <c r="W281" i="10"/>
  <c r="W282" i="10"/>
  <c r="W283" i="10"/>
  <c r="W284" i="10"/>
  <c r="W285" i="10"/>
  <c r="W286" i="10"/>
  <c r="W287" i="10"/>
  <c r="W288" i="10"/>
  <c r="W289" i="10"/>
  <c r="W290" i="10"/>
  <c r="W291" i="10"/>
  <c r="W292" i="10"/>
  <c r="W293" i="10"/>
  <c r="W294" i="10"/>
  <c r="W295" i="10"/>
  <c r="W296" i="10"/>
  <c r="W297" i="10"/>
  <c r="W298" i="10"/>
  <c r="W299" i="10"/>
  <c r="W300" i="10"/>
  <c r="W301" i="10"/>
  <c r="W302" i="10"/>
  <c r="W303" i="10"/>
  <c r="W304" i="10"/>
  <c r="W305" i="10"/>
  <c r="W306" i="10"/>
  <c r="W307" i="10"/>
  <c r="W308" i="10"/>
  <c r="W309" i="10"/>
  <c r="W310" i="10"/>
  <c r="W311" i="10"/>
  <c r="W312" i="10"/>
  <c r="W313" i="10"/>
  <c r="W314" i="10"/>
  <c r="W315" i="10"/>
  <c r="W316" i="10"/>
  <c r="W317" i="10"/>
  <c r="W318" i="10"/>
  <c r="W319" i="10"/>
  <c r="W320" i="10"/>
  <c r="W321" i="10"/>
  <c r="W322" i="10"/>
  <c r="W323" i="10"/>
  <c r="W324" i="10"/>
  <c r="W325" i="10"/>
  <c r="W326" i="10"/>
  <c r="W327" i="10"/>
  <c r="W328" i="10"/>
  <c r="W329" i="10"/>
  <c r="W330" i="10"/>
  <c r="W331" i="10"/>
  <c r="W332" i="10"/>
  <c r="W333" i="10"/>
  <c r="W334" i="10"/>
  <c r="W335" i="10"/>
  <c r="W336" i="10"/>
  <c r="W337" i="10"/>
  <c r="W338" i="10"/>
  <c r="W339" i="10"/>
  <c r="W340" i="10"/>
  <c r="W341" i="10"/>
  <c r="W342" i="10"/>
  <c r="W343" i="10"/>
  <c r="W344" i="10"/>
  <c r="W345" i="10"/>
  <c r="W346" i="10"/>
  <c r="W347" i="10"/>
  <c r="W348" i="10"/>
  <c r="W349" i="10"/>
  <c r="W350" i="10"/>
  <c r="W351" i="10"/>
  <c r="W352" i="10"/>
  <c r="W353" i="10"/>
  <c r="W354" i="10"/>
  <c r="W355" i="10"/>
  <c r="W356" i="10"/>
  <c r="W357" i="10"/>
  <c r="W358" i="10"/>
  <c r="W359" i="10"/>
  <c r="W360" i="10"/>
  <c r="W361" i="10"/>
  <c r="W362" i="10"/>
  <c r="W363" i="10"/>
  <c r="W364" i="10"/>
  <c r="W365" i="10"/>
  <c r="W366" i="10"/>
  <c r="W367" i="10"/>
  <c r="W368" i="10"/>
  <c r="W369" i="10"/>
  <c r="W370" i="10"/>
  <c r="W371" i="10"/>
  <c r="W372" i="10"/>
  <c r="W373" i="10"/>
  <c r="W374" i="10"/>
  <c r="W375" i="10"/>
  <c r="W376" i="10"/>
  <c r="W377" i="10"/>
  <c r="W378" i="10"/>
  <c r="W379" i="10"/>
  <c r="W380" i="10"/>
  <c r="W381" i="10"/>
  <c r="W382" i="10"/>
  <c r="W383" i="10"/>
  <c r="W384" i="10"/>
  <c r="W385" i="10"/>
  <c r="W386" i="10"/>
  <c r="W387" i="10"/>
  <c r="W388" i="10"/>
  <c r="W389" i="10"/>
  <c r="W390" i="10"/>
  <c r="W391" i="10"/>
  <c r="W392" i="10"/>
  <c r="W393" i="10"/>
  <c r="W394" i="10"/>
  <c r="W395" i="10"/>
  <c r="W396" i="10"/>
  <c r="W397" i="10"/>
  <c r="W398" i="10"/>
  <c r="W399" i="10"/>
  <c r="W400" i="10"/>
  <c r="W401" i="10"/>
  <c r="W402" i="10"/>
  <c r="W403" i="10"/>
  <c r="W404" i="10"/>
  <c r="W405" i="10"/>
  <c r="W406" i="10"/>
  <c r="W407" i="10"/>
  <c r="W408" i="10"/>
  <c r="W409" i="10"/>
  <c r="W410" i="10"/>
  <c r="W411" i="10"/>
  <c r="W412" i="10"/>
  <c r="W413" i="10"/>
  <c r="W414" i="10"/>
  <c r="W415" i="10"/>
  <c r="W416" i="10"/>
  <c r="W417" i="10"/>
  <c r="W418" i="10"/>
  <c r="W419" i="10"/>
  <c r="W420" i="10"/>
  <c r="W421" i="10"/>
  <c r="W422" i="10"/>
  <c r="W423" i="10"/>
  <c r="W424" i="10"/>
  <c r="W425" i="10"/>
  <c r="W426" i="10"/>
  <c r="W427" i="10"/>
  <c r="W428" i="10"/>
  <c r="W429" i="10"/>
  <c r="W430" i="10"/>
  <c r="W431" i="10"/>
  <c r="W432" i="10"/>
  <c r="W433" i="10"/>
  <c r="W434" i="10"/>
  <c r="W435" i="10"/>
  <c r="W436" i="10"/>
  <c r="W437" i="10"/>
  <c r="W438" i="10"/>
  <c r="W439" i="10"/>
  <c r="W440" i="10"/>
  <c r="W441" i="10"/>
  <c r="W442" i="10"/>
  <c r="W443" i="10"/>
  <c r="W444" i="10"/>
  <c r="W445" i="10"/>
  <c r="W446" i="10"/>
  <c r="W447" i="10"/>
  <c r="W448" i="10"/>
  <c r="W449" i="10"/>
  <c r="W450" i="10"/>
  <c r="W451" i="10"/>
  <c r="W452" i="10"/>
  <c r="W453" i="10"/>
  <c r="W454" i="10"/>
  <c r="W455" i="10"/>
  <c r="W456" i="10"/>
  <c r="W457" i="10"/>
  <c r="W458" i="10"/>
  <c r="W459" i="10"/>
  <c r="W460" i="10"/>
  <c r="W461" i="10"/>
  <c r="W462" i="10"/>
  <c r="W463" i="10"/>
  <c r="W464" i="10"/>
  <c r="W465" i="10"/>
  <c r="W466" i="10"/>
  <c r="W467" i="10"/>
  <c r="W468" i="10"/>
  <c r="W469" i="10"/>
  <c r="W470" i="10"/>
  <c r="W471" i="10"/>
  <c r="W472" i="10"/>
  <c r="W473" i="10"/>
  <c r="W474" i="10"/>
  <c r="W475" i="10"/>
  <c r="W476" i="10"/>
  <c r="W477" i="10"/>
  <c r="W478" i="10"/>
  <c r="W479" i="10"/>
  <c r="W480" i="10"/>
  <c r="W481" i="10"/>
  <c r="W482" i="10"/>
  <c r="W483" i="10"/>
  <c r="W484" i="10"/>
  <c r="W485" i="10"/>
  <c r="W486" i="10"/>
  <c r="W487" i="10"/>
  <c r="W488" i="10"/>
  <c r="W489" i="10"/>
  <c r="W490" i="10"/>
  <c r="W491" i="10"/>
  <c r="W492" i="10"/>
  <c r="W493" i="10"/>
  <c r="W494" i="10"/>
  <c r="W495" i="10"/>
  <c r="W496" i="10"/>
  <c r="W497" i="10"/>
  <c r="W498" i="10"/>
  <c r="W499" i="10"/>
  <c r="W500" i="10"/>
  <c r="W501" i="10"/>
  <c r="W502" i="10"/>
  <c r="W503" i="10"/>
  <c r="W504" i="10"/>
  <c r="W505" i="10"/>
  <c r="W506" i="10"/>
  <c r="W507" i="10"/>
  <c r="W508" i="10"/>
  <c r="W509" i="10"/>
  <c r="W510" i="10"/>
  <c r="W511" i="10"/>
  <c r="W512" i="10"/>
  <c r="W513" i="10"/>
  <c r="W514" i="10"/>
  <c r="W515" i="10"/>
  <c r="W516" i="10"/>
  <c r="W517" i="10"/>
  <c r="W518" i="10"/>
  <c r="W519" i="10"/>
  <c r="W520" i="10"/>
  <c r="W521" i="10"/>
  <c r="W522" i="10"/>
  <c r="W523" i="10"/>
  <c r="W524" i="10"/>
  <c r="W525" i="10"/>
  <c r="W526" i="10"/>
  <c r="W527" i="10"/>
  <c r="W528" i="10"/>
  <c r="W529" i="10"/>
  <c r="W530" i="10"/>
  <c r="W531" i="10"/>
  <c r="W532" i="10"/>
  <c r="W533" i="10"/>
  <c r="W534" i="10"/>
  <c r="W535" i="10"/>
  <c r="W536" i="10"/>
  <c r="W537" i="10"/>
  <c r="W538" i="10"/>
  <c r="W539" i="10"/>
  <c r="W540" i="10"/>
  <c r="W541" i="10"/>
  <c r="W542" i="10"/>
  <c r="W543" i="10"/>
  <c r="W544" i="10"/>
  <c r="W545" i="10"/>
  <c r="W546" i="10"/>
  <c r="W547" i="10"/>
  <c r="W548" i="10"/>
  <c r="W549" i="10"/>
  <c r="W550" i="10"/>
  <c r="W551" i="10"/>
  <c r="W552" i="10"/>
  <c r="W553" i="10"/>
  <c r="W554" i="10"/>
  <c r="W555" i="10"/>
  <c r="W556" i="10"/>
  <c r="W557" i="10"/>
  <c r="W558" i="10"/>
  <c r="W559" i="10"/>
  <c r="W560" i="10"/>
  <c r="W561" i="10"/>
  <c r="W562" i="10"/>
  <c r="W563" i="10"/>
  <c r="W564" i="10"/>
  <c r="W565" i="10"/>
  <c r="W566" i="10"/>
  <c r="W567" i="10"/>
  <c r="W568" i="10"/>
  <c r="W569" i="10"/>
  <c r="W570" i="10"/>
  <c r="W571" i="10"/>
  <c r="W572" i="10"/>
  <c r="W573" i="10"/>
  <c r="W574" i="10"/>
  <c r="W575" i="10"/>
  <c r="W576" i="10"/>
  <c r="W577" i="10"/>
  <c r="W578" i="10"/>
  <c r="W579" i="10"/>
  <c r="W580" i="10"/>
  <c r="W581" i="10"/>
  <c r="W582" i="10"/>
  <c r="W583" i="10"/>
  <c r="W584" i="10"/>
  <c r="W585" i="10"/>
  <c r="W586" i="10"/>
  <c r="W587" i="10"/>
  <c r="W588" i="10"/>
  <c r="W589" i="10"/>
  <c r="W590" i="10"/>
  <c r="W591" i="10"/>
  <c r="W592" i="10"/>
  <c r="W593" i="10"/>
  <c r="W594" i="10"/>
  <c r="W595" i="10"/>
  <c r="W596" i="10"/>
  <c r="W597" i="10"/>
  <c r="W598" i="10"/>
  <c r="W599" i="10"/>
  <c r="W600" i="10"/>
  <c r="W601" i="10"/>
  <c r="W602" i="10"/>
  <c r="W603" i="10"/>
  <c r="W604" i="10"/>
  <c r="W605" i="10"/>
  <c r="W606" i="10"/>
  <c r="W607" i="10"/>
  <c r="W608" i="10"/>
  <c r="W609" i="10"/>
  <c r="W610" i="10"/>
  <c r="W611" i="10"/>
  <c r="W612" i="10"/>
  <c r="W613" i="10"/>
  <c r="W614" i="10"/>
  <c r="W615" i="10"/>
  <c r="W616" i="10"/>
  <c r="W617" i="10"/>
  <c r="W618" i="10"/>
  <c r="W619" i="10"/>
  <c r="W620" i="10"/>
  <c r="W621" i="10"/>
  <c r="W622" i="10"/>
  <c r="W623" i="10"/>
  <c r="W624" i="10"/>
  <c r="W625" i="10"/>
  <c r="W626" i="10"/>
  <c r="W627" i="10"/>
  <c r="W628" i="10"/>
  <c r="W629" i="10"/>
  <c r="W630" i="10"/>
  <c r="W631" i="10"/>
  <c r="W632" i="10"/>
  <c r="W633" i="10"/>
  <c r="W634" i="10"/>
  <c r="W635" i="10"/>
  <c r="W636" i="10"/>
  <c r="W637" i="10"/>
  <c r="W638" i="10"/>
  <c r="W639" i="10"/>
  <c r="W640" i="10"/>
  <c r="W641" i="10"/>
  <c r="W642" i="10"/>
  <c r="W643" i="10"/>
  <c r="W644" i="10"/>
  <c r="W645" i="10"/>
  <c r="W646" i="10"/>
  <c r="W647" i="10"/>
  <c r="W648" i="10"/>
  <c r="W649" i="10"/>
  <c r="W650" i="10"/>
  <c r="W651" i="10"/>
  <c r="W652" i="10"/>
  <c r="W653" i="10"/>
  <c r="W654" i="10"/>
  <c r="W655" i="10"/>
  <c r="W656" i="10"/>
  <c r="W657" i="10"/>
  <c r="W658" i="10"/>
  <c r="W659" i="10"/>
  <c r="W660" i="10"/>
  <c r="W661" i="10"/>
  <c r="W662" i="10"/>
  <c r="W663" i="10"/>
  <c r="W664" i="10"/>
  <c r="W665" i="10"/>
  <c r="W666" i="10"/>
  <c r="W667" i="10"/>
  <c r="W668" i="10"/>
  <c r="W669" i="10"/>
  <c r="W670" i="10"/>
  <c r="W671" i="10"/>
  <c r="W672" i="10"/>
  <c r="W673" i="10"/>
  <c r="W674" i="10"/>
  <c r="W675" i="10"/>
  <c r="W676" i="10"/>
  <c r="W677" i="10"/>
  <c r="W678" i="10"/>
  <c r="W679" i="10"/>
  <c r="W680" i="10"/>
  <c r="W681" i="10"/>
  <c r="W682" i="10"/>
  <c r="W683" i="10"/>
  <c r="W684" i="10"/>
  <c r="W685" i="10"/>
  <c r="W686" i="10"/>
  <c r="W687" i="10"/>
  <c r="W688" i="10"/>
  <c r="W689" i="10"/>
  <c r="W690" i="10"/>
  <c r="W691" i="10"/>
  <c r="W692" i="10"/>
  <c r="W693" i="10"/>
  <c r="W694" i="10"/>
  <c r="W695" i="10"/>
  <c r="W696" i="10"/>
  <c r="W697" i="10"/>
  <c r="W698" i="10"/>
  <c r="W699" i="10"/>
  <c r="W700" i="10"/>
  <c r="W701" i="10"/>
  <c r="W702" i="10"/>
  <c r="W703" i="10"/>
  <c r="W704" i="10"/>
  <c r="W705" i="10"/>
  <c r="W706" i="10"/>
  <c r="W707" i="10"/>
  <c r="W708" i="10"/>
  <c r="W709" i="10"/>
  <c r="W710" i="10"/>
  <c r="W711" i="10"/>
  <c r="W712" i="10"/>
  <c r="W713" i="10"/>
  <c r="W714" i="10"/>
  <c r="W715" i="10"/>
  <c r="W716" i="10"/>
  <c r="W717" i="10"/>
  <c r="W718" i="10"/>
  <c r="W719" i="10"/>
  <c r="W720" i="10"/>
  <c r="W721" i="10"/>
  <c r="W722" i="10"/>
  <c r="W723" i="10"/>
  <c r="W724" i="10"/>
  <c r="W725" i="10"/>
  <c r="W726" i="10"/>
  <c r="W727" i="10"/>
  <c r="W728" i="10"/>
  <c r="W729" i="10"/>
  <c r="W730" i="10"/>
  <c r="W731" i="10"/>
  <c r="W732" i="10"/>
  <c r="W733" i="10"/>
  <c r="W734" i="10"/>
  <c r="W735" i="10"/>
  <c r="W736" i="10"/>
  <c r="W737" i="10"/>
  <c r="W738" i="10"/>
  <c r="W739" i="10"/>
  <c r="W740" i="10"/>
  <c r="W741" i="10"/>
  <c r="W742" i="10"/>
  <c r="W743" i="10"/>
  <c r="W744" i="10"/>
  <c r="W745" i="10"/>
  <c r="W746" i="10"/>
  <c r="W747" i="10"/>
  <c r="W748" i="10"/>
  <c r="W749" i="10"/>
  <c r="W750" i="10"/>
  <c r="W751" i="10"/>
  <c r="W752" i="10"/>
  <c r="W753" i="10"/>
  <c r="W754" i="10"/>
  <c r="W755" i="10"/>
  <c r="W756" i="10"/>
  <c r="W757" i="10"/>
  <c r="W758" i="10"/>
  <c r="W759" i="10"/>
  <c r="W760" i="10"/>
  <c r="W761" i="10"/>
  <c r="W762" i="10"/>
  <c r="W763" i="10"/>
  <c r="W764" i="10"/>
  <c r="W765" i="10"/>
  <c r="W766" i="10"/>
  <c r="W767" i="10"/>
  <c r="W768" i="10"/>
  <c r="W769" i="10"/>
  <c r="W770" i="10"/>
  <c r="W771" i="10"/>
  <c r="W772" i="10"/>
  <c r="W773" i="10"/>
  <c r="W774" i="10"/>
  <c r="W775" i="10"/>
  <c r="W776" i="10"/>
  <c r="W777" i="10"/>
  <c r="W778" i="10"/>
  <c r="W779" i="10"/>
  <c r="W780" i="10"/>
  <c r="W781" i="10"/>
  <c r="W782" i="10"/>
  <c r="W783" i="10"/>
  <c r="W784" i="10"/>
  <c r="W785" i="10"/>
  <c r="W786" i="10"/>
  <c r="W787" i="10"/>
  <c r="W788" i="10"/>
  <c r="W789" i="10"/>
  <c r="W790" i="10"/>
  <c r="W791" i="10"/>
  <c r="W792" i="10"/>
  <c r="W793" i="10"/>
  <c r="W794" i="10"/>
  <c r="W795" i="10"/>
  <c r="W796" i="10"/>
  <c r="W797" i="10"/>
  <c r="W798" i="10"/>
  <c r="W799" i="10"/>
  <c r="W800" i="10"/>
  <c r="W801" i="10"/>
  <c r="W802" i="10"/>
  <c r="W803" i="10"/>
  <c r="W804" i="10"/>
  <c r="W805" i="10"/>
  <c r="W806" i="10"/>
  <c r="W807" i="10"/>
  <c r="W808" i="10"/>
  <c r="W809" i="10"/>
  <c r="W810" i="10"/>
  <c r="W811" i="10"/>
  <c r="W812" i="10"/>
  <c r="W813" i="10"/>
  <c r="W814" i="10"/>
  <c r="W815" i="10"/>
  <c r="W816" i="10"/>
  <c r="W817" i="10"/>
  <c r="W818" i="10"/>
  <c r="W819" i="10"/>
  <c r="W820" i="10"/>
  <c r="W821" i="10"/>
  <c r="W822" i="10"/>
  <c r="W823" i="10"/>
  <c r="W824" i="10"/>
  <c r="W825" i="10"/>
  <c r="W826" i="10"/>
  <c r="W827" i="10"/>
  <c r="W828" i="10"/>
  <c r="W829" i="10"/>
  <c r="W830" i="10"/>
  <c r="W831" i="10"/>
  <c r="W832" i="10"/>
  <c r="W833" i="10"/>
  <c r="W834" i="10"/>
  <c r="W835" i="10"/>
  <c r="W836" i="10"/>
  <c r="W837" i="10"/>
  <c r="W838" i="10"/>
  <c r="W839" i="10"/>
  <c r="W840" i="10"/>
  <c r="W841" i="10"/>
  <c r="W842" i="10"/>
  <c r="W843" i="10"/>
  <c r="W844" i="10"/>
  <c r="W845" i="10"/>
  <c r="W846" i="10"/>
  <c r="W847" i="10"/>
  <c r="W848" i="10"/>
  <c r="W849" i="10"/>
  <c r="W850" i="10"/>
  <c r="W851" i="10"/>
  <c r="W852" i="10"/>
  <c r="W853" i="10"/>
  <c r="W854" i="10"/>
  <c r="W855" i="10"/>
  <c r="W856" i="10"/>
  <c r="W857" i="10"/>
  <c r="W858" i="10"/>
  <c r="W859" i="10"/>
  <c r="W860" i="10"/>
  <c r="W861" i="10"/>
  <c r="W862" i="10"/>
  <c r="W863" i="10"/>
  <c r="W864" i="10"/>
  <c r="W865" i="10"/>
  <c r="W866" i="10"/>
  <c r="W867" i="10"/>
  <c r="W868" i="10"/>
  <c r="W869" i="10"/>
  <c r="W870" i="10"/>
  <c r="W871" i="10"/>
  <c r="W872" i="10"/>
  <c r="W873" i="10"/>
  <c r="W874" i="10"/>
  <c r="W875" i="10"/>
  <c r="W876" i="10"/>
  <c r="W877" i="10"/>
  <c r="W878" i="10"/>
  <c r="W879" i="10"/>
  <c r="W880" i="10"/>
  <c r="W881" i="10"/>
  <c r="W882" i="10"/>
  <c r="W883" i="10"/>
  <c r="W884" i="10"/>
  <c r="W885" i="10"/>
  <c r="W886" i="10"/>
  <c r="W887" i="10"/>
  <c r="W888" i="10"/>
  <c r="W889" i="10"/>
  <c r="W890" i="10"/>
  <c r="W891" i="10"/>
  <c r="W892" i="10"/>
  <c r="W893" i="10"/>
  <c r="W894" i="10"/>
  <c r="W895" i="10"/>
  <c r="W896" i="10"/>
  <c r="W897" i="10"/>
  <c r="W898" i="10"/>
  <c r="W899" i="10"/>
  <c r="W900" i="10"/>
  <c r="W901" i="10"/>
  <c r="W902" i="10"/>
  <c r="W903" i="10"/>
  <c r="W904" i="10"/>
  <c r="W905" i="10"/>
  <c r="W906" i="10"/>
  <c r="W907" i="10"/>
  <c r="W908" i="10"/>
  <c r="W909" i="10"/>
  <c r="W910" i="10"/>
  <c r="W911" i="10"/>
  <c r="W912" i="10"/>
  <c r="W913" i="10"/>
  <c r="W914" i="10"/>
  <c r="W915" i="10"/>
  <c r="W916" i="10"/>
  <c r="W917" i="10"/>
  <c r="W918" i="10"/>
  <c r="W919" i="10"/>
  <c r="W920" i="10"/>
  <c r="W921" i="10"/>
  <c r="W922" i="10"/>
  <c r="W923" i="10"/>
  <c r="W924" i="10"/>
  <c r="W925" i="10"/>
  <c r="W926" i="10"/>
  <c r="W927" i="10"/>
  <c r="W928" i="10"/>
  <c r="W929" i="10"/>
  <c r="W930" i="10"/>
  <c r="W931" i="10"/>
  <c r="W932" i="10"/>
  <c r="W933" i="10"/>
  <c r="W934" i="10"/>
  <c r="W935" i="10"/>
  <c r="W936" i="10"/>
  <c r="W937" i="10"/>
  <c r="W938" i="10"/>
  <c r="W939" i="10"/>
  <c r="W940" i="10"/>
  <c r="W941" i="10"/>
  <c r="W942" i="10"/>
  <c r="W943" i="10"/>
  <c r="W944" i="10"/>
  <c r="W945" i="10"/>
  <c r="W946" i="10"/>
  <c r="W947" i="10"/>
  <c r="W948" i="10"/>
  <c r="W949" i="10"/>
  <c r="W950" i="10"/>
  <c r="W951" i="10"/>
  <c r="W952" i="10"/>
  <c r="W953" i="10"/>
  <c r="W954" i="10"/>
  <c r="W955" i="10"/>
  <c r="W956" i="10"/>
  <c r="W957" i="10"/>
  <c r="W958" i="10"/>
  <c r="W959" i="10"/>
  <c r="W960" i="10"/>
  <c r="W961" i="10"/>
  <c r="W962" i="10"/>
  <c r="W963" i="10"/>
  <c r="W964" i="10"/>
  <c r="W965" i="10"/>
  <c r="W966" i="10"/>
  <c r="W967" i="10"/>
  <c r="W968" i="10"/>
  <c r="W969" i="10"/>
  <c r="W970" i="10"/>
  <c r="W971" i="10"/>
  <c r="W972" i="10"/>
  <c r="W973" i="10"/>
  <c r="W974" i="10"/>
  <c r="W975" i="10"/>
  <c r="W976" i="10"/>
  <c r="W977" i="10"/>
  <c r="W978" i="10"/>
  <c r="W979" i="10"/>
  <c r="W980" i="10"/>
  <c r="W981" i="10"/>
  <c r="W982" i="10"/>
  <c r="W983" i="10"/>
  <c r="W984" i="10"/>
  <c r="W985" i="10"/>
  <c r="W986" i="10"/>
  <c r="W987" i="10"/>
  <c r="W988" i="10"/>
  <c r="W989" i="10"/>
  <c r="W990" i="10"/>
  <c r="W991" i="10"/>
  <c r="W992" i="10"/>
  <c r="W993" i="10"/>
  <c r="W994" i="10"/>
  <c r="W995" i="10"/>
  <c r="W996" i="10"/>
  <c r="W997" i="10"/>
  <c r="W998" i="10"/>
  <c r="W999" i="10"/>
  <c r="W1000" i="10"/>
  <c r="W1001" i="10"/>
  <c r="W1002" i="10"/>
  <c r="W1003" i="10"/>
  <c r="W1004" i="10"/>
  <c r="W1005" i="10"/>
  <c r="W1006" i="10"/>
  <c r="W1007" i="10"/>
  <c r="W1008" i="10"/>
  <c r="W1009" i="10"/>
  <c r="W1010" i="10"/>
  <c r="W1011" i="10"/>
  <c r="W1012" i="10"/>
  <c r="W1013" i="10"/>
  <c r="W1014" i="10"/>
  <c r="W1015" i="10"/>
  <c r="W1016" i="10"/>
  <c r="W1017" i="10"/>
  <c r="W1018" i="10"/>
  <c r="W1019" i="10"/>
  <c r="W1020" i="10"/>
  <c r="W1021" i="10"/>
  <c r="W1022" i="10"/>
  <c r="W1023" i="10"/>
  <c r="W1024" i="10"/>
  <c r="W1025" i="10"/>
  <c r="W1026" i="10"/>
  <c r="W1027" i="10"/>
  <c r="W1028" i="10"/>
  <c r="W1029" i="10"/>
  <c r="W1030" i="10"/>
  <c r="W1031" i="10"/>
  <c r="W1032" i="10"/>
  <c r="W1033" i="10"/>
  <c r="W1034" i="10"/>
  <c r="W1035" i="10"/>
  <c r="W1036" i="10"/>
  <c r="W1037" i="10"/>
  <c r="W1038" i="10"/>
  <c r="W1039" i="10"/>
  <c r="W1040" i="10"/>
  <c r="W1041" i="10"/>
  <c r="W1042" i="10"/>
  <c r="W1043" i="10"/>
  <c r="W1044" i="10"/>
  <c r="W1045" i="10"/>
  <c r="W1046" i="10"/>
  <c r="W1047" i="10"/>
  <c r="W1048" i="10"/>
  <c r="W1049" i="10"/>
  <c r="W1050" i="10"/>
  <c r="W1051" i="10"/>
  <c r="W1052" i="10"/>
  <c r="W1053" i="10"/>
  <c r="W1054" i="10"/>
  <c r="W1055" i="10"/>
  <c r="W1056" i="10"/>
  <c r="W1057" i="10"/>
  <c r="W1058" i="10"/>
  <c r="W1059" i="10"/>
  <c r="W1060" i="10"/>
  <c r="W1061" i="10"/>
  <c r="W1062" i="10"/>
  <c r="W1063" i="10"/>
  <c r="W1064" i="10"/>
  <c r="W1065" i="10"/>
  <c r="W1066" i="10"/>
  <c r="W1067" i="10"/>
  <c r="W1068" i="10"/>
  <c r="W1069" i="10"/>
  <c r="W1070" i="10"/>
  <c r="W1071" i="10"/>
  <c r="W1072" i="10"/>
  <c r="W1073" i="10"/>
  <c r="W1074" i="10"/>
  <c r="W1075" i="10"/>
  <c r="W1076" i="10"/>
  <c r="W1077" i="10"/>
  <c r="W1078" i="10"/>
  <c r="W1079" i="10"/>
  <c r="W1080" i="10"/>
  <c r="W1081" i="10"/>
  <c r="W1082" i="10"/>
  <c r="W1083" i="10"/>
  <c r="W1084" i="10"/>
  <c r="W1085" i="10"/>
  <c r="W1086" i="10"/>
  <c r="W1087" i="10"/>
  <c r="W1088" i="10"/>
  <c r="W1089" i="10"/>
  <c r="W1090" i="10"/>
  <c r="W1091" i="10"/>
  <c r="W1092" i="10"/>
  <c r="W1093" i="10"/>
  <c r="W1094" i="10"/>
  <c r="W1095" i="10"/>
  <c r="W1096" i="10"/>
  <c r="W1097" i="10"/>
  <c r="W1098" i="10"/>
  <c r="W1099" i="10"/>
  <c r="W1100" i="10"/>
  <c r="W1101" i="10"/>
  <c r="W1102" i="10"/>
  <c r="W1103" i="10"/>
  <c r="W1104" i="10"/>
  <c r="W1105" i="10"/>
  <c r="W1106" i="10"/>
  <c r="W1107" i="10"/>
  <c r="W1108" i="10"/>
  <c r="W1109" i="10"/>
  <c r="W1110" i="10"/>
  <c r="W1111" i="10"/>
  <c r="W1112" i="10"/>
  <c r="W1113" i="10"/>
  <c r="W1114" i="10"/>
  <c r="W1115" i="10"/>
  <c r="W1116" i="10"/>
  <c r="W1117" i="10"/>
  <c r="W1118" i="10"/>
  <c r="W1119" i="10"/>
  <c r="W1120" i="10"/>
  <c r="W1121" i="10"/>
  <c r="W1122" i="10"/>
  <c r="W1123" i="10"/>
  <c r="Z4" i="10"/>
  <c r="Z5" i="10"/>
  <c r="Z6"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Z170" i="10"/>
  <c r="Z171" i="10"/>
  <c r="Z172" i="10"/>
  <c r="Z173" i="10"/>
  <c r="Z174" i="10"/>
  <c r="Z175" i="10"/>
  <c r="Z176" i="10"/>
  <c r="Z177" i="10"/>
  <c r="Z178" i="10"/>
  <c r="Z179" i="10"/>
  <c r="Z180" i="10"/>
  <c r="Z181" i="10"/>
  <c r="Z182" i="10"/>
  <c r="Z183" i="10"/>
  <c r="Z184" i="10"/>
  <c r="Z185" i="10"/>
  <c r="Z186" i="10"/>
  <c r="Z187" i="10"/>
  <c r="Z188" i="10"/>
  <c r="Z189" i="10"/>
  <c r="Z190" i="10"/>
  <c r="Z191" i="10"/>
  <c r="Z192" i="10"/>
  <c r="Z193" i="10"/>
  <c r="Z194" i="10"/>
  <c r="Z195" i="10"/>
  <c r="Z196" i="10"/>
  <c r="Z197"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Z230" i="10"/>
  <c r="Z231" i="10"/>
  <c r="Z232" i="10"/>
  <c r="Z233" i="10"/>
  <c r="Z234" i="10"/>
  <c r="Z235" i="10"/>
  <c r="Z236" i="10"/>
  <c r="Z237" i="10"/>
  <c r="Z238" i="10"/>
  <c r="Z239" i="10"/>
  <c r="Z240" i="10"/>
  <c r="Z241" i="10"/>
  <c r="Z242" i="10"/>
  <c r="Z243" i="10"/>
  <c r="Z244" i="10"/>
  <c r="Z245" i="10"/>
  <c r="Z246" i="10"/>
  <c r="Z247" i="10"/>
  <c r="Z248" i="10"/>
  <c r="Z249" i="10"/>
  <c r="Z250" i="10"/>
  <c r="Z251" i="10"/>
  <c r="Z252" i="10"/>
  <c r="Z253" i="10"/>
  <c r="Z254" i="10"/>
  <c r="Z255" i="10"/>
  <c r="Z256" i="10"/>
  <c r="Z257" i="10"/>
  <c r="Z258" i="10"/>
  <c r="Z259" i="10"/>
  <c r="Z260" i="10"/>
  <c r="Z261" i="10"/>
  <c r="Z262" i="10"/>
  <c r="Z263" i="10"/>
  <c r="Z264" i="10"/>
  <c r="Z265" i="10"/>
  <c r="Z266" i="10"/>
  <c r="Z267" i="10"/>
  <c r="Z268" i="10"/>
  <c r="Z269" i="10"/>
  <c r="Z270" i="10"/>
  <c r="Z271" i="10"/>
  <c r="Z272" i="10"/>
  <c r="Z273" i="10"/>
  <c r="Z274" i="10"/>
  <c r="Z275" i="10"/>
  <c r="Z276" i="10"/>
  <c r="Z277" i="10"/>
  <c r="Z278" i="10"/>
  <c r="Z279" i="10"/>
  <c r="Z280" i="10"/>
  <c r="Z281" i="10"/>
  <c r="Z282" i="10"/>
  <c r="Z283" i="10"/>
  <c r="Z284" i="10"/>
  <c r="Z285" i="10"/>
  <c r="Z286" i="10"/>
  <c r="Z287" i="10"/>
  <c r="Z288" i="10"/>
  <c r="Z289" i="10"/>
  <c r="Z290" i="10"/>
  <c r="Z291" i="10"/>
  <c r="Z292" i="10"/>
  <c r="Z293" i="10"/>
  <c r="Z294" i="10"/>
  <c r="Z295" i="10"/>
  <c r="Z296" i="10"/>
  <c r="Z297" i="10"/>
  <c r="Z298" i="10"/>
  <c r="Z299" i="10"/>
  <c r="Z300" i="10"/>
  <c r="Z301" i="10"/>
  <c r="Z302" i="10"/>
  <c r="Z303" i="10"/>
  <c r="Z304" i="10"/>
  <c r="Z305" i="10"/>
  <c r="Z306" i="10"/>
  <c r="Z307" i="10"/>
  <c r="Z308" i="10"/>
  <c r="Z309" i="10"/>
  <c r="Z310" i="10"/>
  <c r="Z311" i="10"/>
  <c r="Z312" i="10"/>
  <c r="Z313" i="10"/>
  <c r="Z314" i="10"/>
  <c r="Z315" i="10"/>
  <c r="Z316" i="10"/>
  <c r="Z317" i="10"/>
  <c r="Z318" i="10"/>
  <c r="Z319" i="10"/>
  <c r="Z320" i="10"/>
  <c r="Z321" i="10"/>
  <c r="Z322" i="10"/>
  <c r="Z323" i="10"/>
  <c r="Z324" i="10"/>
  <c r="Z325" i="10"/>
  <c r="Z326" i="10"/>
  <c r="Z327" i="10"/>
  <c r="Z328" i="10"/>
  <c r="Z329" i="10"/>
  <c r="Z330" i="10"/>
  <c r="Z331" i="10"/>
  <c r="Z332" i="10"/>
  <c r="Z333" i="10"/>
  <c r="Z334" i="10"/>
  <c r="Z335" i="10"/>
  <c r="Z336" i="10"/>
  <c r="Z337" i="10"/>
  <c r="Z338" i="10"/>
  <c r="Z339" i="10"/>
  <c r="Z340" i="10"/>
  <c r="Z341" i="10"/>
  <c r="Z342" i="10"/>
  <c r="Z343" i="10"/>
  <c r="Z344" i="10"/>
  <c r="Z345" i="10"/>
  <c r="Z346" i="10"/>
  <c r="Z347" i="10"/>
  <c r="Z348" i="10"/>
  <c r="Z349" i="10"/>
  <c r="Z350" i="10"/>
  <c r="Z351" i="10"/>
  <c r="Z352" i="10"/>
  <c r="Z353" i="10"/>
  <c r="Z354" i="10"/>
  <c r="Z355" i="10"/>
  <c r="Z356" i="10"/>
  <c r="Z357" i="10"/>
  <c r="Z358" i="10"/>
  <c r="Z359" i="10"/>
  <c r="Z360" i="10"/>
  <c r="Z361" i="10"/>
  <c r="Z362" i="10"/>
  <c r="Z363" i="10"/>
  <c r="Z364" i="10"/>
  <c r="Z365" i="10"/>
  <c r="Z366" i="10"/>
  <c r="Z367" i="10"/>
  <c r="Z368" i="10"/>
  <c r="Z369" i="10"/>
  <c r="Z370" i="10"/>
  <c r="Z371" i="10"/>
  <c r="Z372" i="10"/>
  <c r="Z373" i="10"/>
  <c r="Z374" i="10"/>
  <c r="Z375" i="10"/>
  <c r="Z376" i="10"/>
  <c r="Z377" i="10"/>
  <c r="Z378" i="10"/>
  <c r="Z379" i="10"/>
  <c r="Z380" i="10"/>
  <c r="Z381" i="10"/>
  <c r="Z382" i="10"/>
  <c r="Z383" i="10"/>
  <c r="Z384" i="10"/>
  <c r="Z385" i="10"/>
  <c r="Z386" i="10"/>
  <c r="Z387" i="10"/>
  <c r="Z388" i="10"/>
  <c r="Z389" i="10"/>
  <c r="Z390" i="10"/>
  <c r="Z391" i="10"/>
  <c r="Z392" i="10"/>
  <c r="Z393" i="10"/>
  <c r="Z394" i="10"/>
  <c r="Z395" i="10"/>
  <c r="Z396" i="10"/>
  <c r="Z397" i="10"/>
  <c r="Z398" i="10"/>
  <c r="Z399" i="10"/>
  <c r="Z400" i="10"/>
  <c r="Z401" i="10"/>
  <c r="Z402" i="10"/>
  <c r="Z403" i="10"/>
  <c r="Z404" i="10"/>
  <c r="Z405" i="10"/>
  <c r="Z406" i="10"/>
  <c r="Z407" i="10"/>
  <c r="Z408" i="10"/>
  <c r="Z409" i="10"/>
  <c r="Z410" i="10"/>
  <c r="Z411" i="10"/>
  <c r="Z412" i="10"/>
  <c r="Z413" i="10"/>
  <c r="Z414" i="10"/>
  <c r="Z415" i="10"/>
  <c r="Z416" i="10"/>
  <c r="Z417" i="10"/>
  <c r="Z418" i="10"/>
  <c r="Z419" i="10"/>
  <c r="Z420" i="10"/>
  <c r="Z421" i="10"/>
  <c r="Z422" i="10"/>
  <c r="Z423" i="10"/>
  <c r="Z424" i="10"/>
  <c r="Z425" i="10"/>
  <c r="Z426" i="10"/>
  <c r="Z427" i="10"/>
  <c r="Z428" i="10"/>
  <c r="Z429" i="10"/>
  <c r="Z430" i="10"/>
  <c r="Z431" i="10"/>
  <c r="Z432" i="10"/>
  <c r="Z433" i="10"/>
  <c r="Z434" i="10"/>
  <c r="Z435" i="10"/>
  <c r="Z436" i="10"/>
  <c r="Z437" i="10"/>
  <c r="Z438" i="10"/>
  <c r="Z439" i="10"/>
  <c r="Z440" i="10"/>
  <c r="Z441" i="10"/>
  <c r="Z442" i="10"/>
  <c r="Z443" i="10"/>
  <c r="Z444" i="10"/>
  <c r="Z445" i="10"/>
  <c r="Z446" i="10"/>
  <c r="Z447" i="10"/>
  <c r="Z448" i="10"/>
  <c r="Z449" i="10"/>
  <c r="Z450" i="10"/>
  <c r="Z451" i="10"/>
  <c r="Z452" i="10"/>
  <c r="Z453" i="10"/>
  <c r="Z454" i="10"/>
  <c r="Z455" i="10"/>
  <c r="Z456" i="10"/>
  <c r="Z457" i="10"/>
  <c r="Z458" i="10"/>
  <c r="Z459" i="10"/>
  <c r="Z460" i="10"/>
  <c r="Z461" i="10"/>
  <c r="Z462" i="10"/>
  <c r="Z463" i="10"/>
  <c r="Z464" i="10"/>
  <c r="Z465" i="10"/>
  <c r="Z466" i="10"/>
  <c r="Z467" i="10"/>
  <c r="Z468" i="10"/>
  <c r="Z469" i="10"/>
  <c r="Z470" i="10"/>
  <c r="Z471" i="10"/>
  <c r="Z472" i="10"/>
  <c r="Z473" i="10"/>
  <c r="Z474" i="10"/>
  <c r="Z475" i="10"/>
  <c r="Z476" i="10"/>
  <c r="Z477" i="10"/>
  <c r="Z478" i="10"/>
  <c r="Z479" i="10"/>
  <c r="Z480" i="10"/>
  <c r="Z481" i="10"/>
  <c r="Z482" i="10"/>
  <c r="Z483" i="10"/>
  <c r="Z484" i="10"/>
  <c r="Z485" i="10"/>
  <c r="Z486" i="10"/>
  <c r="Z487" i="10"/>
  <c r="Z488" i="10"/>
  <c r="Z489" i="10"/>
  <c r="Z490" i="10"/>
  <c r="Z491" i="10"/>
  <c r="Z492" i="10"/>
  <c r="Z493" i="10"/>
  <c r="Z494" i="10"/>
  <c r="Z495" i="10"/>
  <c r="Z496" i="10"/>
  <c r="Z497" i="10"/>
  <c r="Z498" i="10"/>
  <c r="Z499" i="10"/>
  <c r="Z500" i="10"/>
  <c r="Z501" i="10"/>
  <c r="Z502" i="10"/>
  <c r="Z503" i="10"/>
  <c r="Z504" i="10"/>
  <c r="Z505" i="10"/>
  <c r="Z506" i="10"/>
  <c r="Z507" i="10"/>
  <c r="Z508" i="10"/>
  <c r="Z509" i="10"/>
  <c r="Z510" i="10"/>
  <c r="Z511" i="10"/>
  <c r="Z512" i="10"/>
  <c r="Z513" i="10"/>
  <c r="Z514" i="10"/>
  <c r="Z515" i="10"/>
  <c r="Z516" i="10"/>
  <c r="Z517" i="10"/>
  <c r="Z518" i="10"/>
  <c r="Z519" i="10"/>
  <c r="Z520" i="10"/>
  <c r="Z521" i="10"/>
  <c r="Z522" i="10"/>
  <c r="Z523" i="10"/>
  <c r="Z524" i="10"/>
  <c r="Z525" i="10"/>
  <c r="Z526" i="10"/>
  <c r="Z527" i="10"/>
  <c r="Z528" i="10"/>
  <c r="Z529" i="10"/>
  <c r="Z530" i="10"/>
  <c r="Z531" i="10"/>
  <c r="Z532" i="10"/>
  <c r="Z533" i="10"/>
  <c r="Z534" i="10"/>
  <c r="Z535" i="10"/>
  <c r="Z536" i="10"/>
  <c r="Z537" i="10"/>
  <c r="Z538" i="10"/>
  <c r="Z539" i="10"/>
  <c r="Z540" i="10"/>
  <c r="Z541" i="10"/>
  <c r="Z542" i="10"/>
  <c r="Z543" i="10"/>
  <c r="Z544" i="10"/>
  <c r="Z545" i="10"/>
  <c r="Z546" i="10"/>
  <c r="Z547" i="10"/>
  <c r="Z548" i="10"/>
  <c r="Z549" i="10"/>
  <c r="Z550" i="10"/>
  <c r="Z551" i="10"/>
  <c r="Z552" i="10"/>
  <c r="Z553" i="10"/>
  <c r="Z554" i="10"/>
  <c r="Z555" i="10"/>
  <c r="Z556" i="10"/>
  <c r="Z557" i="10"/>
  <c r="Z558" i="10"/>
  <c r="Z559" i="10"/>
  <c r="Z560" i="10"/>
  <c r="Z561" i="10"/>
  <c r="Z562" i="10"/>
  <c r="Z563" i="10"/>
  <c r="Z564" i="10"/>
  <c r="Z565" i="10"/>
  <c r="Z566" i="10"/>
  <c r="Z567" i="10"/>
  <c r="Z568" i="10"/>
  <c r="Z569" i="10"/>
  <c r="Z570" i="10"/>
  <c r="Z571" i="10"/>
  <c r="Z572" i="10"/>
  <c r="Z573" i="10"/>
  <c r="Z574" i="10"/>
  <c r="Z575" i="10"/>
  <c r="Z576" i="10"/>
  <c r="Z577" i="10"/>
  <c r="Z578" i="10"/>
  <c r="Z579" i="10"/>
  <c r="Z580" i="10"/>
  <c r="Z581" i="10"/>
  <c r="Z582" i="10"/>
  <c r="Z583" i="10"/>
  <c r="Z584" i="10"/>
  <c r="Z585" i="10"/>
  <c r="Z586" i="10"/>
  <c r="Z587" i="10"/>
  <c r="Z588" i="10"/>
  <c r="Z589" i="10"/>
  <c r="Z590" i="10"/>
  <c r="Z591" i="10"/>
  <c r="Z592" i="10"/>
  <c r="Z593" i="10"/>
  <c r="Z594" i="10"/>
  <c r="Z595" i="10"/>
  <c r="Z596" i="10"/>
  <c r="Z597" i="10"/>
  <c r="Z598" i="10"/>
  <c r="Z599" i="10"/>
  <c r="Z600" i="10"/>
  <c r="Z601" i="10"/>
  <c r="Z602" i="10"/>
  <c r="Z603" i="10"/>
  <c r="Z604" i="10"/>
  <c r="Z605" i="10"/>
  <c r="Z606" i="10"/>
  <c r="Z607" i="10"/>
  <c r="Z608" i="10"/>
  <c r="Z609" i="10"/>
  <c r="Z610" i="10"/>
  <c r="Z611" i="10"/>
  <c r="Z612" i="10"/>
  <c r="Z613" i="10"/>
  <c r="Z614" i="10"/>
  <c r="Z615" i="10"/>
  <c r="Z616" i="10"/>
  <c r="Z617" i="10"/>
  <c r="Z618" i="10"/>
  <c r="Z619" i="10"/>
  <c r="Z620" i="10"/>
  <c r="Z621" i="10"/>
  <c r="Z622" i="10"/>
  <c r="Z623" i="10"/>
  <c r="Z624" i="10"/>
  <c r="Z625" i="10"/>
  <c r="Z626" i="10"/>
  <c r="Z627" i="10"/>
  <c r="Z628" i="10"/>
  <c r="Z629" i="10"/>
  <c r="Z630" i="10"/>
  <c r="Z631" i="10"/>
  <c r="Z632" i="10"/>
  <c r="Z633" i="10"/>
  <c r="Z634" i="10"/>
  <c r="Z635" i="10"/>
  <c r="Z636" i="10"/>
  <c r="Z637" i="10"/>
  <c r="Z638" i="10"/>
  <c r="Z639" i="10"/>
  <c r="Z640" i="10"/>
  <c r="Z641" i="10"/>
  <c r="Z642" i="10"/>
  <c r="Z643" i="10"/>
  <c r="Z644" i="10"/>
  <c r="Z645" i="10"/>
  <c r="Z646" i="10"/>
  <c r="Z647" i="10"/>
  <c r="Z648" i="10"/>
  <c r="Z649" i="10"/>
  <c r="Z650" i="10"/>
  <c r="Z651" i="10"/>
  <c r="Z652" i="10"/>
  <c r="Z653" i="10"/>
  <c r="Z654" i="10"/>
  <c r="Z655" i="10"/>
  <c r="Z656" i="10"/>
  <c r="Z657" i="10"/>
  <c r="Z658" i="10"/>
  <c r="Z659" i="10"/>
  <c r="Z660" i="10"/>
  <c r="Z661" i="10"/>
  <c r="Z662" i="10"/>
  <c r="Z663" i="10"/>
  <c r="Z664" i="10"/>
  <c r="Z665" i="10"/>
  <c r="Z666" i="10"/>
  <c r="Z667" i="10"/>
  <c r="Z668" i="10"/>
  <c r="Z669" i="10"/>
  <c r="Z670" i="10"/>
  <c r="Z671" i="10"/>
  <c r="Z672" i="10"/>
  <c r="Z673" i="10"/>
  <c r="Z674" i="10"/>
  <c r="Z675" i="10"/>
  <c r="Z676" i="10"/>
  <c r="Z677" i="10"/>
  <c r="Z678" i="10"/>
  <c r="Z679" i="10"/>
  <c r="Z680" i="10"/>
  <c r="Z681" i="10"/>
  <c r="Z682" i="10"/>
  <c r="Z683" i="10"/>
  <c r="Z684" i="10"/>
  <c r="Z685" i="10"/>
  <c r="Z686" i="10"/>
  <c r="Z687" i="10"/>
  <c r="Z688" i="10"/>
  <c r="Z689" i="10"/>
  <c r="Z690" i="10"/>
  <c r="Z691" i="10"/>
  <c r="Z692" i="10"/>
  <c r="Z693" i="10"/>
  <c r="Z694" i="10"/>
  <c r="Z695" i="10"/>
  <c r="Z696" i="10"/>
  <c r="Z697" i="10"/>
  <c r="Z698" i="10"/>
  <c r="Z699" i="10"/>
  <c r="Z700" i="10"/>
  <c r="Z701" i="10"/>
  <c r="Z702" i="10"/>
  <c r="Z703" i="10"/>
  <c r="Z704" i="10"/>
  <c r="Z705" i="10"/>
  <c r="Z706" i="10"/>
  <c r="Z707" i="10"/>
  <c r="Z708" i="10"/>
  <c r="Z709" i="10"/>
  <c r="Z710" i="10"/>
  <c r="Z711" i="10"/>
  <c r="Z712" i="10"/>
  <c r="Z713" i="10"/>
  <c r="Z714" i="10"/>
  <c r="Z715" i="10"/>
  <c r="Z716" i="10"/>
  <c r="Z717" i="10"/>
  <c r="Z718" i="10"/>
  <c r="Z719" i="10"/>
  <c r="Z720" i="10"/>
  <c r="Z721" i="10"/>
  <c r="Z722" i="10"/>
  <c r="Z723" i="10"/>
  <c r="Z724" i="10"/>
  <c r="Z725" i="10"/>
  <c r="Z726" i="10"/>
  <c r="Z727" i="10"/>
  <c r="Z728" i="10"/>
  <c r="Z729" i="10"/>
  <c r="Z730" i="10"/>
  <c r="Z731" i="10"/>
  <c r="Z732" i="10"/>
  <c r="Z733" i="10"/>
  <c r="Z734" i="10"/>
  <c r="Z735" i="10"/>
  <c r="Z736" i="10"/>
  <c r="Z737" i="10"/>
  <c r="Z738" i="10"/>
  <c r="Z739" i="10"/>
  <c r="Z740" i="10"/>
  <c r="Z741" i="10"/>
  <c r="Z742" i="10"/>
  <c r="Z743" i="10"/>
  <c r="Z744" i="10"/>
  <c r="Z745" i="10"/>
  <c r="Z746" i="10"/>
  <c r="Z747" i="10"/>
  <c r="Z748" i="10"/>
  <c r="Z749" i="10"/>
  <c r="Z750" i="10"/>
  <c r="Z751" i="10"/>
  <c r="Z752" i="10"/>
  <c r="Z753" i="10"/>
  <c r="Z754" i="10"/>
  <c r="Z755" i="10"/>
  <c r="Z756" i="10"/>
  <c r="Z757" i="10"/>
  <c r="Z758" i="10"/>
  <c r="Z759" i="10"/>
  <c r="Z760" i="10"/>
  <c r="Z761" i="10"/>
  <c r="Z762" i="10"/>
  <c r="Z763" i="10"/>
  <c r="Z764" i="10"/>
  <c r="Z765" i="10"/>
  <c r="Z766" i="10"/>
  <c r="Z767" i="10"/>
  <c r="Z768" i="10"/>
  <c r="Z769" i="10"/>
  <c r="Z770" i="10"/>
  <c r="Z771" i="10"/>
  <c r="Z772" i="10"/>
  <c r="Z773" i="10"/>
  <c r="Z774" i="10"/>
  <c r="Z775" i="10"/>
  <c r="Z776" i="10"/>
  <c r="Z777" i="10"/>
  <c r="Z778" i="10"/>
  <c r="Z779" i="10"/>
  <c r="Z780" i="10"/>
  <c r="Z781" i="10"/>
  <c r="Z782" i="10"/>
  <c r="Z783" i="10"/>
  <c r="Z784" i="10"/>
  <c r="Z785" i="10"/>
  <c r="Z786" i="10"/>
  <c r="Z787" i="10"/>
  <c r="Z788" i="10"/>
  <c r="Z789" i="10"/>
  <c r="Z790" i="10"/>
  <c r="Z791" i="10"/>
  <c r="Z792" i="10"/>
  <c r="Z793" i="10"/>
  <c r="Z794" i="10"/>
  <c r="Z795" i="10"/>
  <c r="Z796" i="10"/>
  <c r="Z797" i="10"/>
  <c r="Z798" i="10"/>
  <c r="Z799" i="10"/>
  <c r="Z800" i="10"/>
  <c r="Z801" i="10"/>
  <c r="Z802" i="10"/>
  <c r="Z803" i="10"/>
  <c r="Z804" i="10"/>
  <c r="Z805" i="10"/>
  <c r="Z806" i="10"/>
  <c r="Z807" i="10"/>
  <c r="Z808" i="10"/>
  <c r="Z809" i="10"/>
  <c r="Z810" i="10"/>
  <c r="Z811" i="10"/>
  <c r="Z812" i="10"/>
  <c r="Z813" i="10"/>
  <c r="Z814" i="10"/>
  <c r="Z815" i="10"/>
  <c r="Z816" i="10"/>
  <c r="Z817" i="10"/>
  <c r="Z818" i="10"/>
  <c r="Z819" i="10"/>
  <c r="Z820" i="10"/>
  <c r="Z821" i="10"/>
  <c r="Z822" i="10"/>
  <c r="Z823" i="10"/>
  <c r="Z824" i="10"/>
  <c r="Z825" i="10"/>
  <c r="Z826" i="10"/>
  <c r="Z827" i="10"/>
  <c r="Z828" i="10"/>
  <c r="Z829" i="10"/>
  <c r="Z830" i="10"/>
  <c r="Z831" i="10"/>
  <c r="Z832" i="10"/>
  <c r="Z833" i="10"/>
  <c r="Z834" i="10"/>
  <c r="Z835" i="10"/>
  <c r="Z836" i="10"/>
  <c r="Z837" i="10"/>
  <c r="Z838" i="10"/>
  <c r="Z839" i="10"/>
  <c r="Z840" i="10"/>
  <c r="Z841" i="10"/>
  <c r="Z842" i="10"/>
  <c r="Z843" i="10"/>
  <c r="Z844" i="10"/>
  <c r="Z845" i="10"/>
  <c r="Z846" i="10"/>
  <c r="Z847" i="10"/>
  <c r="Z848" i="10"/>
  <c r="Z849" i="10"/>
  <c r="Z850" i="10"/>
  <c r="Z851" i="10"/>
  <c r="Z852" i="10"/>
  <c r="Z853" i="10"/>
  <c r="Z854" i="10"/>
  <c r="Z855" i="10"/>
  <c r="Z856" i="10"/>
  <c r="Z857" i="10"/>
  <c r="Z858" i="10"/>
  <c r="Z859" i="10"/>
  <c r="Z860" i="10"/>
  <c r="Z861" i="10"/>
  <c r="Z862" i="10"/>
  <c r="Z863" i="10"/>
  <c r="Z864" i="10"/>
  <c r="Z865" i="10"/>
  <c r="Z866" i="10"/>
  <c r="Z867" i="10"/>
  <c r="Z868" i="10"/>
  <c r="Z869" i="10"/>
  <c r="Z870" i="10"/>
  <c r="Z871" i="10"/>
  <c r="Z872" i="10"/>
  <c r="Z873" i="10"/>
  <c r="Z874" i="10"/>
  <c r="Z875" i="10"/>
  <c r="Z876" i="10"/>
  <c r="Z877" i="10"/>
  <c r="Z878" i="10"/>
  <c r="Z879" i="10"/>
  <c r="Z880" i="10"/>
  <c r="Z881" i="10"/>
  <c r="Z882" i="10"/>
  <c r="Z883" i="10"/>
  <c r="Z884" i="10"/>
  <c r="Z885" i="10"/>
  <c r="Z886" i="10"/>
  <c r="Z887" i="10"/>
  <c r="Z888" i="10"/>
  <c r="Z889" i="10"/>
  <c r="Z890" i="10"/>
  <c r="Z891" i="10"/>
  <c r="Z892" i="10"/>
  <c r="Z893" i="10"/>
  <c r="Z894" i="10"/>
  <c r="Z895" i="10"/>
  <c r="Z896" i="10"/>
  <c r="Z897" i="10"/>
  <c r="Z898" i="10"/>
  <c r="Z899" i="10"/>
  <c r="Z900" i="10"/>
  <c r="Z901" i="10"/>
  <c r="Z902" i="10"/>
  <c r="Z903" i="10"/>
  <c r="Z904" i="10"/>
  <c r="Z905" i="10"/>
  <c r="Z906" i="10"/>
  <c r="Z907" i="10"/>
  <c r="Z908" i="10"/>
  <c r="Z909" i="10"/>
  <c r="Z910" i="10"/>
  <c r="Z911" i="10"/>
  <c r="Z912" i="10"/>
  <c r="Z913" i="10"/>
  <c r="Z914" i="10"/>
  <c r="Z915" i="10"/>
  <c r="Z916" i="10"/>
  <c r="Z917" i="10"/>
  <c r="Z918" i="10"/>
  <c r="Z919" i="10"/>
  <c r="Z920" i="10"/>
  <c r="Z921" i="10"/>
  <c r="Z922" i="10"/>
  <c r="Z923" i="10"/>
  <c r="Z924" i="10"/>
  <c r="Z925" i="10"/>
  <c r="Z926" i="10"/>
  <c r="Z927" i="10"/>
  <c r="Z928" i="10"/>
  <c r="Z929" i="10"/>
  <c r="Z930" i="10"/>
  <c r="Z931" i="10"/>
  <c r="Z932" i="10"/>
  <c r="Z933" i="10"/>
  <c r="Z934" i="10"/>
  <c r="Z935" i="10"/>
  <c r="Z936" i="10"/>
  <c r="Z937" i="10"/>
  <c r="Z938" i="10"/>
  <c r="Z939" i="10"/>
  <c r="Z940" i="10"/>
  <c r="Z941" i="10"/>
  <c r="Z942" i="10"/>
  <c r="Z943" i="10"/>
  <c r="Z944" i="10"/>
  <c r="Z945" i="10"/>
  <c r="Z946" i="10"/>
  <c r="Z947" i="10"/>
  <c r="Z948" i="10"/>
  <c r="Z949" i="10"/>
  <c r="Z950" i="10"/>
  <c r="Z951" i="10"/>
  <c r="Z952" i="10"/>
  <c r="Z953" i="10"/>
  <c r="Z954" i="10"/>
  <c r="Z955" i="10"/>
  <c r="Z956" i="10"/>
  <c r="Z957" i="10"/>
  <c r="Z958" i="10"/>
  <c r="Z959" i="10"/>
  <c r="Z960" i="10"/>
  <c r="Z961" i="10"/>
  <c r="Z962" i="10"/>
  <c r="Z963" i="10"/>
  <c r="Z964" i="10"/>
  <c r="Z965" i="10"/>
  <c r="Z966" i="10"/>
  <c r="Z967" i="10"/>
  <c r="Z968" i="10"/>
  <c r="Z969" i="10"/>
  <c r="Z970" i="10"/>
  <c r="Z971" i="10"/>
  <c r="Z972" i="10"/>
  <c r="Z973" i="10"/>
  <c r="Z974" i="10"/>
  <c r="Z975" i="10"/>
  <c r="Z976" i="10"/>
  <c r="Z977" i="10"/>
  <c r="Z978" i="10"/>
  <c r="Z979" i="10"/>
  <c r="Z980" i="10"/>
  <c r="Z981" i="10"/>
  <c r="Z982" i="10"/>
  <c r="Z983" i="10"/>
  <c r="Z984" i="10"/>
  <c r="Z985" i="10"/>
  <c r="Z986" i="10"/>
  <c r="Z987" i="10"/>
  <c r="Z988" i="10"/>
  <c r="Z989" i="10"/>
  <c r="Z990" i="10"/>
  <c r="Z991" i="10"/>
  <c r="Z992" i="10"/>
  <c r="Z993" i="10"/>
  <c r="Z994" i="10"/>
  <c r="Z995" i="10"/>
  <c r="Z996" i="10"/>
  <c r="Z997" i="10"/>
  <c r="Z998" i="10"/>
  <c r="Z999" i="10"/>
  <c r="Z1000" i="10"/>
  <c r="Z1001" i="10"/>
  <c r="Z1002" i="10"/>
  <c r="Z1003" i="10"/>
  <c r="Z1004" i="10"/>
  <c r="Z1005" i="10"/>
  <c r="Z1006" i="10"/>
  <c r="Z1007" i="10"/>
  <c r="Z1008" i="10"/>
  <c r="Z1009" i="10"/>
  <c r="Z1010" i="10"/>
  <c r="Z1011" i="10"/>
  <c r="Z1012" i="10"/>
  <c r="Z1013" i="10"/>
  <c r="Z1014" i="10"/>
  <c r="Z1015" i="10"/>
  <c r="Z3" i="10"/>
  <c r="Y4" i="10"/>
  <c r="Y5" i="10"/>
  <c r="Y6" i="10"/>
  <c r="Y7" i="10"/>
  <c r="Y8" i="10"/>
  <c r="Y9" i="10"/>
  <c r="Y10"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Y246" i="10"/>
  <c r="Y247" i="10"/>
  <c r="Y248" i="10"/>
  <c r="Y249" i="10"/>
  <c r="Y250" i="10"/>
  <c r="Y251" i="10"/>
  <c r="Y252" i="10"/>
  <c r="Y253" i="10"/>
  <c r="Y254" i="10"/>
  <c r="Y255" i="10"/>
  <c r="Y256" i="10"/>
  <c r="Y257" i="10"/>
  <c r="Y258" i="10"/>
  <c r="Y259" i="10"/>
  <c r="Y260" i="10"/>
  <c r="Y261" i="10"/>
  <c r="Y262" i="10"/>
  <c r="Y263" i="10"/>
  <c r="Y264" i="10"/>
  <c r="Y265" i="10"/>
  <c r="Y266" i="10"/>
  <c r="Y267" i="10"/>
  <c r="Y268" i="10"/>
  <c r="Y269" i="10"/>
  <c r="Y270" i="10"/>
  <c r="Y271" i="10"/>
  <c r="Y272" i="10"/>
  <c r="Y273" i="10"/>
  <c r="Y274" i="10"/>
  <c r="Y275" i="10"/>
  <c r="Y276" i="10"/>
  <c r="Y277" i="10"/>
  <c r="Y278" i="10"/>
  <c r="Y279" i="10"/>
  <c r="Y280" i="10"/>
  <c r="Y281" i="10"/>
  <c r="Y282" i="10"/>
  <c r="Y283" i="10"/>
  <c r="Y284" i="10"/>
  <c r="Y285" i="10"/>
  <c r="Y286" i="10"/>
  <c r="Y287" i="10"/>
  <c r="Y288" i="10"/>
  <c r="Y289" i="10"/>
  <c r="Y290" i="10"/>
  <c r="Y291" i="10"/>
  <c r="Y292" i="10"/>
  <c r="Y293" i="10"/>
  <c r="Y294" i="10"/>
  <c r="Y295" i="10"/>
  <c r="Y296" i="10"/>
  <c r="Y297" i="10"/>
  <c r="Y298" i="10"/>
  <c r="Y299" i="10"/>
  <c r="Y300" i="10"/>
  <c r="Y301" i="10"/>
  <c r="Y302" i="10"/>
  <c r="Y303" i="10"/>
  <c r="Y304" i="10"/>
  <c r="Y305" i="10"/>
  <c r="Y306" i="10"/>
  <c r="Y307" i="10"/>
  <c r="Y308" i="10"/>
  <c r="Y309" i="10"/>
  <c r="Y310" i="10"/>
  <c r="Y311" i="10"/>
  <c r="Y312" i="10"/>
  <c r="Y313" i="10"/>
  <c r="Y314" i="10"/>
  <c r="Y315" i="10"/>
  <c r="Y316" i="10"/>
  <c r="Y317" i="10"/>
  <c r="Y318" i="10"/>
  <c r="Y319" i="10"/>
  <c r="Y320" i="10"/>
  <c r="Y321" i="10"/>
  <c r="Y322" i="10"/>
  <c r="Y323" i="10"/>
  <c r="Y324" i="10"/>
  <c r="Y325" i="10"/>
  <c r="Y326" i="10"/>
  <c r="Y327" i="10"/>
  <c r="Y328" i="10"/>
  <c r="Y329" i="10"/>
  <c r="Y330" i="10"/>
  <c r="Y331" i="10"/>
  <c r="Y332" i="10"/>
  <c r="Y333" i="10"/>
  <c r="Y334" i="10"/>
  <c r="Y335" i="10"/>
  <c r="Y336" i="10"/>
  <c r="Y337" i="10"/>
  <c r="Y338" i="10"/>
  <c r="Y339" i="10"/>
  <c r="Y340" i="10"/>
  <c r="Y341" i="10"/>
  <c r="Y342" i="10"/>
  <c r="Y343" i="10"/>
  <c r="Y344" i="10"/>
  <c r="Y345" i="10"/>
  <c r="Y346" i="10"/>
  <c r="Y347" i="10"/>
  <c r="Y348" i="10"/>
  <c r="Y349" i="10"/>
  <c r="Y350" i="10"/>
  <c r="Y351" i="10"/>
  <c r="Y352" i="10"/>
  <c r="Y353" i="10"/>
  <c r="Y354" i="10"/>
  <c r="Y355" i="10"/>
  <c r="Y356" i="10"/>
  <c r="Y357" i="10"/>
  <c r="Y358" i="10"/>
  <c r="Y359" i="10"/>
  <c r="Y360" i="10"/>
  <c r="Y361" i="10"/>
  <c r="Y362" i="10"/>
  <c r="Y363" i="10"/>
  <c r="Y364" i="10"/>
  <c r="Y365" i="10"/>
  <c r="Y366" i="10"/>
  <c r="Y367" i="10"/>
  <c r="Y368" i="10"/>
  <c r="Y369" i="10"/>
  <c r="Y370" i="10"/>
  <c r="Y371" i="10"/>
  <c r="Y372" i="10"/>
  <c r="Y373" i="10"/>
  <c r="Y374" i="10"/>
  <c r="Y375" i="10"/>
  <c r="Y376" i="10"/>
  <c r="Y377" i="10"/>
  <c r="Y378" i="10"/>
  <c r="Y379" i="10"/>
  <c r="Y380" i="10"/>
  <c r="Y381" i="10"/>
  <c r="Y382" i="10"/>
  <c r="Y383" i="10"/>
  <c r="Y384" i="10"/>
  <c r="Y385" i="10"/>
  <c r="Y386" i="10"/>
  <c r="Y387" i="10"/>
  <c r="Y388" i="10"/>
  <c r="Y389" i="10"/>
  <c r="Y390" i="10"/>
  <c r="Y391" i="10"/>
  <c r="Y392" i="10"/>
  <c r="Y393" i="10"/>
  <c r="Y394" i="10"/>
  <c r="Y395" i="10"/>
  <c r="Y396" i="10"/>
  <c r="Y397" i="10"/>
  <c r="Y398" i="10"/>
  <c r="Y399" i="10"/>
  <c r="Y400" i="10"/>
  <c r="Y401" i="10"/>
  <c r="Y402" i="10"/>
  <c r="Y403" i="10"/>
  <c r="Y404" i="10"/>
  <c r="Y405" i="10"/>
  <c r="Y406" i="10"/>
  <c r="Y407" i="10"/>
  <c r="Y408" i="10"/>
  <c r="Y409" i="10"/>
  <c r="Y410" i="10"/>
  <c r="Y411" i="10"/>
  <c r="Y412" i="10"/>
  <c r="Y413" i="10"/>
  <c r="Y414" i="10"/>
  <c r="Y415" i="10"/>
  <c r="Y416" i="10"/>
  <c r="Y417" i="10"/>
  <c r="Y418" i="10"/>
  <c r="Y419" i="10"/>
  <c r="Y420" i="10"/>
  <c r="Y421" i="10"/>
  <c r="Y422" i="10"/>
  <c r="Y423" i="10"/>
  <c r="Y424" i="10"/>
  <c r="Y425" i="10"/>
  <c r="Y426" i="10"/>
  <c r="Y427" i="10"/>
  <c r="Y428" i="10"/>
  <c r="Y429" i="10"/>
  <c r="Y430" i="10"/>
  <c r="Y431" i="10"/>
  <c r="Y432" i="10"/>
  <c r="Y433" i="10"/>
  <c r="Y434" i="10"/>
  <c r="Y435" i="10"/>
  <c r="Y436" i="10"/>
  <c r="Y437" i="10"/>
  <c r="Y438" i="10"/>
  <c r="Y439" i="10"/>
  <c r="Y440" i="10"/>
  <c r="Y441" i="10"/>
  <c r="Y442" i="10"/>
  <c r="Y443" i="10"/>
  <c r="Y444" i="10"/>
  <c r="Y445" i="10"/>
  <c r="Y446" i="10"/>
  <c r="Y447" i="10"/>
  <c r="Y448" i="10"/>
  <c r="Y449" i="10"/>
  <c r="Y450" i="10"/>
  <c r="Y451" i="10"/>
  <c r="Y452" i="10"/>
  <c r="Y453" i="10"/>
  <c r="Y454" i="10"/>
  <c r="Y455" i="10"/>
  <c r="Y456" i="10"/>
  <c r="Y457" i="10"/>
  <c r="Y458" i="10"/>
  <c r="Y459" i="10"/>
  <c r="Y460" i="10"/>
  <c r="Y461" i="10"/>
  <c r="Y462" i="10"/>
  <c r="Y463" i="10"/>
  <c r="Y464" i="10"/>
  <c r="Y465" i="10"/>
  <c r="Y466" i="10"/>
  <c r="Y467" i="10"/>
  <c r="Y468" i="10"/>
  <c r="Y469" i="10"/>
  <c r="Y470" i="10"/>
  <c r="Y471" i="10"/>
  <c r="Y472" i="10"/>
  <c r="Y473" i="10"/>
  <c r="Y474" i="10"/>
  <c r="Y475" i="10"/>
  <c r="Y476" i="10"/>
  <c r="Y477" i="10"/>
  <c r="Y478" i="10"/>
  <c r="Y479" i="10"/>
  <c r="Y480" i="10"/>
  <c r="Y481" i="10"/>
  <c r="Y482" i="10"/>
  <c r="Y483" i="10"/>
  <c r="Y484" i="10"/>
  <c r="Y485" i="10"/>
  <c r="Y486" i="10"/>
  <c r="Y487" i="10"/>
  <c r="Y488" i="10"/>
  <c r="Y489" i="10"/>
  <c r="Y490" i="10"/>
  <c r="Y491" i="10"/>
  <c r="Y492" i="10"/>
  <c r="Y493" i="10"/>
  <c r="Y494" i="10"/>
  <c r="Y495" i="10"/>
  <c r="Y496" i="10"/>
  <c r="Y497" i="10"/>
  <c r="Y498" i="10"/>
  <c r="Y499" i="10"/>
  <c r="Y500" i="10"/>
  <c r="Y501" i="10"/>
  <c r="Y502" i="10"/>
  <c r="Y503" i="10"/>
  <c r="Y504" i="10"/>
  <c r="Y505" i="10"/>
  <c r="Y506" i="10"/>
  <c r="Y507" i="10"/>
  <c r="Y508" i="10"/>
  <c r="Y509" i="10"/>
  <c r="Y510" i="10"/>
  <c r="Y511" i="10"/>
  <c r="Y512" i="10"/>
  <c r="Y513" i="10"/>
  <c r="Y514" i="10"/>
  <c r="Y515" i="10"/>
  <c r="Y516" i="10"/>
  <c r="Y517" i="10"/>
  <c r="Y518" i="10"/>
  <c r="Y519" i="10"/>
  <c r="Y520" i="10"/>
  <c r="Y521" i="10"/>
  <c r="Y522" i="10"/>
  <c r="Y523" i="10"/>
  <c r="Y524" i="10"/>
  <c r="Y525" i="10"/>
  <c r="Y526" i="10"/>
  <c r="Y527" i="10"/>
  <c r="Y528" i="10"/>
  <c r="Y529" i="10"/>
  <c r="Y530" i="10"/>
  <c r="Y531" i="10"/>
  <c r="Y532" i="10"/>
  <c r="Y533" i="10"/>
  <c r="Y534" i="10"/>
  <c r="Y535" i="10"/>
  <c r="Y536" i="10"/>
  <c r="Y537" i="10"/>
  <c r="Y538" i="10"/>
  <c r="Y539" i="10"/>
  <c r="Y540" i="10"/>
  <c r="Y541" i="10"/>
  <c r="Y542" i="10"/>
  <c r="Y543" i="10"/>
  <c r="Y544" i="10"/>
  <c r="Y545" i="10"/>
  <c r="Y546" i="10"/>
  <c r="Y547" i="10"/>
  <c r="Y548" i="10"/>
  <c r="Y549" i="10"/>
  <c r="Y550" i="10"/>
  <c r="Y551" i="10"/>
  <c r="Y552" i="10"/>
  <c r="Y553" i="10"/>
  <c r="Y554" i="10"/>
  <c r="Y555" i="10"/>
  <c r="Y556" i="10"/>
  <c r="Y557" i="10"/>
  <c r="Y558" i="10"/>
  <c r="Y559" i="10"/>
  <c r="Y560" i="10"/>
  <c r="Y561" i="10"/>
  <c r="Y562" i="10"/>
  <c r="Y563" i="10"/>
  <c r="Y564" i="10"/>
  <c r="Y565" i="10"/>
  <c r="Y566" i="10"/>
  <c r="Y567" i="10"/>
  <c r="Y568" i="10"/>
  <c r="Y569" i="10"/>
  <c r="Y570" i="10"/>
  <c r="Y571" i="10"/>
  <c r="Y572" i="10"/>
  <c r="Y573" i="10"/>
  <c r="Y574" i="10"/>
  <c r="Y575" i="10"/>
  <c r="Y576" i="10"/>
  <c r="Y577" i="10"/>
  <c r="Y578" i="10"/>
  <c r="Y579" i="10"/>
  <c r="Y580" i="10"/>
  <c r="Y581" i="10"/>
  <c r="Y582" i="10"/>
  <c r="Y583" i="10"/>
  <c r="Y584" i="10"/>
  <c r="Y585" i="10"/>
  <c r="Y586" i="10"/>
  <c r="Y587" i="10"/>
  <c r="Y588" i="10"/>
  <c r="Y589" i="10"/>
  <c r="Y590" i="10"/>
  <c r="Y591" i="10"/>
  <c r="Y592" i="10"/>
  <c r="Y593" i="10"/>
  <c r="Y594" i="10"/>
  <c r="Y595" i="10"/>
  <c r="Y596" i="10"/>
  <c r="Y597" i="10"/>
  <c r="Y598" i="10"/>
  <c r="Y599" i="10"/>
  <c r="Y600" i="10"/>
  <c r="Y601" i="10"/>
  <c r="Y602" i="10"/>
  <c r="Y603" i="10"/>
  <c r="Y604" i="10"/>
  <c r="Y605" i="10"/>
  <c r="Y606" i="10"/>
  <c r="Y607" i="10"/>
  <c r="Y608" i="10"/>
  <c r="Y609" i="10"/>
  <c r="Y610" i="10"/>
  <c r="Y611" i="10"/>
  <c r="Y612" i="10"/>
  <c r="Y613" i="10"/>
  <c r="Y614" i="10"/>
  <c r="Y615" i="10"/>
  <c r="Y616" i="10"/>
  <c r="Y617" i="10"/>
  <c r="Y618" i="10"/>
  <c r="Y619" i="10"/>
  <c r="Y620" i="10"/>
  <c r="Y621" i="10"/>
  <c r="Y622" i="10"/>
  <c r="Y623" i="10"/>
  <c r="Y624" i="10"/>
  <c r="Y625" i="10"/>
  <c r="Y626" i="10"/>
  <c r="Y627" i="10"/>
  <c r="Y628" i="10"/>
  <c r="Y629" i="10"/>
  <c r="Y630" i="10"/>
  <c r="Y631" i="10"/>
  <c r="Y632" i="10"/>
  <c r="Y633" i="10"/>
  <c r="Y634" i="10"/>
  <c r="Y635" i="10"/>
  <c r="Y636" i="10"/>
  <c r="Y637" i="10"/>
  <c r="Y638" i="10"/>
  <c r="Y639" i="10"/>
  <c r="Y640" i="10"/>
  <c r="Y641" i="10"/>
  <c r="Y642" i="10"/>
  <c r="Y643" i="10"/>
  <c r="Y644" i="10"/>
  <c r="Y645" i="10"/>
  <c r="Y646" i="10"/>
  <c r="Y647" i="10"/>
  <c r="Y648" i="10"/>
  <c r="Y649" i="10"/>
  <c r="Y650" i="10"/>
  <c r="Y651" i="10"/>
  <c r="Y652" i="10"/>
  <c r="Y653" i="10"/>
  <c r="Y654" i="10"/>
  <c r="Y655" i="10"/>
  <c r="Y656" i="10"/>
  <c r="Y657" i="10"/>
  <c r="Y658" i="10"/>
  <c r="Y659" i="10"/>
  <c r="Y660" i="10"/>
  <c r="Y661" i="10"/>
  <c r="Y662" i="10"/>
  <c r="Y663" i="10"/>
  <c r="Y664" i="10"/>
  <c r="Y665" i="10"/>
  <c r="Y666" i="10"/>
  <c r="Y667" i="10"/>
  <c r="Y668" i="10"/>
  <c r="Y669" i="10"/>
  <c r="Y670" i="10"/>
  <c r="Y671" i="10"/>
  <c r="Y672" i="10"/>
  <c r="Y673" i="10"/>
  <c r="Y674" i="10"/>
  <c r="Y675" i="10"/>
  <c r="Y676" i="10"/>
  <c r="Y677" i="10"/>
  <c r="Y678" i="10"/>
  <c r="Y679" i="10"/>
  <c r="Y680" i="10"/>
  <c r="Y681" i="10"/>
  <c r="Y682" i="10"/>
  <c r="Y683" i="10"/>
  <c r="Y684" i="10"/>
  <c r="Y685" i="10"/>
  <c r="Y686" i="10"/>
  <c r="Y687" i="10"/>
  <c r="Y688" i="10"/>
  <c r="Y689" i="10"/>
  <c r="Y690" i="10"/>
  <c r="Y691" i="10"/>
  <c r="Y692" i="10"/>
  <c r="Y693" i="10"/>
  <c r="Y694" i="10"/>
  <c r="Y695" i="10"/>
  <c r="Y696" i="10"/>
  <c r="Y697" i="10"/>
  <c r="Y698" i="10"/>
  <c r="Y699" i="10"/>
  <c r="Y700" i="10"/>
  <c r="Y701" i="10"/>
  <c r="Y702" i="10"/>
  <c r="Y703" i="10"/>
  <c r="Y704" i="10"/>
  <c r="Y705" i="10"/>
  <c r="Y706" i="10"/>
  <c r="Y707" i="10"/>
  <c r="Y708" i="10"/>
  <c r="Y709" i="10"/>
  <c r="Y710" i="10"/>
  <c r="Y711" i="10"/>
  <c r="Y712" i="10"/>
  <c r="Y713" i="10"/>
  <c r="Y714" i="10"/>
  <c r="Y715" i="10"/>
  <c r="Y716" i="10"/>
  <c r="Y717" i="10"/>
  <c r="Y718" i="10"/>
  <c r="Y719" i="10"/>
  <c r="Y720" i="10"/>
  <c r="Y721" i="10"/>
  <c r="Y722" i="10"/>
  <c r="Y723" i="10"/>
  <c r="Y724" i="10"/>
  <c r="Y725" i="10"/>
  <c r="Y726" i="10"/>
  <c r="Y727" i="10"/>
  <c r="Y728" i="10"/>
  <c r="Y729" i="10"/>
  <c r="Y730" i="10"/>
  <c r="Y731" i="10"/>
  <c r="Y732" i="10"/>
  <c r="Y733" i="10"/>
  <c r="Y734" i="10"/>
  <c r="Y735" i="10"/>
  <c r="Y736" i="10"/>
  <c r="Y737" i="10"/>
  <c r="Y738" i="10"/>
  <c r="Y739" i="10"/>
  <c r="Y740" i="10"/>
  <c r="Y741" i="10"/>
  <c r="Y742" i="10"/>
  <c r="Y743" i="10"/>
  <c r="Y744" i="10"/>
  <c r="Y745" i="10"/>
  <c r="Y746" i="10"/>
  <c r="Y747" i="10"/>
  <c r="Y748" i="10"/>
  <c r="Y749" i="10"/>
  <c r="Y750" i="10"/>
  <c r="Y751" i="10"/>
  <c r="Y752" i="10"/>
  <c r="Y753" i="10"/>
  <c r="Y754" i="10"/>
  <c r="Y755" i="10"/>
  <c r="Y756" i="10"/>
  <c r="Y757" i="10"/>
  <c r="Y758" i="10"/>
  <c r="Y759" i="10"/>
  <c r="Y760" i="10"/>
  <c r="Y761" i="10"/>
  <c r="Y762" i="10"/>
  <c r="Y763" i="10"/>
  <c r="Y764" i="10"/>
  <c r="Y765" i="10"/>
  <c r="Y766" i="10"/>
  <c r="Y767" i="10"/>
  <c r="Y768" i="10"/>
  <c r="Y769" i="10"/>
  <c r="Y770" i="10"/>
  <c r="Y771" i="10"/>
  <c r="Y772" i="10"/>
  <c r="Y773" i="10"/>
  <c r="Y774" i="10"/>
  <c r="Y775" i="10"/>
  <c r="Y776" i="10"/>
  <c r="Y777" i="10"/>
  <c r="Y778" i="10"/>
  <c r="Y779" i="10"/>
  <c r="Y780" i="10"/>
  <c r="Y781" i="10"/>
  <c r="Y782" i="10"/>
  <c r="Y783" i="10"/>
  <c r="Y784" i="10"/>
  <c r="Y785" i="10"/>
  <c r="Y786" i="10"/>
  <c r="Y787" i="10"/>
  <c r="Y788" i="10"/>
  <c r="Y789" i="10"/>
  <c r="Y790" i="10"/>
  <c r="Y791" i="10"/>
  <c r="Y792" i="10"/>
  <c r="Y793" i="10"/>
  <c r="Y794" i="10"/>
  <c r="Y795" i="10"/>
  <c r="Y796" i="10"/>
  <c r="Y797" i="10"/>
  <c r="Y798" i="10"/>
  <c r="Y799" i="10"/>
  <c r="Y800" i="10"/>
  <c r="Y801" i="10"/>
  <c r="Y802" i="10"/>
  <c r="Y803" i="10"/>
  <c r="Y804" i="10"/>
  <c r="Y805" i="10"/>
  <c r="Y806" i="10"/>
  <c r="Y807" i="10"/>
  <c r="Y808" i="10"/>
  <c r="Y809" i="10"/>
  <c r="Y810" i="10"/>
  <c r="Y811" i="10"/>
  <c r="Y812" i="10"/>
  <c r="Y813" i="10"/>
  <c r="Y814" i="10"/>
  <c r="Y815" i="10"/>
  <c r="Y816" i="10"/>
  <c r="Y817" i="10"/>
  <c r="Y818" i="10"/>
  <c r="Y819" i="10"/>
  <c r="Y820" i="10"/>
  <c r="Y821" i="10"/>
  <c r="Y822" i="10"/>
  <c r="Y823" i="10"/>
  <c r="Y824" i="10"/>
  <c r="Y825" i="10"/>
  <c r="Y826" i="10"/>
  <c r="Y827" i="10"/>
  <c r="Y828" i="10"/>
  <c r="Y829" i="10"/>
  <c r="Y830" i="10"/>
  <c r="Y831" i="10"/>
  <c r="Y832" i="10"/>
  <c r="Y833" i="10"/>
  <c r="Y834" i="10"/>
  <c r="Y835" i="10"/>
  <c r="Y836" i="10"/>
  <c r="Y837" i="10"/>
  <c r="Y838" i="10"/>
  <c r="Y839" i="10"/>
  <c r="Y840" i="10"/>
  <c r="Y841" i="10"/>
  <c r="Y842" i="10"/>
  <c r="Y843" i="10"/>
  <c r="Y844" i="10"/>
  <c r="Y845" i="10"/>
  <c r="Y846" i="10"/>
  <c r="Y847" i="10"/>
  <c r="Y848" i="10"/>
  <c r="Y849" i="10"/>
  <c r="Y850" i="10"/>
  <c r="Y851" i="10"/>
  <c r="Y852" i="10"/>
  <c r="Y853" i="10"/>
  <c r="Y854" i="10"/>
  <c r="Y855" i="10"/>
  <c r="Y856" i="10"/>
  <c r="Y857" i="10"/>
  <c r="Y858" i="10"/>
  <c r="Y859" i="10"/>
  <c r="Y860" i="10"/>
  <c r="Y861" i="10"/>
  <c r="Y862" i="10"/>
  <c r="Y863" i="10"/>
  <c r="Y864" i="10"/>
  <c r="Y865" i="10"/>
  <c r="Y866" i="10"/>
  <c r="Y867" i="10"/>
  <c r="Y868" i="10"/>
  <c r="Y869" i="10"/>
  <c r="Y870" i="10"/>
  <c r="Y871" i="10"/>
  <c r="Y872" i="10"/>
  <c r="Y873" i="10"/>
  <c r="Y874" i="10"/>
  <c r="Y875" i="10"/>
  <c r="Y876" i="10"/>
  <c r="Y877" i="10"/>
  <c r="Y878" i="10"/>
  <c r="Y879" i="10"/>
  <c r="Y880" i="10"/>
  <c r="Y881" i="10"/>
  <c r="Y882" i="10"/>
  <c r="Y883" i="10"/>
  <c r="Y884" i="10"/>
  <c r="Y885" i="10"/>
  <c r="Y886" i="10"/>
  <c r="Y887" i="10"/>
  <c r="Y888" i="10"/>
  <c r="Y889" i="10"/>
  <c r="Y890" i="10"/>
  <c r="Y891" i="10"/>
  <c r="Y892" i="10"/>
  <c r="Y893" i="10"/>
  <c r="Y894" i="10"/>
  <c r="Y895" i="10"/>
  <c r="Y896" i="10"/>
  <c r="Y897" i="10"/>
  <c r="Y898" i="10"/>
  <c r="Y899" i="10"/>
  <c r="Y900" i="10"/>
  <c r="Y901" i="10"/>
  <c r="Y902" i="10"/>
  <c r="Y903" i="10"/>
  <c r="Y904" i="10"/>
  <c r="Y905" i="10"/>
  <c r="Y906" i="10"/>
  <c r="Y907" i="10"/>
  <c r="Y908" i="10"/>
  <c r="Y909" i="10"/>
  <c r="Y910" i="10"/>
  <c r="Y911" i="10"/>
  <c r="Y912" i="10"/>
  <c r="Y913" i="10"/>
  <c r="Y914" i="10"/>
  <c r="Y915" i="10"/>
  <c r="Y916" i="10"/>
  <c r="Y917" i="10"/>
  <c r="Y918" i="10"/>
  <c r="Y919" i="10"/>
  <c r="Y920" i="10"/>
  <c r="Y921" i="10"/>
  <c r="Y922" i="10"/>
  <c r="Y923" i="10"/>
  <c r="Y924" i="10"/>
  <c r="Y925" i="10"/>
  <c r="Y926" i="10"/>
  <c r="Y927" i="10"/>
  <c r="Y928" i="10"/>
  <c r="Y929" i="10"/>
  <c r="Y930" i="10"/>
  <c r="Y931" i="10"/>
  <c r="Y932" i="10"/>
  <c r="Y933" i="10"/>
  <c r="Y934" i="10"/>
  <c r="Y935" i="10"/>
  <c r="Y936" i="10"/>
  <c r="Y937" i="10"/>
  <c r="Y938" i="10"/>
  <c r="Y939" i="10"/>
  <c r="Y940" i="10"/>
  <c r="Y941" i="10"/>
  <c r="Y942" i="10"/>
  <c r="Y943" i="10"/>
  <c r="Y944" i="10"/>
  <c r="Y945" i="10"/>
  <c r="Y946" i="10"/>
  <c r="Y947" i="10"/>
  <c r="Y948" i="10"/>
  <c r="Y949" i="10"/>
  <c r="Y950" i="10"/>
  <c r="Y951" i="10"/>
  <c r="Y952" i="10"/>
  <c r="Y953" i="10"/>
  <c r="Y954" i="10"/>
  <c r="Y955" i="10"/>
  <c r="Y956" i="10"/>
  <c r="Y957" i="10"/>
  <c r="Y958" i="10"/>
  <c r="Y959" i="10"/>
  <c r="Y960" i="10"/>
  <c r="Y961" i="10"/>
  <c r="Y962" i="10"/>
  <c r="Y963" i="10"/>
  <c r="Y964" i="10"/>
  <c r="Y965" i="10"/>
  <c r="Y966" i="10"/>
  <c r="Y967" i="10"/>
  <c r="Y968" i="10"/>
  <c r="Y969" i="10"/>
  <c r="Y970" i="10"/>
  <c r="Y971" i="10"/>
  <c r="Y972" i="10"/>
  <c r="Y973" i="10"/>
  <c r="Y974" i="10"/>
  <c r="Y975" i="10"/>
  <c r="Y976" i="10"/>
  <c r="Y977" i="10"/>
  <c r="Y978" i="10"/>
  <c r="Y979" i="10"/>
  <c r="Y980" i="10"/>
  <c r="Y981" i="10"/>
  <c r="Y982" i="10"/>
  <c r="Y983" i="10"/>
  <c r="Y984" i="10"/>
  <c r="Y985" i="10"/>
  <c r="Y986" i="10"/>
  <c r="Y987" i="10"/>
  <c r="Y988" i="10"/>
  <c r="Y989" i="10"/>
  <c r="Y990" i="10"/>
  <c r="Y991" i="10"/>
  <c r="Y992" i="10"/>
  <c r="Y993" i="10"/>
  <c r="Y994" i="10"/>
  <c r="Y995" i="10"/>
  <c r="Y996" i="10"/>
  <c r="Y997" i="10"/>
  <c r="Y998" i="10"/>
  <c r="Y999" i="10"/>
  <c r="Y1000" i="10"/>
  <c r="Y1001" i="10"/>
  <c r="Y1002" i="10"/>
  <c r="Y1003" i="10"/>
  <c r="Y1004" i="10"/>
  <c r="Y1005" i="10"/>
  <c r="Y1006" i="10"/>
  <c r="Y1007" i="10"/>
  <c r="Y1008" i="10"/>
  <c r="Y1009" i="10"/>
  <c r="Y1010" i="10"/>
  <c r="Y1011" i="10"/>
  <c r="Y1012" i="10"/>
  <c r="Y1013" i="10"/>
  <c r="Y1014" i="10"/>
  <c r="Y1015" i="10"/>
  <c r="Y1016" i="10"/>
  <c r="Y1017" i="10"/>
  <c r="Y1018" i="10"/>
  <c r="Y1019" i="10"/>
  <c r="Y1020" i="10"/>
  <c r="Y1021" i="10"/>
  <c r="Y1022" i="10"/>
  <c r="Y1023" i="10"/>
  <c r="Y1024" i="10"/>
  <c r="Y1025" i="10"/>
  <c r="Y1026" i="10"/>
  <c r="Y1027" i="10"/>
  <c r="Y1028" i="10"/>
  <c r="Y1029" i="10"/>
  <c r="Y1030" i="10"/>
  <c r="Y1031" i="10"/>
  <c r="Y1032" i="10"/>
  <c r="Y1033" i="10"/>
  <c r="Y1034" i="10"/>
  <c r="Y1035" i="10"/>
  <c r="Y1036" i="10"/>
  <c r="Y1037" i="10"/>
  <c r="Y1038" i="10"/>
  <c r="Y1039" i="10"/>
  <c r="Y1040" i="10"/>
  <c r="Y1041" i="10"/>
  <c r="Y1042" i="10"/>
  <c r="Y1043" i="10"/>
  <c r="Y1044" i="10"/>
  <c r="Y1045" i="10"/>
  <c r="Y1046" i="10"/>
  <c r="Y1047" i="10"/>
  <c r="Y1048" i="10"/>
  <c r="Y1049" i="10"/>
  <c r="Y1050" i="10"/>
  <c r="Y1051" i="10"/>
  <c r="Y1052" i="10"/>
  <c r="Y1053" i="10"/>
  <c r="Y1054" i="10"/>
  <c r="Y1055" i="10"/>
  <c r="Y1056" i="10"/>
  <c r="Y1057" i="10"/>
  <c r="Y1058" i="10"/>
  <c r="Y1059" i="10"/>
  <c r="Y1060" i="10"/>
  <c r="Y1061" i="10"/>
  <c r="Y1062" i="10"/>
  <c r="Y1063" i="10"/>
  <c r="Y1064" i="10"/>
  <c r="Y1065" i="10"/>
  <c r="Y1066" i="10"/>
  <c r="Y1067" i="10"/>
  <c r="Y1069" i="10"/>
  <c r="Y1070" i="10"/>
  <c r="Y1071" i="10"/>
  <c r="Y1072" i="10"/>
  <c r="Y1073" i="10"/>
  <c r="Y1074" i="10"/>
  <c r="Y1075" i="10"/>
  <c r="Y3" i="10"/>
  <c r="X4" i="10"/>
  <c r="X5" i="10"/>
  <c r="X6" i="10"/>
  <c r="X7" i="10"/>
  <c r="X8" i="10"/>
  <c r="X9" i="10"/>
  <c r="X10" i="10"/>
  <c r="X11" i="10"/>
  <c r="X12" i="10"/>
  <c r="X13" i="10"/>
  <c r="X14" i="10"/>
  <c r="X15" i="10"/>
  <c r="X16" i="10"/>
  <c r="X17" i="10"/>
  <c r="X18" i="10"/>
  <c r="X19" i="10"/>
  <c r="X20" i="10"/>
  <c r="X21" i="10"/>
  <c r="X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137" i="10"/>
  <c r="X138" i="10"/>
  <c r="X139" i="10"/>
  <c r="X140" i="10"/>
  <c r="X141" i="10"/>
  <c r="X142" i="10"/>
  <c r="X143" i="10"/>
  <c r="X144" i="10"/>
  <c r="X145" i="10"/>
  <c r="X146" i="10"/>
  <c r="X147" i="10"/>
  <c r="X148" i="10"/>
  <c r="X149" i="10"/>
  <c r="X150" i="10"/>
  <c r="X151" i="10"/>
  <c r="X152" i="10"/>
  <c r="X153" i="10"/>
  <c r="X154" i="10"/>
  <c r="X155" i="10"/>
  <c r="X156" i="10"/>
  <c r="X157" i="10"/>
  <c r="X158" i="10"/>
  <c r="X159" i="10"/>
  <c r="X160" i="10"/>
  <c r="X161" i="10"/>
  <c r="X162" i="10"/>
  <c r="X163" i="10"/>
  <c r="X164" i="10"/>
  <c r="X165" i="10"/>
  <c r="X166" i="10"/>
  <c r="X167" i="10"/>
  <c r="X168" i="10"/>
  <c r="X169" i="10"/>
  <c r="X170" i="10"/>
  <c r="X171" i="10"/>
  <c r="X172" i="10"/>
  <c r="X173" i="10"/>
  <c r="X174" i="10"/>
  <c r="X175" i="10"/>
  <c r="X176" i="10"/>
  <c r="X177" i="10"/>
  <c r="X178" i="10"/>
  <c r="X179" i="10"/>
  <c r="X180" i="10"/>
  <c r="X181" i="10"/>
  <c r="X182" i="10"/>
  <c r="X183" i="10"/>
  <c r="X184" i="10"/>
  <c r="X185" i="10"/>
  <c r="X186" i="10"/>
  <c r="X187" i="10"/>
  <c r="X188" i="10"/>
  <c r="X189" i="10"/>
  <c r="X190" i="10"/>
  <c r="X191" i="10"/>
  <c r="X192" i="10"/>
  <c r="X193" i="10"/>
  <c r="X194" i="10"/>
  <c r="X195" i="10"/>
  <c r="X196" i="10"/>
  <c r="X197" i="10"/>
  <c r="X198" i="10"/>
  <c r="X199" i="10"/>
  <c r="X200" i="10"/>
  <c r="X201" i="10"/>
  <c r="X202" i="10"/>
  <c r="X203" i="10"/>
  <c r="X204" i="10"/>
  <c r="X205" i="10"/>
  <c r="X206" i="10"/>
  <c r="X207" i="10"/>
  <c r="X208" i="10"/>
  <c r="X209" i="10"/>
  <c r="X210" i="10"/>
  <c r="X211" i="10"/>
  <c r="X212" i="10"/>
  <c r="X213" i="10"/>
  <c r="X214" i="10"/>
  <c r="X215" i="10"/>
  <c r="X216" i="10"/>
  <c r="X217" i="10"/>
  <c r="X218" i="10"/>
  <c r="X219" i="10"/>
  <c r="X220" i="10"/>
  <c r="X221" i="10"/>
  <c r="X222" i="10"/>
  <c r="X223" i="10"/>
  <c r="X224" i="10"/>
  <c r="X225" i="10"/>
  <c r="X226" i="10"/>
  <c r="X227" i="10"/>
  <c r="X228" i="10"/>
  <c r="X229" i="10"/>
  <c r="X230" i="10"/>
  <c r="X231" i="10"/>
  <c r="X232" i="10"/>
  <c r="X233" i="10"/>
  <c r="X234" i="10"/>
  <c r="X235" i="10"/>
  <c r="X236" i="10"/>
  <c r="X237" i="10"/>
  <c r="X238" i="10"/>
  <c r="X239" i="10"/>
  <c r="X240" i="10"/>
  <c r="X241" i="10"/>
  <c r="X242" i="10"/>
  <c r="X243" i="10"/>
  <c r="X244" i="10"/>
  <c r="X245" i="10"/>
  <c r="X246" i="10"/>
  <c r="X247" i="10"/>
  <c r="X248" i="10"/>
  <c r="X249" i="10"/>
  <c r="X250" i="10"/>
  <c r="X251" i="10"/>
  <c r="X252" i="10"/>
  <c r="X253" i="10"/>
  <c r="X254" i="10"/>
  <c r="X255" i="10"/>
  <c r="X256" i="10"/>
  <c r="X257" i="10"/>
  <c r="X258" i="10"/>
  <c r="X259" i="10"/>
  <c r="X260" i="10"/>
  <c r="X261" i="10"/>
  <c r="X262" i="10"/>
  <c r="X263" i="10"/>
  <c r="X264" i="10"/>
  <c r="X265" i="10"/>
  <c r="X266" i="10"/>
  <c r="X267" i="10"/>
  <c r="X268" i="10"/>
  <c r="X269" i="10"/>
  <c r="X270" i="10"/>
  <c r="X271" i="10"/>
  <c r="X272" i="10"/>
  <c r="X273" i="10"/>
  <c r="X274" i="10"/>
  <c r="X275" i="10"/>
  <c r="X276" i="10"/>
  <c r="X277" i="10"/>
  <c r="X278" i="10"/>
  <c r="X279" i="10"/>
  <c r="X280" i="10"/>
  <c r="X281" i="10"/>
  <c r="X282" i="10"/>
  <c r="X283" i="10"/>
  <c r="X284" i="10"/>
  <c r="X285" i="10"/>
  <c r="X286" i="10"/>
  <c r="X287" i="10"/>
  <c r="X288" i="10"/>
  <c r="X289" i="10"/>
  <c r="X290" i="10"/>
  <c r="X291" i="10"/>
  <c r="X292" i="10"/>
  <c r="X293" i="10"/>
  <c r="X294" i="10"/>
  <c r="X295" i="10"/>
  <c r="X296" i="10"/>
  <c r="X297" i="10"/>
  <c r="X298" i="10"/>
  <c r="X299" i="10"/>
  <c r="X300" i="10"/>
  <c r="X301" i="10"/>
  <c r="X302" i="10"/>
  <c r="X303" i="10"/>
  <c r="X304" i="10"/>
  <c r="X305" i="10"/>
  <c r="X306" i="10"/>
  <c r="X307" i="10"/>
  <c r="X308" i="10"/>
  <c r="X309" i="10"/>
  <c r="X310" i="10"/>
  <c r="X311" i="10"/>
  <c r="X312" i="10"/>
  <c r="X313" i="10"/>
  <c r="X314" i="10"/>
  <c r="X315" i="10"/>
  <c r="X316" i="10"/>
  <c r="X317" i="10"/>
  <c r="X318" i="10"/>
  <c r="X319" i="10"/>
  <c r="X320" i="10"/>
  <c r="X321" i="10"/>
  <c r="X322" i="10"/>
  <c r="X323" i="10"/>
  <c r="X324" i="10"/>
  <c r="X325" i="10"/>
  <c r="X326" i="10"/>
  <c r="X327" i="10"/>
  <c r="X328" i="10"/>
  <c r="X329" i="10"/>
  <c r="X330" i="10"/>
  <c r="X331" i="10"/>
  <c r="X332" i="10"/>
  <c r="X333" i="10"/>
  <c r="X334" i="10"/>
  <c r="X335" i="10"/>
  <c r="X336" i="10"/>
  <c r="X337" i="10"/>
  <c r="X338" i="10"/>
  <c r="X339" i="10"/>
  <c r="X340" i="10"/>
  <c r="X341" i="10"/>
  <c r="X342" i="10"/>
  <c r="X343" i="10"/>
  <c r="X344" i="10"/>
  <c r="X345" i="10"/>
  <c r="X346" i="10"/>
  <c r="X347" i="10"/>
  <c r="X348" i="10"/>
  <c r="X349" i="10"/>
  <c r="X350" i="10"/>
  <c r="X351" i="10"/>
  <c r="X352" i="10"/>
  <c r="X353" i="10"/>
  <c r="X354" i="10"/>
  <c r="X355" i="10"/>
  <c r="X356" i="10"/>
  <c r="X357" i="10"/>
  <c r="X358" i="10"/>
  <c r="X359" i="10"/>
  <c r="X360" i="10"/>
  <c r="X361" i="10"/>
  <c r="X362" i="10"/>
  <c r="X363" i="10"/>
  <c r="X364" i="10"/>
  <c r="X365" i="10"/>
  <c r="X366" i="10"/>
  <c r="X367" i="10"/>
  <c r="X368" i="10"/>
  <c r="X369" i="10"/>
  <c r="X370" i="10"/>
  <c r="X371" i="10"/>
  <c r="X372" i="10"/>
  <c r="X373" i="10"/>
  <c r="X374" i="10"/>
  <c r="X375" i="10"/>
  <c r="X376" i="10"/>
  <c r="X377" i="10"/>
  <c r="X378" i="10"/>
  <c r="X379" i="10"/>
  <c r="X380" i="10"/>
  <c r="X381" i="10"/>
  <c r="X382" i="10"/>
  <c r="X383" i="10"/>
  <c r="X384" i="10"/>
  <c r="X385" i="10"/>
  <c r="X386" i="10"/>
  <c r="X387" i="10"/>
  <c r="X388" i="10"/>
  <c r="X389" i="10"/>
  <c r="X390" i="10"/>
  <c r="X391" i="10"/>
  <c r="X392" i="10"/>
  <c r="X393" i="10"/>
  <c r="X394" i="10"/>
  <c r="X395" i="10"/>
  <c r="X396" i="10"/>
  <c r="X397" i="10"/>
  <c r="X398" i="10"/>
  <c r="X399" i="10"/>
  <c r="X400" i="10"/>
  <c r="X401" i="10"/>
  <c r="X402" i="10"/>
  <c r="X403" i="10"/>
  <c r="X404" i="10"/>
  <c r="X405" i="10"/>
  <c r="X406" i="10"/>
  <c r="X407" i="10"/>
  <c r="X408" i="10"/>
  <c r="X409" i="10"/>
  <c r="X410" i="10"/>
  <c r="X411" i="10"/>
  <c r="X412" i="10"/>
  <c r="X413" i="10"/>
  <c r="X414" i="10"/>
  <c r="X415" i="10"/>
  <c r="X416" i="10"/>
  <c r="X417" i="10"/>
  <c r="X418" i="10"/>
  <c r="X419" i="10"/>
  <c r="X420" i="10"/>
  <c r="X421" i="10"/>
  <c r="X422" i="10"/>
  <c r="X423" i="10"/>
  <c r="X424" i="10"/>
  <c r="X425" i="10"/>
  <c r="X426" i="10"/>
  <c r="X427" i="10"/>
  <c r="X428" i="10"/>
  <c r="X429" i="10"/>
  <c r="X430" i="10"/>
  <c r="X431" i="10"/>
  <c r="X432" i="10"/>
  <c r="X433" i="10"/>
  <c r="X434" i="10"/>
  <c r="X435" i="10"/>
  <c r="X436" i="10"/>
  <c r="X437" i="10"/>
  <c r="X438" i="10"/>
  <c r="X439" i="10"/>
  <c r="X440" i="10"/>
  <c r="X441" i="10"/>
  <c r="X442" i="10"/>
  <c r="X443" i="10"/>
  <c r="X444" i="10"/>
  <c r="X445" i="10"/>
  <c r="X446" i="10"/>
  <c r="X447" i="10"/>
  <c r="X448" i="10"/>
  <c r="X449" i="10"/>
  <c r="X450" i="10"/>
  <c r="X451" i="10"/>
  <c r="X452" i="10"/>
  <c r="X453" i="10"/>
  <c r="X454" i="10"/>
  <c r="X455" i="10"/>
  <c r="X456" i="10"/>
  <c r="X457" i="10"/>
  <c r="X458" i="10"/>
  <c r="X459" i="10"/>
  <c r="X460" i="10"/>
  <c r="X461" i="10"/>
  <c r="X462" i="10"/>
  <c r="X463" i="10"/>
  <c r="X464" i="10"/>
  <c r="X465" i="10"/>
  <c r="X466" i="10"/>
  <c r="X467" i="10"/>
  <c r="X468" i="10"/>
  <c r="X469" i="10"/>
  <c r="X470" i="10"/>
  <c r="X471" i="10"/>
  <c r="X472" i="10"/>
  <c r="X473" i="10"/>
  <c r="X474" i="10"/>
  <c r="X475" i="10"/>
  <c r="X476" i="10"/>
  <c r="X477" i="10"/>
  <c r="X478" i="10"/>
  <c r="X479" i="10"/>
  <c r="X480" i="10"/>
  <c r="X481" i="10"/>
  <c r="X482" i="10"/>
  <c r="X483" i="10"/>
  <c r="X484" i="10"/>
  <c r="X485" i="10"/>
  <c r="X486" i="10"/>
  <c r="X487" i="10"/>
  <c r="X488" i="10"/>
  <c r="X489" i="10"/>
  <c r="X490" i="10"/>
  <c r="X491" i="10"/>
  <c r="X492" i="10"/>
  <c r="X493" i="10"/>
  <c r="X494" i="10"/>
  <c r="X495" i="10"/>
  <c r="X496" i="10"/>
  <c r="X497" i="10"/>
  <c r="X498" i="10"/>
  <c r="X499" i="10"/>
  <c r="X500" i="10"/>
  <c r="X501" i="10"/>
  <c r="X502" i="10"/>
  <c r="X503" i="10"/>
  <c r="X504" i="10"/>
  <c r="X505" i="10"/>
  <c r="X506" i="10"/>
  <c r="X507" i="10"/>
  <c r="X508" i="10"/>
  <c r="X509" i="10"/>
  <c r="X510" i="10"/>
  <c r="X511" i="10"/>
  <c r="X512" i="10"/>
  <c r="X513" i="10"/>
  <c r="X514" i="10"/>
  <c r="X515" i="10"/>
  <c r="X516" i="10"/>
  <c r="X517" i="10"/>
  <c r="X518" i="10"/>
  <c r="X519" i="10"/>
  <c r="X520" i="10"/>
  <c r="X521" i="10"/>
  <c r="X522" i="10"/>
  <c r="X523" i="10"/>
  <c r="X524" i="10"/>
  <c r="X525" i="10"/>
  <c r="X526" i="10"/>
  <c r="X527" i="10"/>
  <c r="X528" i="10"/>
  <c r="X529" i="10"/>
  <c r="X530" i="10"/>
  <c r="X531" i="10"/>
  <c r="X532" i="10"/>
  <c r="X533" i="10"/>
  <c r="X534" i="10"/>
  <c r="X535" i="10"/>
  <c r="X536" i="10"/>
  <c r="X537" i="10"/>
  <c r="X538" i="10"/>
  <c r="X539" i="10"/>
  <c r="X540" i="10"/>
  <c r="X541" i="10"/>
  <c r="X542" i="10"/>
  <c r="X543" i="10"/>
  <c r="X544" i="10"/>
  <c r="X545" i="10"/>
  <c r="X546" i="10"/>
  <c r="X547" i="10"/>
  <c r="X548" i="10"/>
  <c r="X549" i="10"/>
  <c r="X550" i="10"/>
  <c r="X551" i="10"/>
  <c r="X552" i="10"/>
  <c r="X553" i="10"/>
  <c r="X554" i="10"/>
  <c r="X555" i="10"/>
  <c r="X556" i="10"/>
  <c r="X557" i="10"/>
  <c r="X558" i="10"/>
  <c r="X559" i="10"/>
  <c r="X560" i="10"/>
  <c r="X561" i="10"/>
  <c r="X562" i="10"/>
  <c r="X563" i="10"/>
  <c r="X564" i="10"/>
  <c r="X565" i="10"/>
  <c r="X566" i="10"/>
  <c r="X567" i="10"/>
  <c r="X568" i="10"/>
  <c r="X569" i="10"/>
  <c r="X570" i="10"/>
  <c r="X571" i="10"/>
  <c r="X572" i="10"/>
  <c r="X573" i="10"/>
  <c r="X574" i="10"/>
  <c r="X575" i="10"/>
  <c r="X576" i="10"/>
  <c r="X577" i="10"/>
  <c r="X578" i="10"/>
  <c r="X579" i="10"/>
  <c r="X580" i="10"/>
  <c r="X581" i="10"/>
  <c r="X582" i="10"/>
  <c r="X583" i="10"/>
  <c r="X584" i="10"/>
  <c r="X585" i="10"/>
  <c r="X586" i="10"/>
  <c r="X587" i="10"/>
  <c r="X588" i="10"/>
  <c r="X589" i="10"/>
  <c r="X590" i="10"/>
  <c r="X591" i="10"/>
  <c r="X592" i="10"/>
  <c r="X593" i="10"/>
  <c r="X594" i="10"/>
  <c r="X595" i="10"/>
  <c r="X596" i="10"/>
  <c r="X597" i="10"/>
  <c r="X598" i="10"/>
  <c r="X599" i="10"/>
  <c r="X600" i="10"/>
  <c r="X601" i="10"/>
  <c r="X602" i="10"/>
  <c r="X603" i="10"/>
  <c r="X604" i="10"/>
  <c r="X605" i="10"/>
  <c r="X606" i="10"/>
  <c r="X607" i="10"/>
  <c r="X608" i="10"/>
  <c r="X609" i="10"/>
  <c r="X610" i="10"/>
  <c r="X611" i="10"/>
  <c r="X612" i="10"/>
  <c r="X613" i="10"/>
  <c r="X614" i="10"/>
  <c r="X615" i="10"/>
  <c r="X616" i="10"/>
  <c r="X617" i="10"/>
  <c r="X618" i="10"/>
  <c r="X619" i="10"/>
  <c r="X620" i="10"/>
  <c r="X621" i="10"/>
  <c r="X622" i="10"/>
  <c r="X623" i="10"/>
  <c r="X624" i="10"/>
  <c r="X625" i="10"/>
  <c r="X626" i="10"/>
  <c r="X627" i="10"/>
  <c r="X628" i="10"/>
  <c r="X629" i="10"/>
  <c r="X630" i="10"/>
  <c r="X631" i="10"/>
  <c r="X632" i="10"/>
  <c r="X633" i="10"/>
  <c r="X634" i="10"/>
  <c r="X635" i="10"/>
  <c r="X636" i="10"/>
  <c r="X637" i="10"/>
  <c r="X638" i="10"/>
  <c r="X639" i="10"/>
  <c r="X640" i="10"/>
  <c r="X641" i="10"/>
  <c r="X642" i="10"/>
  <c r="X643" i="10"/>
  <c r="X644" i="10"/>
  <c r="X645" i="10"/>
  <c r="X646" i="10"/>
  <c r="X647" i="10"/>
  <c r="X648" i="10"/>
  <c r="X649" i="10"/>
  <c r="X650" i="10"/>
  <c r="X651" i="10"/>
  <c r="X652" i="10"/>
  <c r="X653" i="10"/>
  <c r="X654" i="10"/>
  <c r="X655" i="10"/>
  <c r="X656" i="10"/>
  <c r="X657" i="10"/>
  <c r="X658" i="10"/>
  <c r="X659" i="10"/>
  <c r="X660" i="10"/>
  <c r="X661" i="10"/>
  <c r="X662" i="10"/>
  <c r="X663" i="10"/>
  <c r="X664" i="10"/>
  <c r="X665" i="10"/>
  <c r="X666" i="10"/>
  <c r="X667" i="10"/>
  <c r="X668" i="10"/>
  <c r="X669" i="10"/>
  <c r="X670" i="10"/>
  <c r="X671" i="10"/>
  <c r="X672" i="10"/>
  <c r="X673" i="10"/>
  <c r="X674" i="10"/>
  <c r="X675" i="10"/>
  <c r="X676" i="10"/>
  <c r="X677" i="10"/>
  <c r="X678" i="10"/>
  <c r="X679" i="10"/>
  <c r="X680" i="10"/>
  <c r="X681" i="10"/>
  <c r="X682" i="10"/>
  <c r="X683" i="10"/>
  <c r="X684" i="10"/>
  <c r="X685" i="10"/>
  <c r="X686" i="10"/>
  <c r="X687" i="10"/>
  <c r="X688" i="10"/>
  <c r="X689" i="10"/>
  <c r="X690" i="10"/>
  <c r="X691" i="10"/>
  <c r="X692" i="10"/>
  <c r="X693" i="10"/>
  <c r="X694" i="10"/>
  <c r="X695" i="10"/>
  <c r="X696" i="10"/>
  <c r="X697" i="10"/>
  <c r="X698" i="10"/>
  <c r="X699" i="10"/>
  <c r="X700" i="10"/>
  <c r="X701" i="10"/>
  <c r="X702" i="10"/>
  <c r="X703" i="10"/>
  <c r="X704" i="10"/>
  <c r="X705" i="10"/>
  <c r="X706" i="10"/>
  <c r="X707" i="10"/>
  <c r="X708" i="10"/>
  <c r="X709" i="10"/>
  <c r="X710" i="10"/>
  <c r="X711" i="10"/>
  <c r="X712" i="10"/>
  <c r="X713" i="10"/>
  <c r="X714" i="10"/>
  <c r="X715" i="10"/>
  <c r="X716" i="10"/>
  <c r="X717" i="10"/>
  <c r="X718" i="10"/>
  <c r="X719" i="10"/>
  <c r="X720" i="10"/>
  <c r="X721" i="10"/>
  <c r="X722" i="10"/>
  <c r="X723" i="10"/>
  <c r="X724" i="10"/>
  <c r="X725" i="10"/>
  <c r="X726" i="10"/>
  <c r="X727" i="10"/>
  <c r="X728" i="10"/>
  <c r="X729" i="10"/>
  <c r="X730" i="10"/>
  <c r="X731" i="10"/>
  <c r="X732" i="10"/>
  <c r="X733" i="10"/>
  <c r="X734" i="10"/>
  <c r="X735" i="10"/>
  <c r="X736" i="10"/>
  <c r="X737" i="10"/>
  <c r="X738" i="10"/>
  <c r="X739" i="10"/>
  <c r="X740" i="10"/>
  <c r="X741" i="10"/>
  <c r="X742" i="10"/>
  <c r="X743" i="10"/>
  <c r="X744" i="10"/>
  <c r="X745" i="10"/>
  <c r="X746" i="10"/>
  <c r="X747" i="10"/>
  <c r="X748" i="10"/>
  <c r="X749" i="10"/>
  <c r="X750" i="10"/>
  <c r="X751" i="10"/>
  <c r="X752" i="10"/>
  <c r="X753" i="10"/>
  <c r="X754" i="10"/>
  <c r="X755" i="10"/>
  <c r="X756" i="10"/>
  <c r="X757" i="10"/>
  <c r="X758" i="10"/>
  <c r="X759" i="10"/>
  <c r="X760" i="10"/>
  <c r="X761" i="10"/>
  <c r="X762" i="10"/>
  <c r="X763" i="10"/>
  <c r="X764" i="10"/>
  <c r="X765" i="10"/>
  <c r="X766" i="10"/>
  <c r="X767" i="10"/>
  <c r="X768" i="10"/>
  <c r="X769" i="10"/>
  <c r="X770" i="10"/>
  <c r="X771" i="10"/>
  <c r="X772" i="10"/>
  <c r="X773" i="10"/>
  <c r="X774" i="10"/>
  <c r="X775" i="10"/>
  <c r="X776" i="10"/>
  <c r="X777" i="10"/>
  <c r="X778" i="10"/>
  <c r="X779" i="10"/>
  <c r="X780" i="10"/>
  <c r="X781" i="10"/>
  <c r="X782" i="10"/>
  <c r="X783" i="10"/>
  <c r="X784" i="10"/>
  <c r="X785" i="10"/>
  <c r="X786" i="10"/>
  <c r="X787" i="10"/>
  <c r="X788" i="10"/>
  <c r="X789" i="10"/>
  <c r="X790" i="10"/>
  <c r="X791" i="10"/>
  <c r="X792" i="10"/>
  <c r="X793" i="10"/>
  <c r="X794" i="10"/>
  <c r="X795" i="10"/>
  <c r="X796" i="10"/>
  <c r="X797" i="10"/>
  <c r="X798" i="10"/>
  <c r="X799" i="10"/>
  <c r="X800" i="10"/>
  <c r="X801" i="10"/>
  <c r="X802" i="10"/>
  <c r="X803" i="10"/>
  <c r="X804" i="10"/>
  <c r="X805" i="10"/>
  <c r="X806" i="10"/>
  <c r="X807" i="10"/>
  <c r="X808" i="10"/>
  <c r="X809" i="10"/>
  <c r="X810" i="10"/>
  <c r="X811" i="10"/>
  <c r="X812" i="10"/>
  <c r="X813" i="10"/>
  <c r="X814" i="10"/>
  <c r="X815" i="10"/>
  <c r="X816" i="10"/>
  <c r="X817" i="10"/>
  <c r="X818" i="10"/>
  <c r="X819" i="10"/>
  <c r="X820" i="10"/>
  <c r="X821" i="10"/>
  <c r="X822" i="10"/>
  <c r="X823" i="10"/>
  <c r="X824" i="10"/>
  <c r="X825" i="10"/>
  <c r="X826" i="10"/>
  <c r="X827" i="10"/>
  <c r="X828" i="10"/>
  <c r="X830" i="10"/>
  <c r="X831" i="10"/>
  <c r="X832" i="10"/>
  <c r="X833" i="10"/>
  <c r="X834" i="10"/>
  <c r="X835" i="10"/>
  <c r="X836" i="10"/>
  <c r="X837" i="10"/>
  <c r="X838" i="10"/>
  <c r="X839" i="10"/>
  <c r="X840" i="10"/>
  <c r="X841" i="10"/>
  <c r="X842" i="10"/>
  <c r="X843" i="10"/>
  <c r="X844" i="10"/>
  <c r="X845" i="10"/>
  <c r="X846" i="10"/>
  <c r="X847" i="10"/>
  <c r="X848" i="10"/>
  <c r="X849" i="10"/>
  <c r="X850" i="10"/>
  <c r="X851" i="10"/>
  <c r="X852" i="10"/>
  <c r="X853" i="10"/>
  <c r="X854" i="10"/>
  <c r="X855" i="10"/>
  <c r="X856" i="10"/>
  <c r="X857" i="10"/>
  <c r="X858" i="10"/>
  <c r="X859" i="10"/>
  <c r="X860" i="10"/>
  <c r="X861" i="10"/>
  <c r="X862" i="10"/>
  <c r="X863" i="10"/>
  <c r="X864" i="10"/>
  <c r="X865" i="10"/>
  <c r="X866" i="10"/>
  <c r="X867" i="10"/>
  <c r="X868" i="10"/>
  <c r="X869" i="10"/>
  <c r="X870" i="10"/>
  <c r="X871" i="10"/>
  <c r="X872" i="10"/>
  <c r="X873" i="10"/>
  <c r="X874" i="10"/>
  <c r="X875" i="10"/>
  <c r="X876" i="10"/>
  <c r="X877" i="10"/>
  <c r="X878" i="10"/>
  <c r="X879" i="10"/>
  <c r="X880" i="10"/>
  <c r="X881" i="10"/>
  <c r="X882" i="10"/>
  <c r="X883" i="10"/>
  <c r="X884" i="10"/>
  <c r="X885" i="10"/>
  <c r="X886" i="10"/>
  <c r="X887" i="10"/>
  <c r="X888" i="10"/>
  <c r="X889" i="10"/>
  <c r="X890" i="10"/>
  <c r="X891" i="10"/>
  <c r="X892" i="10"/>
  <c r="X893" i="10"/>
  <c r="X894" i="10"/>
  <c r="X895" i="10"/>
  <c r="X896" i="10"/>
  <c r="X897" i="10"/>
  <c r="X898" i="10"/>
  <c r="X899" i="10"/>
  <c r="X900" i="10"/>
  <c r="X901" i="10"/>
  <c r="X902" i="10"/>
  <c r="X903" i="10"/>
  <c r="X904" i="10"/>
  <c r="X905" i="10"/>
  <c r="X906" i="10"/>
  <c r="X907" i="10"/>
  <c r="X908" i="10"/>
  <c r="X909" i="10"/>
  <c r="X910" i="10"/>
  <c r="X911" i="10"/>
  <c r="X912" i="10"/>
  <c r="X913" i="10"/>
  <c r="X914" i="10"/>
  <c r="X915" i="10"/>
  <c r="X916" i="10"/>
  <c r="X917" i="10"/>
  <c r="X918" i="10"/>
  <c r="X919" i="10"/>
  <c r="X920" i="10"/>
  <c r="X921" i="10"/>
  <c r="X922" i="10"/>
  <c r="X923" i="10"/>
  <c r="X924" i="10"/>
  <c r="X925" i="10"/>
  <c r="X926" i="10"/>
  <c r="X927" i="10"/>
  <c r="X928" i="10"/>
  <c r="X929" i="10"/>
  <c r="X930" i="10"/>
  <c r="X931" i="10"/>
  <c r="X932" i="10"/>
  <c r="X933" i="10"/>
  <c r="X934" i="10"/>
  <c r="X935" i="10"/>
  <c r="X936" i="10"/>
  <c r="X937" i="10"/>
  <c r="X938" i="10"/>
  <c r="X939" i="10"/>
  <c r="X940" i="10"/>
  <c r="X941" i="10"/>
  <c r="X942" i="10"/>
  <c r="X943" i="10"/>
  <c r="X944" i="10"/>
  <c r="X945" i="10"/>
  <c r="X946" i="10"/>
  <c r="X947" i="10"/>
  <c r="X948" i="10"/>
  <c r="X949" i="10"/>
  <c r="X950" i="10"/>
  <c r="X951" i="10"/>
  <c r="X952" i="10"/>
  <c r="X953" i="10"/>
  <c r="X954" i="10"/>
  <c r="X955" i="10"/>
  <c r="X956" i="10"/>
  <c r="X957" i="10"/>
  <c r="X958" i="10"/>
  <c r="X959" i="10"/>
  <c r="X960" i="10"/>
  <c r="X961" i="10"/>
  <c r="X962" i="10"/>
  <c r="X963" i="10"/>
  <c r="X964" i="10"/>
  <c r="X965" i="10"/>
  <c r="X966" i="10"/>
  <c r="X967" i="10"/>
  <c r="X968" i="10"/>
  <c r="X969" i="10"/>
  <c r="X970" i="10"/>
  <c r="X971" i="10"/>
  <c r="X972" i="10"/>
  <c r="X973" i="10"/>
  <c r="X974" i="10"/>
  <c r="X975" i="10"/>
  <c r="X976" i="10"/>
  <c r="X977" i="10"/>
  <c r="X978" i="10"/>
  <c r="X979" i="10"/>
  <c r="X980" i="10"/>
  <c r="X981" i="10"/>
  <c r="X982" i="10"/>
  <c r="X983" i="10"/>
  <c r="X984" i="10"/>
  <c r="X985" i="10"/>
  <c r="X986" i="10"/>
  <c r="X987" i="10"/>
  <c r="X988" i="10"/>
  <c r="X989" i="10"/>
  <c r="X990" i="10"/>
  <c r="X991" i="10"/>
  <c r="X992" i="10"/>
  <c r="X993" i="10"/>
  <c r="X994" i="10"/>
  <c r="X995" i="10"/>
  <c r="X996" i="10"/>
  <c r="X997" i="10"/>
  <c r="X998" i="10"/>
  <c r="X999" i="10"/>
  <c r="X1000" i="10"/>
  <c r="X1001" i="10"/>
  <c r="X1002" i="10"/>
  <c r="X1003" i="10"/>
  <c r="X1004" i="10"/>
  <c r="X1005" i="10"/>
  <c r="X1006" i="10"/>
  <c r="X1007" i="10"/>
  <c r="X1008" i="10"/>
  <c r="X1009" i="10"/>
  <c r="X1010" i="10"/>
  <c r="X1011" i="10"/>
  <c r="X1012" i="10"/>
  <c r="X1013" i="10"/>
  <c r="X1014" i="10"/>
  <c r="X1015" i="10"/>
  <c r="X1016" i="10"/>
  <c r="X1017" i="10"/>
  <c r="X1018" i="10"/>
  <c r="X1019" i="10"/>
  <c r="X1020" i="10"/>
  <c r="X1021" i="10"/>
  <c r="X1022" i="10"/>
  <c r="X1023" i="10"/>
  <c r="X1024" i="10"/>
  <c r="X1025" i="10"/>
  <c r="X1026" i="10"/>
  <c r="X1027" i="10"/>
  <c r="X1028" i="10"/>
  <c r="X1029" i="10"/>
  <c r="X1030" i="10"/>
  <c r="X1031" i="10"/>
  <c r="X1032" i="10"/>
  <c r="X1033" i="10"/>
  <c r="X1034" i="10"/>
  <c r="X1035" i="10"/>
  <c r="X1036" i="10"/>
  <c r="X1037" i="10"/>
  <c r="X1038" i="10"/>
  <c r="X1039" i="10"/>
  <c r="X1040" i="10"/>
  <c r="X1041" i="10"/>
  <c r="X1042" i="10"/>
  <c r="X1043" i="10"/>
  <c r="X1044" i="10"/>
  <c r="X1045" i="10"/>
  <c r="X1046" i="10"/>
  <c r="X1047" i="10"/>
  <c r="X1048" i="10"/>
  <c r="X1049" i="10"/>
  <c r="X1050" i="10"/>
  <c r="X1051" i="10"/>
  <c r="X1052" i="10"/>
  <c r="X1053" i="10"/>
  <c r="X1054" i="10"/>
  <c r="X1055" i="10"/>
  <c r="X1056" i="10"/>
  <c r="X1057" i="10"/>
  <c r="X1058" i="10"/>
  <c r="X1059" i="10"/>
  <c r="X1060" i="10"/>
  <c r="X1061" i="10"/>
  <c r="X1062" i="10"/>
  <c r="X1063" i="10"/>
  <c r="X1064" i="10"/>
  <c r="X1065" i="10"/>
  <c r="X1066" i="10"/>
  <c r="X1067" i="10"/>
  <c r="X1068" i="10"/>
  <c r="X1069" i="10"/>
  <c r="X1070" i="10"/>
  <c r="X1071" i="10"/>
  <c r="X1072" i="10"/>
  <c r="X1073" i="10"/>
  <c r="X1074" i="10"/>
  <c r="X1075" i="10"/>
  <c r="X1076" i="10"/>
  <c r="X1077" i="10"/>
  <c r="X1078" i="10"/>
  <c r="X1079" i="10"/>
  <c r="X1080" i="10"/>
  <c r="X1081" i="10"/>
  <c r="X1082" i="10"/>
  <c r="X1083" i="10"/>
  <c r="X1084" i="10"/>
  <c r="X1085" i="10"/>
  <c r="X1086" i="10"/>
  <c r="X1087" i="10"/>
  <c r="X1088" i="10"/>
  <c r="X1089" i="10"/>
  <c r="X1090" i="10"/>
  <c r="X1091" i="10"/>
  <c r="X1092" i="10"/>
  <c r="X1093" i="10"/>
  <c r="X1094" i="10"/>
  <c r="X1095" i="10"/>
  <c r="X1096" i="10"/>
  <c r="X1098" i="10"/>
  <c r="X1099" i="10"/>
  <c r="V259" i="10"/>
  <c r="V609" i="10"/>
  <c r="V625" i="10"/>
  <c r="V641" i="10"/>
  <c r="V657" i="10"/>
  <c r="V673" i="10"/>
  <c r="V689" i="10"/>
  <c r="V705" i="10"/>
  <c r="V721" i="10"/>
  <c r="V737" i="10"/>
  <c r="V753" i="10"/>
  <c r="V769" i="10"/>
  <c r="V785" i="10"/>
  <c r="V801" i="10"/>
  <c r="V817" i="10"/>
  <c r="V833" i="10"/>
  <c r="V849" i="10"/>
  <c r="V856" i="10"/>
  <c r="V860" i="10"/>
  <c r="V864" i="10"/>
  <c r="V868" i="10"/>
  <c r="V872" i="10"/>
  <c r="V876" i="10"/>
  <c r="V880" i="10"/>
  <c r="V884" i="10"/>
  <c r="V888" i="10"/>
  <c r="V892" i="10"/>
  <c r="V896" i="10"/>
  <c r="V900" i="10"/>
  <c r="V904" i="10"/>
  <c r="V908" i="10"/>
  <c r="V912" i="10"/>
  <c r="V916" i="10"/>
  <c r="V920" i="10"/>
  <c r="V924" i="10"/>
  <c r="V928" i="10"/>
  <c r="V932" i="10"/>
  <c r="V936" i="10"/>
  <c r="V940" i="10"/>
  <c r="V944" i="10"/>
  <c r="V948" i="10"/>
  <c r="V952" i="10"/>
  <c r="V956" i="10"/>
  <c r="V960" i="10"/>
  <c r="V964" i="10"/>
  <c r="V968" i="10"/>
  <c r="V972" i="10"/>
  <c r="V976" i="10"/>
  <c r="V980" i="10"/>
  <c r="V984" i="10"/>
  <c r="V988" i="10"/>
  <c r="V992" i="10"/>
  <c r="V996" i="10"/>
  <c r="V1000" i="10"/>
  <c r="V1004" i="10"/>
  <c r="V1008" i="10"/>
  <c r="V1012" i="10"/>
  <c r="V1016" i="10"/>
  <c r="V1020" i="10"/>
  <c r="V1024" i="10"/>
  <c r="V1028" i="10"/>
  <c r="V1032" i="10"/>
  <c r="V1036" i="10"/>
  <c r="V1040" i="10"/>
  <c r="V1044" i="10"/>
  <c r="V1048" i="10"/>
  <c r="V1052" i="10"/>
  <c r="V1056" i="10"/>
  <c r="V1060" i="10"/>
  <c r="V1064" i="10"/>
  <c r="V1068" i="10"/>
  <c r="V1072" i="10"/>
  <c r="V1076" i="10"/>
  <c r="V1080" i="10"/>
  <c r="V1084" i="10"/>
  <c r="V1088" i="10"/>
  <c r="V1092" i="10"/>
  <c r="V1096" i="10"/>
  <c r="V1100" i="10"/>
  <c r="V1104" i="10"/>
  <c r="V1108" i="10"/>
  <c r="V1112" i="10"/>
  <c r="V1116" i="10"/>
  <c r="V1120" i="10"/>
  <c r="V1124" i="10"/>
  <c r="V1128" i="10"/>
  <c r="V1132" i="10"/>
  <c r="V3" i="10"/>
  <c r="U4" i="10"/>
  <c r="V4" i="10" s="1"/>
  <c r="U5" i="10"/>
  <c r="V5" i="10" s="1"/>
  <c r="U6" i="10"/>
  <c r="V6" i="10" s="1"/>
  <c r="U7" i="10"/>
  <c r="V7" i="10" s="1"/>
  <c r="U8" i="10"/>
  <c r="V8" i="10" s="1"/>
  <c r="U9" i="10"/>
  <c r="V9" i="10" s="1"/>
  <c r="U10" i="10"/>
  <c r="V10" i="10" s="1"/>
  <c r="U11" i="10"/>
  <c r="V11" i="10" s="1"/>
  <c r="U12" i="10"/>
  <c r="V12" i="10" s="1"/>
  <c r="U13" i="10"/>
  <c r="V13" i="10" s="1"/>
  <c r="U14" i="10"/>
  <c r="V14" i="10" s="1"/>
  <c r="U15" i="10"/>
  <c r="V15" i="10" s="1"/>
  <c r="U16" i="10"/>
  <c r="V16" i="10" s="1"/>
  <c r="U17" i="10"/>
  <c r="V17" i="10" s="1"/>
  <c r="U18" i="10"/>
  <c r="V18" i="10" s="1"/>
  <c r="U19" i="10"/>
  <c r="V19" i="10" s="1"/>
  <c r="U20" i="10"/>
  <c r="V20" i="10" s="1"/>
  <c r="U21" i="10"/>
  <c r="V21" i="10" s="1"/>
  <c r="U22" i="10"/>
  <c r="V22" i="10" s="1"/>
  <c r="U23" i="10"/>
  <c r="V23" i="10" s="1"/>
  <c r="U24" i="10"/>
  <c r="V24" i="10" s="1"/>
  <c r="U25" i="10"/>
  <c r="V25" i="10" s="1"/>
  <c r="U26" i="10"/>
  <c r="V26" i="10" s="1"/>
  <c r="U27" i="10"/>
  <c r="V27" i="10" s="1"/>
  <c r="U28" i="10"/>
  <c r="V28" i="10" s="1"/>
  <c r="U29" i="10"/>
  <c r="V29" i="10" s="1"/>
  <c r="U30" i="10"/>
  <c r="V30" i="10" s="1"/>
  <c r="U31" i="10"/>
  <c r="V31" i="10" s="1"/>
  <c r="U32" i="10"/>
  <c r="V32" i="10" s="1"/>
  <c r="U33" i="10"/>
  <c r="V33" i="10" s="1"/>
  <c r="U34" i="10"/>
  <c r="V34" i="10" s="1"/>
  <c r="U35" i="10"/>
  <c r="V35" i="10" s="1"/>
  <c r="U36" i="10"/>
  <c r="V36" i="10" s="1"/>
  <c r="U37" i="10"/>
  <c r="V37" i="10" s="1"/>
  <c r="U38" i="10"/>
  <c r="V38" i="10" s="1"/>
  <c r="U39" i="10"/>
  <c r="V39" i="10" s="1"/>
  <c r="U40" i="10"/>
  <c r="V40" i="10" s="1"/>
  <c r="U41" i="10"/>
  <c r="V41" i="10" s="1"/>
  <c r="U42" i="10"/>
  <c r="V42" i="10" s="1"/>
  <c r="U43" i="10"/>
  <c r="V43" i="10" s="1"/>
  <c r="U44" i="10"/>
  <c r="V44" i="10" s="1"/>
  <c r="U45" i="10"/>
  <c r="V45" i="10" s="1"/>
  <c r="U46" i="10"/>
  <c r="V46" i="10" s="1"/>
  <c r="U47" i="10"/>
  <c r="V47" i="10" s="1"/>
  <c r="U48" i="10"/>
  <c r="V48" i="10" s="1"/>
  <c r="U49" i="10"/>
  <c r="V49" i="10" s="1"/>
  <c r="U50" i="10"/>
  <c r="V50" i="10" s="1"/>
  <c r="U51" i="10"/>
  <c r="V51" i="10" s="1"/>
  <c r="U52" i="10"/>
  <c r="V52" i="10" s="1"/>
  <c r="U53" i="10"/>
  <c r="V53" i="10" s="1"/>
  <c r="U54" i="10"/>
  <c r="V54" i="10" s="1"/>
  <c r="U55" i="10"/>
  <c r="V55" i="10" s="1"/>
  <c r="U56" i="10"/>
  <c r="V56" i="10" s="1"/>
  <c r="U57" i="10"/>
  <c r="V57" i="10" s="1"/>
  <c r="U58" i="10"/>
  <c r="V58" i="10" s="1"/>
  <c r="U59" i="10"/>
  <c r="V59" i="10" s="1"/>
  <c r="U60" i="10"/>
  <c r="V60" i="10" s="1"/>
  <c r="U61" i="10"/>
  <c r="V61" i="10" s="1"/>
  <c r="U62" i="10"/>
  <c r="V62" i="10" s="1"/>
  <c r="U63" i="10"/>
  <c r="V63" i="10" s="1"/>
  <c r="U64" i="10"/>
  <c r="V64" i="10" s="1"/>
  <c r="U65" i="10"/>
  <c r="V65" i="10" s="1"/>
  <c r="U66" i="10"/>
  <c r="V66" i="10" s="1"/>
  <c r="U67" i="10"/>
  <c r="V67" i="10" s="1"/>
  <c r="U68" i="10"/>
  <c r="V68" i="10" s="1"/>
  <c r="U69" i="10"/>
  <c r="V69" i="10" s="1"/>
  <c r="U70" i="10"/>
  <c r="V70" i="10" s="1"/>
  <c r="U71" i="10"/>
  <c r="V71" i="10" s="1"/>
  <c r="U72" i="10"/>
  <c r="V72" i="10" s="1"/>
  <c r="U73" i="10"/>
  <c r="V73" i="10" s="1"/>
  <c r="U74" i="10"/>
  <c r="V74" i="10" s="1"/>
  <c r="U75" i="10"/>
  <c r="V75" i="10" s="1"/>
  <c r="U76" i="10"/>
  <c r="V76" i="10" s="1"/>
  <c r="U77" i="10"/>
  <c r="V77" i="10" s="1"/>
  <c r="U78" i="10"/>
  <c r="V78" i="10" s="1"/>
  <c r="U79" i="10"/>
  <c r="V79" i="10" s="1"/>
  <c r="U80" i="10"/>
  <c r="V80" i="10" s="1"/>
  <c r="U81" i="10"/>
  <c r="V81" i="10" s="1"/>
  <c r="U82" i="10"/>
  <c r="V82" i="10" s="1"/>
  <c r="U83" i="10"/>
  <c r="V83" i="10" s="1"/>
  <c r="U84" i="10"/>
  <c r="V84" i="10" s="1"/>
  <c r="U85" i="10"/>
  <c r="V85" i="10" s="1"/>
  <c r="U86" i="10"/>
  <c r="V86" i="10" s="1"/>
  <c r="U87" i="10"/>
  <c r="V87" i="10" s="1"/>
  <c r="U88" i="10"/>
  <c r="V88" i="10" s="1"/>
  <c r="U89" i="10"/>
  <c r="V89" i="10" s="1"/>
  <c r="U90" i="10"/>
  <c r="V90" i="10" s="1"/>
  <c r="U91" i="10"/>
  <c r="V91" i="10" s="1"/>
  <c r="U92" i="10"/>
  <c r="V92" i="10" s="1"/>
  <c r="U93" i="10"/>
  <c r="V93" i="10" s="1"/>
  <c r="U94" i="10"/>
  <c r="V94" i="10" s="1"/>
  <c r="U95" i="10"/>
  <c r="V95" i="10" s="1"/>
  <c r="U96" i="10"/>
  <c r="V96" i="10" s="1"/>
  <c r="U97" i="10"/>
  <c r="V97" i="10" s="1"/>
  <c r="U98" i="10"/>
  <c r="V98" i="10" s="1"/>
  <c r="U99" i="10"/>
  <c r="V99" i="10" s="1"/>
  <c r="U100" i="10"/>
  <c r="V100" i="10" s="1"/>
  <c r="U101" i="10"/>
  <c r="V101" i="10" s="1"/>
  <c r="U102" i="10"/>
  <c r="V102" i="10" s="1"/>
  <c r="U103" i="10"/>
  <c r="V103" i="10" s="1"/>
  <c r="U104" i="10"/>
  <c r="V104" i="10" s="1"/>
  <c r="U105" i="10"/>
  <c r="V105" i="10" s="1"/>
  <c r="U106" i="10"/>
  <c r="V106" i="10" s="1"/>
  <c r="U107" i="10"/>
  <c r="V107" i="10" s="1"/>
  <c r="U108" i="10"/>
  <c r="V108" i="10" s="1"/>
  <c r="U109" i="10"/>
  <c r="V109" i="10" s="1"/>
  <c r="U110" i="10"/>
  <c r="V110" i="10" s="1"/>
  <c r="U111" i="10"/>
  <c r="V111" i="10" s="1"/>
  <c r="U112" i="10"/>
  <c r="V112" i="10" s="1"/>
  <c r="U113" i="10"/>
  <c r="V113" i="10" s="1"/>
  <c r="U114" i="10"/>
  <c r="V114" i="10" s="1"/>
  <c r="U115" i="10"/>
  <c r="V115" i="10" s="1"/>
  <c r="U116" i="10"/>
  <c r="V116" i="10" s="1"/>
  <c r="U117" i="10"/>
  <c r="V117" i="10" s="1"/>
  <c r="U118" i="10"/>
  <c r="V118" i="10" s="1"/>
  <c r="U119" i="10"/>
  <c r="V119" i="10" s="1"/>
  <c r="U120" i="10"/>
  <c r="V120" i="10" s="1"/>
  <c r="U121" i="10"/>
  <c r="V121" i="10" s="1"/>
  <c r="U122" i="10"/>
  <c r="V122" i="10" s="1"/>
  <c r="U123" i="10"/>
  <c r="V123" i="10" s="1"/>
  <c r="U124" i="10"/>
  <c r="V124" i="10" s="1"/>
  <c r="U125" i="10"/>
  <c r="V125" i="10" s="1"/>
  <c r="U126" i="10"/>
  <c r="V126" i="10" s="1"/>
  <c r="U127" i="10"/>
  <c r="V127" i="10" s="1"/>
  <c r="U128" i="10"/>
  <c r="V128" i="10" s="1"/>
  <c r="U129" i="10"/>
  <c r="V129" i="10" s="1"/>
  <c r="U130" i="10"/>
  <c r="V130" i="10" s="1"/>
  <c r="U131" i="10"/>
  <c r="V131" i="10" s="1"/>
  <c r="U132" i="10"/>
  <c r="V132" i="10" s="1"/>
  <c r="U133" i="10"/>
  <c r="V133" i="10" s="1"/>
  <c r="U134" i="10"/>
  <c r="V134" i="10" s="1"/>
  <c r="U135" i="10"/>
  <c r="V135" i="10" s="1"/>
  <c r="U136" i="10"/>
  <c r="V136" i="10" s="1"/>
  <c r="U137" i="10"/>
  <c r="V137" i="10" s="1"/>
  <c r="U138" i="10"/>
  <c r="V138" i="10" s="1"/>
  <c r="U139" i="10"/>
  <c r="V139" i="10" s="1"/>
  <c r="U140" i="10"/>
  <c r="V140" i="10" s="1"/>
  <c r="U141" i="10"/>
  <c r="V141" i="10" s="1"/>
  <c r="U142" i="10"/>
  <c r="V142" i="10" s="1"/>
  <c r="U143" i="10"/>
  <c r="V143" i="10" s="1"/>
  <c r="U144" i="10"/>
  <c r="V144" i="10" s="1"/>
  <c r="U145" i="10"/>
  <c r="V145" i="10" s="1"/>
  <c r="U146" i="10"/>
  <c r="V146" i="10" s="1"/>
  <c r="U147" i="10"/>
  <c r="V147" i="10" s="1"/>
  <c r="U148" i="10"/>
  <c r="V148" i="10" s="1"/>
  <c r="U149" i="10"/>
  <c r="V149" i="10" s="1"/>
  <c r="U150" i="10"/>
  <c r="V150" i="10" s="1"/>
  <c r="U151" i="10"/>
  <c r="V151" i="10" s="1"/>
  <c r="U152" i="10"/>
  <c r="V152" i="10" s="1"/>
  <c r="U153" i="10"/>
  <c r="V153" i="10" s="1"/>
  <c r="U154" i="10"/>
  <c r="V154" i="10" s="1"/>
  <c r="U155" i="10"/>
  <c r="V155" i="10" s="1"/>
  <c r="U156" i="10"/>
  <c r="V156" i="10" s="1"/>
  <c r="U157" i="10"/>
  <c r="V157" i="10" s="1"/>
  <c r="U158" i="10"/>
  <c r="V158" i="10" s="1"/>
  <c r="U159" i="10"/>
  <c r="V159" i="10" s="1"/>
  <c r="U160" i="10"/>
  <c r="V160" i="10" s="1"/>
  <c r="U161" i="10"/>
  <c r="V161" i="10" s="1"/>
  <c r="U162" i="10"/>
  <c r="V162" i="10" s="1"/>
  <c r="U163" i="10"/>
  <c r="V163" i="10" s="1"/>
  <c r="U164" i="10"/>
  <c r="V164" i="10" s="1"/>
  <c r="U165" i="10"/>
  <c r="V165" i="10" s="1"/>
  <c r="U166" i="10"/>
  <c r="V166" i="10" s="1"/>
  <c r="U167" i="10"/>
  <c r="V167" i="10" s="1"/>
  <c r="U168" i="10"/>
  <c r="V168" i="10" s="1"/>
  <c r="U169" i="10"/>
  <c r="V169" i="10" s="1"/>
  <c r="U170" i="10"/>
  <c r="V170" i="10" s="1"/>
  <c r="U171" i="10"/>
  <c r="V171" i="10" s="1"/>
  <c r="U172" i="10"/>
  <c r="V172" i="10" s="1"/>
  <c r="U173" i="10"/>
  <c r="V173" i="10" s="1"/>
  <c r="U174" i="10"/>
  <c r="V174" i="10" s="1"/>
  <c r="U175" i="10"/>
  <c r="V175" i="10" s="1"/>
  <c r="U176" i="10"/>
  <c r="V176" i="10" s="1"/>
  <c r="U177" i="10"/>
  <c r="V177" i="10" s="1"/>
  <c r="U178" i="10"/>
  <c r="V178" i="10" s="1"/>
  <c r="U179" i="10"/>
  <c r="V179" i="10" s="1"/>
  <c r="U180" i="10"/>
  <c r="V180" i="10" s="1"/>
  <c r="U181" i="10"/>
  <c r="V181" i="10" s="1"/>
  <c r="U182" i="10"/>
  <c r="V182" i="10" s="1"/>
  <c r="U183" i="10"/>
  <c r="V183" i="10" s="1"/>
  <c r="U184" i="10"/>
  <c r="V184" i="10" s="1"/>
  <c r="U185" i="10"/>
  <c r="V185" i="10" s="1"/>
  <c r="U186" i="10"/>
  <c r="V186" i="10" s="1"/>
  <c r="U187" i="10"/>
  <c r="V187" i="10" s="1"/>
  <c r="U188" i="10"/>
  <c r="V188" i="10" s="1"/>
  <c r="U189" i="10"/>
  <c r="V189" i="10" s="1"/>
  <c r="U190" i="10"/>
  <c r="V190" i="10" s="1"/>
  <c r="U191" i="10"/>
  <c r="V191" i="10" s="1"/>
  <c r="U192" i="10"/>
  <c r="V192" i="10" s="1"/>
  <c r="U193" i="10"/>
  <c r="V193" i="10" s="1"/>
  <c r="U194" i="10"/>
  <c r="V194" i="10" s="1"/>
  <c r="U195" i="10"/>
  <c r="V195" i="10" s="1"/>
  <c r="U196" i="10"/>
  <c r="V196" i="10" s="1"/>
  <c r="U197" i="10"/>
  <c r="V197" i="10" s="1"/>
  <c r="U198" i="10"/>
  <c r="V198" i="10" s="1"/>
  <c r="U199" i="10"/>
  <c r="V199" i="10" s="1"/>
  <c r="U200" i="10"/>
  <c r="V200" i="10" s="1"/>
  <c r="U201" i="10"/>
  <c r="V201" i="10" s="1"/>
  <c r="U202" i="10"/>
  <c r="V202" i="10" s="1"/>
  <c r="U203" i="10"/>
  <c r="V203" i="10" s="1"/>
  <c r="U204" i="10"/>
  <c r="V204" i="10" s="1"/>
  <c r="U205" i="10"/>
  <c r="V205" i="10" s="1"/>
  <c r="U206" i="10"/>
  <c r="V206" i="10" s="1"/>
  <c r="U207" i="10"/>
  <c r="V207" i="10" s="1"/>
  <c r="U208" i="10"/>
  <c r="V208" i="10" s="1"/>
  <c r="U209" i="10"/>
  <c r="V209" i="10" s="1"/>
  <c r="U210" i="10"/>
  <c r="V210" i="10" s="1"/>
  <c r="U211" i="10"/>
  <c r="V211" i="10" s="1"/>
  <c r="U212" i="10"/>
  <c r="V212" i="10" s="1"/>
  <c r="U213" i="10"/>
  <c r="V213" i="10" s="1"/>
  <c r="U214" i="10"/>
  <c r="V214" i="10" s="1"/>
  <c r="U215" i="10"/>
  <c r="V215" i="10" s="1"/>
  <c r="U216" i="10"/>
  <c r="V216" i="10" s="1"/>
  <c r="U217" i="10"/>
  <c r="V217" i="10" s="1"/>
  <c r="U218" i="10"/>
  <c r="V218" i="10" s="1"/>
  <c r="U219" i="10"/>
  <c r="V219" i="10" s="1"/>
  <c r="U220" i="10"/>
  <c r="V220" i="10" s="1"/>
  <c r="U221" i="10"/>
  <c r="V221" i="10" s="1"/>
  <c r="U222" i="10"/>
  <c r="V222" i="10" s="1"/>
  <c r="U223" i="10"/>
  <c r="V223" i="10" s="1"/>
  <c r="U224" i="10"/>
  <c r="V224" i="10" s="1"/>
  <c r="U225" i="10"/>
  <c r="V225" i="10" s="1"/>
  <c r="U226" i="10"/>
  <c r="V226" i="10" s="1"/>
  <c r="U227" i="10"/>
  <c r="V227" i="10" s="1"/>
  <c r="U228" i="10"/>
  <c r="V228" i="10" s="1"/>
  <c r="U229" i="10"/>
  <c r="V229" i="10" s="1"/>
  <c r="U230" i="10"/>
  <c r="V230" i="10" s="1"/>
  <c r="U231" i="10"/>
  <c r="V231" i="10" s="1"/>
  <c r="U232" i="10"/>
  <c r="V232" i="10" s="1"/>
  <c r="U233" i="10"/>
  <c r="V233" i="10" s="1"/>
  <c r="U234" i="10"/>
  <c r="V234" i="10" s="1"/>
  <c r="U235" i="10"/>
  <c r="V235" i="10" s="1"/>
  <c r="U236" i="10"/>
  <c r="V236" i="10" s="1"/>
  <c r="U237" i="10"/>
  <c r="V237" i="10" s="1"/>
  <c r="U238" i="10"/>
  <c r="V238" i="10" s="1"/>
  <c r="U239" i="10"/>
  <c r="V239" i="10" s="1"/>
  <c r="U240" i="10"/>
  <c r="V240" i="10" s="1"/>
  <c r="U241" i="10"/>
  <c r="V241" i="10" s="1"/>
  <c r="U242" i="10"/>
  <c r="V242" i="10" s="1"/>
  <c r="U243" i="10"/>
  <c r="V243" i="10" s="1"/>
  <c r="U244" i="10"/>
  <c r="V244" i="10" s="1"/>
  <c r="U245" i="10"/>
  <c r="V245" i="10" s="1"/>
  <c r="U246" i="10"/>
  <c r="V246" i="10" s="1"/>
  <c r="U247" i="10"/>
  <c r="V247" i="10" s="1"/>
  <c r="U248" i="10"/>
  <c r="V248" i="10" s="1"/>
  <c r="U249" i="10"/>
  <c r="V249" i="10" s="1"/>
  <c r="U250" i="10"/>
  <c r="V250" i="10" s="1"/>
  <c r="U251" i="10"/>
  <c r="V251" i="10" s="1"/>
  <c r="U252" i="10"/>
  <c r="V252" i="10" s="1"/>
  <c r="U253" i="10"/>
  <c r="V253" i="10" s="1"/>
  <c r="U254" i="10"/>
  <c r="V254" i="10" s="1"/>
  <c r="U255" i="10"/>
  <c r="V255" i="10" s="1"/>
  <c r="U256" i="10"/>
  <c r="V256" i="10" s="1"/>
  <c r="U257" i="10"/>
  <c r="V257" i="10" s="1"/>
  <c r="U258" i="10"/>
  <c r="V258" i="10" s="1"/>
  <c r="U259" i="10"/>
  <c r="U260" i="10"/>
  <c r="V260" i="10" s="1"/>
  <c r="U261" i="10"/>
  <c r="V261" i="10" s="1"/>
  <c r="U262" i="10"/>
  <c r="V262" i="10" s="1"/>
  <c r="U263" i="10"/>
  <c r="V263" i="10" s="1"/>
  <c r="U264" i="10"/>
  <c r="V264" i="10" s="1"/>
  <c r="U265" i="10"/>
  <c r="V265" i="10" s="1"/>
  <c r="U266" i="10"/>
  <c r="V266" i="10" s="1"/>
  <c r="U267" i="10"/>
  <c r="V267" i="10" s="1"/>
  <c r="U268" i="10"/>
  <c r="V268" i="10" s="1"/>
  <c r="U269" i="10"/>
  <c r="V269" i="10" s="1"/>
  <c r="U270" i="10"/>
  <c r="V270" i="10" s="1"/>
  <c r="U271" i="10"/>
  <c r="V271" i="10" s="1"/>
  <c r="U272" i="10"/>
  <c r="V272" i="10" s="1"/>
  <c r="U273" i="10"/>
  <c r="V273" i="10" s="1"/>
  <c r="U274" i="10"/>
  <c r="V274" i="10" s="1"/>
  <c r="U275" i="10"/>
  <c r="V275" i="10" s="1"/>
  <c r="U276" i="10"/>
  <c r="V276" i="10" s="1"/>
  <c r="U277" i="10"/>
  <c r="V277" i="10" s="1"/>
  <c r="U278" i="10"/>
  <c r="V278" i="10" s="1"/>
  <c r="U279" i="10"/>
  <c r="V279" i="10" s="1"/>
  <c r="U280" i="10"/>
  <c r="V280" i="10" s="1"/>
  <c r="U281" i="10"/>
  <c r="V281" i="10" s="1"/>
  <c r="U282" i="10"/>
  <c r="V282" i="10" s="1"/>
  <c r="U283" i="10"/>
  <c r="V283" i="10" s="1"/>
  <c r="U284" i="10"/>
  <c r="V284" i="10" s="1"/>
  <c r="U285" i="10"/>
  <c r="V285" i="10" s="1"/>
  <c r="U286" i="10"/>
  <c r="V286" i="10" s="1"/>
  <c r="U287" i="10"/>
  <c r="V287" i="10" s="1"/>
  <c r="U288" i="10"/>
  <c r="V288" i="10" s="1"/>
  <c r="U289" i="10"/>
  <c r="V289" i="10" s="1"/>
  <c r="U290" i="10"/>
  <c r="V290" i="10" s="1"/>
  <c r="U291" i="10"/>
  <c r="V291" i="10" s="1"/>
  <c r="U292" i="10"/>
  <c r="V292" i="10" s="1"/>
  <c r="U293" i="10"/>
  <c r="V293" i="10" s="1"/>
  <c r="U294" i="10"/>
  <c r="V294" i="10" s="1"/>
  <c r="U295" i="10"/>
  <c r="V295" i="10" s="1"/>
  <c r="U296" i="10"/>
  <c r="V296" i="10" s="1"/>
  <c r="U297" i="10"/>
  <c r="V297" i="10" s="1"/>
  <c r="U298" i="10"/>
  <c r="V298" i="10" s="1"/>
  <c r="U299" i="10"/>
  <c r="V299" i="10" s="1"/>
  <c r="U300" i="10"/>
  <c r="V300" i="10" s="1"/>
  <c r="U301" i="10"/>
  <c r="V301" i="10" s="1"/>
  <c r="U302" i="10"/>
  <c r="V302" i="10" s="1"/>
  <c r="U303" i="10"/>
  <c r="V303" i="10" s="1"/>
  <c r="U304" i="10"/>
  <c r="V304" i="10" s="1"/>
  <c r="U305" i="10"/>
  <c r="V305" i="10" s="1"/>
  <c r="U306" i="10"/>
  <c r="V306" i="10" s="1"/>
  <c r="U307" i="10"/>
  <c r="V307" i="10" s="1"/>
  <c r="U308" i="10"/>
  <c r="V308" i="10" s="1"/>
  <c r="U309" i="10"/>
  <c r="V309" i="10" s="1"/>
  <c r="U310" i="10"/>
  <c r="V310" i="10" s="1"/>
  <c r="U311" i="10"/>
  <c r="V311" i="10" s="1"/>
  <c r="U312" i="10"/>
  <c r="V312" i="10" s="1"/>
  <c r="U313" i="10"/>
  <c r="V313" i="10" s="1"/>
  <c r="U314" i="10"/>
  <c r="V314" i="10" s="1"/>
  <c r="U315" i="10"/>
  <c r="V315" i="10" s="1"/>
  <c r="U316" i="10"/>
  <c r="V316" i="10" s="1"/>
  <c r="U317" i="10"/>
  <c r="V317" i="10" s="1"/>
  <c r="U318" i="10"/>
  <c r="V318" i="10" s="1"/>
  <c r="U319" i="10"/>
  <c r="V319" i="10" s="1"/>
  <c r="U320" i="10"/>
  <c r="V320" i="10" s="1"/>
  <c r="U321" i="10"/>
  <c r="V321" i="10" s="1"/>
  <c r="U322" i="10"/>
  <c r="V322" i="10" s="1"/>
  <c r="U323" i="10"/>
  <c r="V323" i="10" s="1"/>
  <c r="U324" i="10"/>
  <c r="V324" i="10" s="1"/>
  <c r="U325" i="10"/>
  <c r="V325" i="10" s="1"/>
  <c r="U326" i="10"/>
  <c r="V326" i="10" s="1"/>
  <c r="U327" i="10"/>
  <c r="V327" i="10" s="1"/>
  <c r="U328" i="10"/>
  <c r="V328" i="10" s="1"/>
  <c r="U329" i="10"/>
  <c r="V329" i="10" s="1"/>
  <c r="U330" i="10"/>
  <c r="V330" i="10" s="1"/>
  <c r="U331" i="10"/>
  <c r="V331" i="10" s="1"/>
  <c r="U332" i="10"/>
  <c r="V332" i="10" s="1"/>
  <c r="U333" i="10"/>
  <c r="V333" i="10" s="1"/>
  <c r="U334" i="10"/>
  <c r="V334" i="10" s="1"/>
  <c r="U335" i="10"/>
  <c r="V335" i="10" s="1"/>
  <c r="U336" i="10"/>
  <c r="V336" i="10" s="1"/>
  <c r="U337" i="10"/>
  <c r="V337" i="10" s="1"/>
  <c r="U338" i="10"/>
  <c r="V338" i="10" s="1"/>
  <c r="U339" i="10"/>
  <c r="V339" i="10" s="1"/>
  <c r="U340" i="10"/>
  <c r="V340" i="10" s="1"/>
  <c r="U341" i="10"/>
  <c r="V341" i="10" s="1"/>
  <c r="U342" i="10"/>
  <c r="V342" i="10" s="1"/>
  <c r="U343" i="10"/>
  <c r="V343" i="10" s="1"/>
  <c r="U344" i="10"/>
  <c r="V344" i="10" s="1"/>
  <c r="U345" i="10"/>
  <c r="V345" i="10" s="1"/>
  <c r="U346" i="10"/>
  <c r="V346" i="10" s="1"/>
  <c r="U347" i="10"/>
  <c r="V347" i="10" s="1"/>
  <c r="U348" i="10"/>
  <c r="V348" i="10" s="1"/>
  <c r="U349" i="10"/>
  <c r="V349" i="10" s="1"/>
  <c r="U350" i="10"/>
  <c r="V350" i="10" s="1"/>
  <c r="U351" i="10"/>
  <c r="V351" i="10" s="1"/>
  <c r="U352" i="10"/>
  <c r="V352" i="10" s="1"/>
  <c r="U353" i="10"/>
  <c r="V353" i="10" s="1"/>
  <c r="U354" i="10"/>
  <c r="V354" i="10" s="1"/>
  <c r="U355" i="10"/>
  <c r="V355" i="10" s="1"/>
  <c r="U356" i="10"/>
  <c r="V356" i="10" s="1"/>
  <c r="U357" i="10"/>
  <c r="V357" i="10" s="1"/>
  <c r="U358" i="10"/>
  <c r="V358" i="10" s="1"/>
  <c r="U359" i="10"/>
  <c r="V359" i="10" s="1"/>
  <c r="U360" i="10"/>
  <c r="V360" i="10" s="1"/>
  <c r="U361" i="10"/>
  <c r="V361" i="10" s="1"/>
  <c r="U362" i="10"/>
  <c r="V362" i="10" s="1"/>
  <c r="U363" i="10"/>
  <c r="V363" i="10" s="1"/>
  <c r="U364" i="10"/>
  <c r="V364" i="10" s="1"/>
  <c r="U365" i="10"/>
  <c r="V365" i="10" s="1"/>
  <c r="U366" i="10"/>
  <c r="V366" i="10" s="1"/>
  <c r="U367" i="10"/>
  <c r="V367" i="10" s="1"/>
  <c r="U368" i="10"/>
  <c r="V368" i="10" s="1"/>
  <c r="U369" i="10"/>
  <c r="V369" i="10" s="1"/>
  <c r="U370" i="10"/>
  <c r="V370" i="10" s="1"/>
  <c r="U371" i="10"/>
  <c r="V371" i="10" s="1"/>
  <c r="U372" i="10"/>
  <c r="V372" i="10" s="1"/>
  <c r="U373" i="10"/>
  <c r="V373" i="10" s="1"/>
  <c r="U374" i="10"/>
  <c r="V374" i="10" s="1"/>
  <c r="U375" i="10"/>
  <c r="V375" i="10" s="1"/>
  <c r="U376" i="10"/>
  <c r="V376" i="10" s="1"/>
  <c r="U377" i="10"/>
  <c r="V377" i="10" s="1"/>
  <c r="U378" i="10"/>
  <c r="V378" i="10" s="1"/>
  <c r="U379" i="10"/>
  <c r="V379" i="10" s="1"/>
  <c r="U380" i="10"/>
  <c r="V380" i="10" s="1"/>
  <c r="U381" i="10"/>
  <c r="V381" i="10" s="1"/>
  <c r="U382" i="10"/>
  <c r="V382" i="10" s="1"/>
  <c r="U383" i="10"/>
  <c r="V383" i="10" s="1"/>
  <c r="U384" i="10"/>
  <c r="V384" i="10" s="1"/>
  <c r="U385" i="10"/>
  <c r="V385" i="10" s="1"/>
  <c r="U386" i="10"/>
  <c r="V386" i="10" s="1"/>
  <c r="U387" i="10"/>
  <c r="V387" i="10" s="1"/>
  <c r="U388" i="10"/>
  <c r="V388" i="10" s="1"/>
  <c r="U389" i="10"/>
  <c r="V389" i="10" s="1"/>
  <c r="U390" i="10"/>
  <c r="V390" i="10" s="1"/>
  <c r="U391" i="10"/>
  <c r="V391" i="10" s="1"/>
  <c r="U392" i="10"/>
  <c r="V392" i="10" s="1"/>
  <c r="U393" i="10"/>
  <c r="V393" i="10" s="1"/>
  <c r="U394" i="10"/>
  <c r="V394" i="10" s="1"/>
  <c r="U395" i="10"/>
  <c r="V395" i="10" s="1"/>
  <c r="U396" i="10"/>
  <c r="V396" i="10" s="1"/>
  <c r="U397" i="10"/>
  <c r="V397" i="10" s="1"/>
  <c r="U398" i="10"/>
  <c r="V398" i="10" s="1"/>
  <c r="U399" i="10"/>
  <c r="V399" i="10" s="1"/>
  <c r="U400" i="10"/>
  <c r="V400" i="10" s="1"/>
  <c r="U401" i="10"/>
  <c r="V401" i="10" s="1"/>
  <c r="U402" i="10"/>
  <c r="V402" i="10" s="1"/>
  <c r="U403" i="10"/>
  <c r="V403" i="10" s="1"/>
  <c r="U404" i="10"/>
  <c r="V404" i="10" s="1"/>
  <c r="U405" i="10"/>
  <c r="V405" i="10" s="1"/>
  <c r="U406" i="10"/>
  <c r="V406" i="10" s="1"/>
  <c r="U407" i="10"/>
  <c r="V407" i="10" s="1"/>
  <c r="U408" i="10"/>
  <c r="V408" i="10" s="1"/>
  <c r="U409" i="10"/>
  <c r="V409" i="10" s="1"/>
  <c r="U410" i="10"/>
  <c r="V410" i="10" s="1"/>
  <c r="U411" i="10"/>
  <c r="V411" i="10" s="1"/>
  <c r="U412" i="10"/>
  <c r="V412" i="10" s="1"/>
  <c r="U413" i="10"/>
  <c r="V413" i="10" s="1"/>
  <c r="U414" i="10"/>
  <c r="V414" i="10" s="1"/>
  <c r="U415" i="10"/>
  <c r="V415" i="10" s="1"/>
  <c r="U416" i="10"/>
  <c r="V416" i="10" s="1"/>
  <c r="U417" i="10"/>
  <c r="V417" i="10" s="1"/>
  <c r="U418" i="10"/>
  <c r="V418" i="10" s="1"/>
  <c r="U419" i="10"/>
  <c r="V419" i="10" s="1"/>
  <c r="U420" i="10"/>
  <c r="V420" i="10" s="1"/>
  <c r="U421" i="10"/>
  <c r="V421" i="10" s="1"/>
  <c r="U422" i="10"/>
  <c r="V422" i="10" s="1"/>
  <c r="U423" i="10"/>
  <c r="V423" i="10" s="1"/>
  <c r="U424" i="10"/>
  <c r="V424" i="10" s="1"/>
  <c r="U425" i="10"/>
  <c r="V425" i="10" s="1"/>
  <c r="U426" i="10"/>
  <c r="V426" i="10" s="1"/>
  <c r="U427" i="10"/>
  <c r="V427" i="10" s="1"/>
  <c r="U428" i="10"/>
  <c r="V428" i="10" s="1"/>
  <c r="U429" i="10"/>
  <c r="V429" i="10" s="1"/>
  <c r="U430" i="10"/>
  <c r="V430" i="10" s="1"/>
  <c r="U431" i="10"/>
  <c r="V431" i="10" s="1"/>
  <c r="U432" i="10"/>
  <c r="V432" i="10" s="1"/>
  <c r="U433" i="10"/>
  <c r="V433" i="10" s="1"/>
  <c r="U434" i="10"/>
  <c r="V434" i="10" s="1"/>
  <c r="U435" i="10"/>
  <c r="V435" i="10" s="1"/>
  <c r="U436" i="10"/>
  <c r="V436" i="10" s="1"/>
  <c r="U437" i="10"/>
  <c r="V437" i="10" s="1"/>
  <c r="U438" i="10"/>
  <c r="V438" i="10" s="1"/>
  <c r="U439" i="10"/>
  <c r="V439" i="10" s="1"/>
  <c r="U440" i="10"/>
  <c r="V440" i="10" s="1"/>
  <c r="U441" i="10"/>
  <c r="V441" i="10" s="1"/>
  <c r="U442" i="10"/>
  <c r="V442" i="10" s="1"/>
  <c r="U443" i="10"/>
  <c r="V443" i="10" s="1"/>
  <c r="U444" i="10"/>
  <c r="V444" i="10" s="1"/>
  <c r="U445" i="10"/>
  <c r="V445" i="10" s="1"/>
  <c r="U446" i="10"/>
  <c r="V446" i="10" s="1"/>
  <c r="U447" i="10"/>
  <c r="V447" i="10" s="1"/>
  <c r="U448" i="10"/>
  <c r="V448" i="10" s="1"/>
  <c r="U449" i="10"/>
  <c r="V449" i="10" s="1"/>
  <c r="U450" i="10"/>
  <c r="V450" i="10" s="1"/>
  <c r="U451" i="10"/>
  <c r="V451" i="10" s="1"/>
  <c r="U452" i="10"/>
  <c r="V452" i="10" s="1"/>
  <c r="U453" i="10"/>
  <c r="V453" i="10" s="1"/>
  <c r="U454" i="10"/>
  <c r="V454" i="10" s="1"/>
  <c r="U455" i="10"/>
  <c r="V455" i="10" s="1"/>
  <c r="U456" i="10"/>
  <c r="V456" i="10" s="1"/>
  <c r="U457" i="10"/>
  <c r="V457" i="10" s="1"/>
  <c r="U458" i="10"/>
  <c r="V458" i="10" s="1"/>
  <c r="U459" i="10"/>
  <c r="V459" i="10" s="1"/>
  <c r="U460" i="10"/>
  <c r="V460" i="10" s="1"/>
  <c r="U461" i="10"/>
  <c r="V461" i="10" s="1"/>
  <c r="U462" i="10"/>
  <c r="V462" i="10" s="1"/>
  <c r="U463" i="10"/>
  <c r="V463" i="10" s="1"/>
  <c r="U464" i="10"/>
  <c r="V464" i="10" s="1"/>
  <c r="U465" i="10"/>
  <c r="V465" i="10" s="1"/>
  <c r="U466" i="10"/>
  <c r="V466" i="10" s="1"/>
  <c r="U467" i="10"/>
  <c r="V467" i="10" s="1"/>
  <c r="U468" i="10"/>
  <c r="V468" i="10" s="1"/>
  <c r="U469" i="10"/>
  <c r="V469" i="10" s="1"/>
  <c r="U470" i="10"/>
  <c r="V470" i="10" s="1"/>
  <c r="U471" i="10"/>
  <c r="V471" i="10" s="1"/>
  <c r="U472" i="10"/>
  <c r="V472" i="10" s="1"/>
  <c r="U473" i="10"/>
  <c r="V473" i="10" s="1"/>
  <c r="U474" i="10"/>
  <c r="V474" i="10" s="1"/>
  <c r="U475" i="10"/>
  <c r="V475" i="10" s="1"/>
  <c r="U476" i="10"/>
  <c r="V476" i="10" s="1"/>
  <c r="U477" i="10"/>
  <c r="V477" i="10" s="1"/>
  <c r="U478" i="10"/>
  <c r="V478" i="10" s="1"/>
  <c r="U479" i="10"/>
  <c r="V479" i="10" s="1"/>
  <c r="U480" i="10"/>
  <c r="V480" i="10" s="1"/>
  <c r="U481" i="10"/>
  <c r="V481" i="10" s="1"/>
  <c r="U482" i="10"/>
  <c r="V482" i="10" s="1"/>
  <c r="U483" i="10"/>
  <c r="V483" i="10" s="1"/>
  <c r="U484" i="10"/>
  <c r="V484" i="10" s="1"/>
  <c r="U485" i="10"/>
  <c r="V485" i="10" s="1"/>
  <c r="U486" i="10"/>
  <c r="V486" i="10" s="1"/>
  <c r="U487" i="10"/>
  <c r="V487" i="10" s="1"/>
  <c r="U488" i="10"/>
  <c r="V488" i="10" s="1"/>
  <c r="U489" i="10"/>
  <c r="V489" i="10" s="1"/>
  <c r="U490" i="10"/>
  <c r="V490" i="10" s="1"/>
  <c r="U491" i="10"/>
  <c r="V491" i="10" s="1"/>
  <c r="U492" i="10"/>
  <c r="V492" i="10" s="1"/>
  <c r="U493" i="10"/>
  <c r="V493" i="10" s="1"/>
  <c r="U494" i="10"/>
  <c r="V494" i="10" s="1"/>
  <c r="U495" i="10"/>
  <c r="V495" i="10" s="1"/>
  <c r="U496" i="10"/>
  <c r="V496" i="10" s="1"/>
  <c r="U497" i="10"/>
  <c r="V497" i="10" s="1"/>
  <c r="U498" i="10"/>
  <c r="V498" i="10" s="1"/>
  <c r="U499" i="10"/>
  <c r="V499" i="10" s="1"/>
  <c r="U500" i="10"/>
  <c r="V500" i="10" s="1"/>
  <c r="U501" i="10"/>
  <c r="V501" i="10" s="1"/>
  <c r="U502" i="10"/>
  <c r="V502" i="10" s="1"/>
  <c r="U503" i="10"/>
  <c r="V503" i="10" s="1"/>
  <c r="U504" i="10"/>
  <c r="V504" i="10" s="1"/>
  <c r="U505" i="10"/>
  <c r="V505" i="10" s="1"/>
  <c r="U506" i="10"/>
  <c r="V506" i="10" s="1"/>
  <c r="U507" i="10"/>
  <c r="V507" i="10" s="1"/>
  <c r="U508" i="10"/>
  <c r="V508" i="10" s="1"/>
  <c r="U509" i="10"/>
  <c r="V509" i="10" s="1"/>
  <c r="U510" i="10"/>
  <c r="V510" i="10" s="1"/>
  <c r="U511" i="10"/>
  <c r="V511" i="10" s="1"/>
  <c r="U512" i="10"/>
  <c r="V512" i="10" s="1"/>
  <c r="U513" i="10"/>
  <c r="V513" i="10" s="1"/>
  <c r="U514" i="10"/>
  <c r="V514" i="10" s="1"/>
  <c r="U515" i="10"/>
  <c r="V515" i="10" s="1"/>
  <c r="U516" i="10"/>
  <c r="V516" i="10" s="1"/>
  <c r="U517" i="10"/>
  <c r="V517" i="10" s="1"/>
  <c r="U518" i="10"/>
  <c r="V518" i="10" s="1"/>
  <c r="U519" i="10"/>
  <c r="V519" i="10" s="1"/>
  <c r="U520" i="10"/>
  <c r="V520" i="10" s="1"/>
  <c r="U521" i="10"/>
  <c r="V521" i="10" s="1"/>
  <c r="U522" i="10"/>
  <c r="V522" i="10" s="1"/>
  <c r="U523" i="10"/>
  <c r="V523" i="10" s="1"/>
  <c r="U524" i="10"/>
  <c r="V524" i="10" s="1"/>
  <c r="U525" i="10"/>
  <c r="V525" i="10" s="1"/>
  <c r="U526" i="10"/>
  <c r="V526" i="10" s="1"/>
  <c r="U527" i="10"/>
  <c r="V527" i="10" s="1"/>
  <c r="U528" i="10"/>
  <c r="V528" i="10" s="1"/>
  <c r="U529" i="10"/>
  <c r="V529" i="10" s="1"/>
  <c r="U530" i="10"/>
  <c r="V530" i="10" s="1"/>
  <c r="U531" i="10"/>
  <c r="V531" i="10" s="1"/>
  <c r="U532" i="10"/>
  <c r="V532" i="10" s="1"/>
  <c r="U533" i="10"/>
  <c r="V533" i="10" s="1"/>
  <c r="U534" i="10"/>
  <c r="V534" i="10" s="1"/>
  <c r="U535" i="10"/>
  <c r="V535" i="10" s="1"/>
  <c r="U536" i="10"/>
  <c r="V536" i="10" s="1"/>
  <c r="U537" i="10"/>
  <c r="V537" i="10" s="1"/>
  <c r="U538" i="10"/>
  <c r="V538" i="10" s="1"/>
  <c r="U539" i="10"/>
  <c r="V539" i="10" s="1"/>
  <c r="U540" i="10"/>
  <c r="V540" i="10" s="1"/>
  <c r="U541" i="10"/>
  <c r="V541" i="10" s="1"/>
  <c r="U542" i="10"/>
  <c r="V542" i="10" s="1"/>
  <c r="U543" i="10"/>
  <c r="V543" i="10" s="1"/>
  <c r="U544" i="10"/>
  <c r="V544" i="10" s="1"/>
  <c r="U545" i="10"/>
  <c r="V545" i="10" s="1"/>
  <c r="U546" i="10"/>
  <c r="V546" i="10" s="1"/>
  <c r="U547" i="10"/>
  <c r="V547" i="10" s="1"/>
  <c r="U548" i="10"/>
  <c r="V548" i="10" s="1"/>
  <c r="U549" i="10"/>
  <c r="V549" i="10" s="1"/>
  <c r="U550" i="10"/>
  <c r="V550" i="10" s="1"/>
  <c r="U551" i="10"/>
  <c r="V551" i="10" s="1"/>
  <c r="U552" i="10"/>
  <c r="V552" i="10" s="1"/>
  <c r="U553" i="10"/>
  <c r="V553" i="10" s="1"/>
  <c r="U554" i="10"/>
  <c r="V554" i="10" s="1"/>
  <c r="U555" i="10"/>
  <c r="V555" i="10" s="1"/>
  <c r="U556" i="10"/>
  <c r="V556" i="10" s="1"/>
  <c r="U557" i="10"/>
  <c r="V557" i="10" s="1"/>
  <c r="U558" i="10"/>
  <c r="V558" i="10" s="1"/>
  <c r="U559" i="10"/>
  <c r="V559" i="10" s="1"/>
  <c r="U560" i="10"/>
  <c r="V560" i="10" s="1"/>
  <c r="U561" i="10"/>
  <c r="V561" i="10" s="1"/>
  <c r="U562" i="10"/>
  <c r="V562" i="10" s="1"/>
  <c r="U563" i="10"/>
  <c r="V563" i="10" s="1"/>
  <c r="U564" i="10"/>
  <c r="V564" i="10" s="1"/>
  <c r="U565" i="10"/>
  <c r="V565" i="10" s="1"/>
  <c r="U566" i="10"/>
  <c r="V566" i="10" s="1"/>
  <c r="U567" i="10"/>
  <c r="V567" i="10" s="1"/>
  <c r="U568" i="10"/>
  <c r="V568" i="10" s="1"/>
  <c r="U569" i="10"/>
  <c r="V569" i="10" s="1"/>
  <c r="U570" i="10"/>
  <c r="V570" i="10" s="1"/>
  <c r="U571" i="10"/>
  <c r="V571" i="10" s="1"/>
  <c r="U572" i="10"/>
  <c r="V572" i="10" s="1"/>
  <c r="U573" i="10"/>
  <c r="V573" i="10" s="1"/>
  <c r="U574" i="10"/>
  <c r="V574" i="10" s="1"/>
  <c r="U575" i="10"/>
  <c r="V575" i="10" s="1"/>
  <c r="U576" i="10"/>
  <c r="V576" i="10" s="1"/>
  <c r="U577" i="10"/>
  <c r="V577" i="10" s="1"/>
  <c r="U578" i="10"/>
  <c r="V578" i="10" s="1"/>
  <c r="U579" i="10"/>
  <c r="V579" i="10" s="1"/>
  <c r="U580" i="10"/>
  <c r="V580" i="10" s="1"/>
  <c r="U581" i="10"/>
  <c r="V581" i="10" s="1"/>
  <c r="U582" i="10"/>
  <c r="V582" i="10" s="1"/>
  <c r="U583" i="10"/>
  <c r="V583" i="10" s="1"/>
  <c r="U584" i="10"/>
  <c r="V584" i="10" s="1"/>
  <c r="U585" i="10"/>
  <c r="V585" i="10" s="1"/>
  <c r="U586" i="10"/>
  <c r="V586" i="10" s="1"/>
  <c r="U587" i="10"/>
  <c r="V587" i="10" s="1"/>
  <c r="U588" i="10"/>
  <c r="V588" i="10" s="1"/>
  <c r="U589" i="10"/>
  <c r="V589" i="10" s="1"/>
  <c r="U590" i="10"/>
  <c r="V590" i="10" s="1"/>
  <c r="U591" i="10"/>
  <c r="V591" i="10" s="1"/>
  <c r="U592" i="10"/>
  <c r="V592" i="10" s="1"/>
  <c r="U593" i="10"/>
  <c r="V593" i="10" s="1"/>
  <c r="U594" i="10"/>
  <c r="V594" i="10" s="1"/>
  <c r="U595" i="10"/>
  <c r="V595" i="10" s="1"/>
  <c r="U596" i="10"/>
  <c r="V596" i="10" s="1"/>
  <c r="U597" i="10"/>
  <c r="V597" i="10" s="1"/>
  <c r="U598" i="10"/>
  <c r="V598" i="10" s="1"/>
  <c r="U599" i="10"/>
  <c r="V599" i="10" s="1"/>
  <c r="U600" i="10"/>
  <c r="V600" i="10" s="1"/>
  <c r="U601" i="10"/>
  <c r="V601" i="10" s="1"/>
  <c r="U602" i="10"/>
  <c r="V602" i="10" s="1"/>
  <c r="U603" i="10"/>
  <c r="V603" i="10" s="1"/>
  <c r="U604" i="10"/>
  <c r="V604" i="10" s="1"/>
  <c r="U605" i="10"/>
  <c r="V605" i="10" s="1"/>
  <c r="U606" i="10"/>
  <c r="V606" i="10" s="1"/>
  <c r="U607" i="10"/>
  <c r="V607" i="10" s="1"/>
  <c r="U608" i="10"/>
  <c r="V608" i="10" s="1"/>
  <c r="U609" i="10"/>
  <c r="U610" i="10"/>
  <c r="V610" i="10" s="1"/>
  <c r="U611" i="10"/>
  <c r="V611" i="10" s="1"/>
  <c r="U612" i="10"/>
  <c r="V612" i="10" s="1"/>
  <c r="U613" i="10"/>
  <c r="V613" i="10" s="1"/>
  <c r="U614" i="10"/>
  <c r="V614" i="10" s="1"/>
  <c r="U615" i="10"/>
  <c r="V615" i="10" s="1"/>
  <c r="U616" i="10"/>
  <c r="V616" i="10" s="1"/>
  <c r="U617" i="10"/>
  <c r="V617" i="10" s="1"/>
  <c r="U618" i="10"/>
  <c r="V618" i="10" s="1"/>
  <c r="U619" i="10"/>
  <c r="V619" i="10" s="1"/>
  <c r="U620" i="10"/>
  <c r="V620" i="10" s="1"/>
  <c r="U621" i="10"/>
  <c r="V621" i="10" s="1"/>
  <c r="U622" i="10"/>
  <c r="V622" i="10" s="1"/>
  <c r="U623" i="10"/>
  <c r="V623" i="10" s="1"/>
  <c r="U624" i="10"/>
  <c r="V624" i="10" s="1"/>
  <c r="U625" i="10"/>
  <c r="U626" i="10"/>
  <c r="V626" i="10" s="1"/>
  <c r="U627" i="10"/>
  <c r="V627" i="10" s="1"/>
  <c r="U628" i="10"/>
  <c r="V628" i="10" s="1"/>
  <c r="U629" i="10"/>
  <c r="V629" i="10" s="1"/>
  <c r="U630" i="10"/>
  <c r="V630" i="10" s="1"/>
  <c r="U631" i="10"/>
  <c r="V631" i="10" s="1"/>
  <c r="U632" i="10"/>
  <c r="V632" i="10" s="1"/>
  <c r="U633" i="10"/>
  <c r="V633" i="10" s="1"/>
  <c r="U634" i="10"/>
  <c r="V634" i="10" s="1"/>
  <c r="U635" i="10"/>
  <c r="V635" i="10" s="1"/>
  <c r="U636" i="10"/>
  <c r="V636" i="10" s="1"/>
  <c r="U637" i="10"/>
  <c r="V637" i="10" s="1"/>
  <c r="U638" i="10"/>
  <c r="V638" i="10" s="1"/>
  <c r="U639" i="10"/>
  <c r="V639" i="10" s="1"/>
  <c r="U640" i="10"/>
  <c r="V640" i="10" s="1"/>
  <c r="U641" i="10"/>
  <c r="U642" i="10"/>
  <c r="V642" i="10" s="1"/>
  <c r="U643" i="10"/>
  <c r="V643" i="10" s="1"/>
  <c r="U644" i="10"/>
  <c r="V644" i="10" s="1"/>
  <c r="U645" i="10"/>
  <c r="V645" i="10" s="1"/>
  <c r="U646" i="10"/>
  <c r="V646" i="10" s="1"/>
  <c r="U647" i="10"/>
  <c r="V647" i="10" s="1"/>
  <c r="U648" i="10"/>
  <c r="V648" i="10" s="1"/>
  <c r="U649" i="10"/>
  <c r="V649" i="10" s="1"/>
  <c r="U650" i="10"/>
  <c r="V650" i="10" s="1"/>
  <c r="U651" i="10"/>
  <c r="V651" i="10" s="1"/>
  <c r="U652" i="10"/>
  <c r="V652" i="10" s="1"/>
  <c r="U653" i="10"/>
  <c r="V653" i="10" s="1"/>
  <c r="U654" i="10"/>
  <c r="V654" i="10" s="1"/>
  <c r="U655" i="10"/>
  <c r="V655" i="10" s="1"/>
  <c r="U656" i="10"/>
  <c r="V656" i="10" s="1"/>
  <c r="U657" i="10"/>
  <c r="U658" i="10"/>
  <c r="V658" i="10" s="1"/>
  <c r="U659" i="10"/>
  <c r="V659" i="10" s="1"/>
  <c r="U660" i="10"/>
  <c r="V660" i="10" s="1"/>
  <c r="U661" i="10"/>
  <c r="V661" i="10" s="1"/>
  <c r="U662" i="10"/>
  <c r="V662" i="10" s="1"/>
  <c r="U663" i="10"/>
  <c r="V663" i="10" s="1"/>
  <c r="U664" i="10"/>
  <c r="V664" i="10" s="1"/>
  <c r="U665" i="10"/>
  <c r="V665" i="10" s="1"/>
  <c r="U666" i="10"/>
  <c r="V666" i="10" s="1"/>
  <c r="U667" i="10"/>
  <c r="V667" i="10" s="1"/>
  <c r="U668" i="10"/>
  <c r="V668" i="10" s="1"/>
  <c r="U669" i="10"/>
  <c r="V669" i="10" s="1"/>
  <c r="U670" i="10"/>
  <c r="V670" i="10" s="1"/>
  <c r="U671" i="10"/>
  <c r="V671" i="10" s="1"/>
  <c r="U672" i="10"/>
  <c r="V672" i="10" s="1"/>
  <c r="U673" i="10"/>
  <c r="U674" i="10"/>
  <c r="V674" i="10" s="1"/>
  <c r="U675" i="10"/>
  <c r="V675" i="10" s="1"/>
  <c r="U676" i="10"/>
  <c r="V676" i="10" s="1"/>
  <c r="U677" i="10"/>
  <c r="V677" i="10" s="1"/>
  <c r="U678" i="10"/>
  <c r="V678" i="10" s="1"/>
  <c r="U679" i="10"/>
  <c r="V679" i="10" s="1"/>
  <c r="U680" i="10"/>
  <c r="V680" i="10" s="1"/>
  <c r="U681" i="10"/>
  <c r="V681" i="10" s="1"/>
  <c r="U682" i="10"/>
  <c r="V682" i="10" s="1"/>
  <c r="U683" i="10"/>
  <c r="V683" i="10" s="1"/>
  <c r="U684" i="10"/>
  <c r="V684" i="10" s="1"/>
  <c r="U685" i="10"/>
  <c r="V685" i="10" s="1"/>
  <c r="U686" i="10"/>
  <c r="V686" i="10" s="1"/>
  <c r="U687" i="10"/>
  <c r="V687" i="10" s="1"/>
  <c r="U688" i="10"/>
  <c r="V688" i="10" s="1"/>
  <c r="U689" i="10"/>
  <c r="U690" i="10"/>
  <c r="V690" i="10" s="1"/>
  <c r="U691" i="10"/>
  <c r="V691" i="10" s="1"/>
  <c r="U692" i="10"/>
  <c r="V692" i="10" s="1"/>
  <c r="U693" i="10"/>
  <c r="V693" i="10" s="1"/>
  <c r="U694" i="10"/>
  <c r="V694" i="10" s="1"/>
  <c r="U695" i="10"/>
  <c r="V695" i="10" s="1"/>
  <c r="U696" i="10"/>
  <c r="V696" i="10" s="1"/>
  <c r="U697" i="10"/>
  <c r="V697" i="10" s="1"/>
  <c r="U698" i="10"/>
  <c r="V698" i="10" s="1"/>
  <c r="U699" i="10"/>
  <c r="V699" i="10" s="1"/>
  <c r="U700" i="10"/>
  <c r="V700" i="10" s="1"/>
  <c r="U701" i="10"/>
  <c r="V701" i="10" s="1"/>
  <c r="U702" i="10"/>
  <c r="V702" i="10" s="1"/>
  <c r="U703" i="10"/>
  <c r="V703" i="10" s="1"/>
  <c r="U704" i="10"/>
  <c r="V704" i="10" s="1"/>
  <c r="U705" i="10"/>
  <c r="U706" i="10"/>
  <c r="V706" i="10" s="1"/>
  <c r="U707" i="10"/>
  <c r="V707" i="10" s="1"/>
  <c r="U708" i="10"/>
  <c r="V708" i="10" s="1"/>
  <c r="U709" i="10"/>
  <c r="V709" i="10" s="1"/>
  <c r="U710" i="10"/>
  <c r="V710" i="10" s="1"/>
  <c r="U711" i="10"/>
  <c r="V711" i="10" s="1"/>
  <c r="U712" i="10"/>
  <c r="V712" i="10" s="1"/>
  <c r="U713" i="10"/>
  <c r="V713" i="10" s="1"/>
  <c r="U714" i="10"/>
  <c r="V714" i="10" s="1"/>
  <c r="U715" i="10"/>
  <c r="V715" i="10" s="1"/>
  <c r="U716" i="10"/>
  <c r="V716" i="10" s="1"/>
  <c r="U717" i="10"/>
  <c r="V717" i="10" s="1"/>
  <c r="U718" i="10"/>
  <c r="V718" i="10" s="1"/>
  <c r="U719" i="10"/>
  <c r="V719" i="10" s="1"/>
  <c r="U720" i="10"/>
  <c r="V720" i="10" s="1"/>
  <c r="U721" i="10"/>
  <c r="U722" i="10"/>
  <c r="V722" i="10" s="1"/>
  <c r="U723" i="10"/>
  <c r="V723" i="10" s="1"/>
  <c r="U724" i="10"/>
  <c r="V724" i="10" s="1"/>
  <c r="U725" i="10"/>
  <c r="V725" i="10" s="1"/>
  <c r="U726" i="10"/>
  <c r="V726" i="10" s="1"/>
  <c r="U727" i="10"/>
  <c r="V727" i="10" s="1"/>
  <c r="U728" i="10"/>
  <c r="V728" i="10" s="1"/>
  <c r="U729" i="10"/>
  <c r="V729" i="10" s="1"/>
  <c r="U730" i="10"/>
  <c r="V730" i="10" s="1"/>
  <c r="U731" i="10"/>
  <c r="V731" i="10" s="1"/>
  <c r="U732" i="10"/>
  <c r="V732" i="10" s="1"/>
  <c r="U733" i="10"/>
  <c r="V733" i="10" s="1"/>
  <c r="U734" i="10"/>
  <c r="V734" i="10" s="1"/>
  <c r="U735" i="10"/>
  <c r="V735" i="10" s="1"/>
  <c r="U736" i="10"/>
  <c r="V736" i="10" s="1"/>
  <c r="U737" i="10"/>
  <c r="U738" i="10"/>
  <c r="V738" i="10" s="1"/>
  <c r="U739" i="10"/>
  <c r="V739" i="10" s="1"/>
  <c r="U740" i="10"/>
  <c r="V740" i="10" s="1"/>
  <c r="U741" i="10"/>
  <c r="V741" i="10" s="1"/>
  <c r="U742" i="10"/>
  <c r="V742" i="10" s="1"/>
  <c r="U743" i="10"/>
  <c r="V743" i="10" s="1"/>
  <c r="U744" i="10"/>
  <c r="V744" i="10" s="1"/>
  <c r="U745" i="10"/>
  <c r="V745" i="10" s="1"/>
  <c r="U746" i="10"/>
  <c r="V746" i="10" s="1"/>
  <c r="U747" i="10"/>
  <c r="V747" i="10" s="1"/>
  <c r="U748" i="10"/>
  <c r="V748" i="10" s="1"/>
  <c r="U749" i="10"/>
  <c r="V749" i="10" s="1"/>
  <c r="U750" i="10"/>
  <c r="V750" i="10" s="1"/>
  <c r="U751" i="10"/>
  <c r="V751" i="10" s="1"/>
  <c r="U752" i="10"/>
  <c r="V752" i="10" s="1"/>
  <c r="U753" i="10"/>
  <c r="U754" i="10"/>
  <c r="V754" i="10" s="1"/>
  <c r="U755" i="10"/>
  <c r="V755" i="10" s="1"/>
  <c r="U756" i="10"/>
  <c r="V756" i="10" s="1"/>
  <c r="U757" i="10"/>
  <c r="V757" i="10" s="1"/>
  <c r="U758" i="10"/>
  <c r="V758" i="10" s="1"/>
  <c r="U759" i="10"/>
  <c r="V759" i="10" s="1"/>
  <c r="U760" i="10"/>
  <c r="V760" i="10" s="1"/>
  <c r="U761" i="10"/>
  <c r="V761" i="10" s="1"/>
  <c r="U762" i="10"/>
  <c r="V762" i="10" s="1"/>
  <c r="U763" i="10"/>
  <c r="V763" i="10" s="1"/>
  <c r="U764" i="10"/>
  <c r="V764" i="10" s="1"/>
  <c r="U765" i="10"/>
  <c r="V765" i="10" s="1"/>
  <c r="U766" i="10"/>
  <c r="V766" i="10" s="1"/>
  <c r="U767" i="10"/>
  <c r="V767" i="10" s="1"/>
  <c r="U768" i="10"/>
  <c r="V768" i="10" s="1"/>
  <c r="U769" i="10"/>
  <c r="U770" i="10"/>
  <c r="V770" i="10" s="1"/>
  <c r="U771" i="10"/>
  <c r="V771" i="10" s="1"/>
  <c r="U772" i="10"/>
  <c r="V772" i="10" s="1"/>
  <c r="U773" i="10"/>
  <c r="V773" i="10" s="1"/>
  <c r="U774" i="10"/>
  <c r="V774" i="10" s="1"/>
  <c r="U775" i="10"/>
  <c r="V775" i="10" s="1"/>
  <c r="U776" i="10"/>
  <c r="V776" i="10" s="1"/>
  <c r="U777" i="10"/>
  <c r="V777" i="10" s="1"/>
  <c r="U778" i="10"/>
  <c r="V778" i="10" s="1"/>
  <c r="U779" i="10"/>
  <c r="V779" i="10" s="1"/>
  <c r="U780" i="10"/>
  <c r="V780" i="10" s="1"/>
  <c r="U781" i="10"/>
  <c r="V781" i="10" s="1"/>
  <c r="U782" i="10"/>
  <c r="V782" i="10" s="1"/>
  <c r="U783" i="10"/>
  <c r="V783" i="10" s="1"/>
  <c r="U784" i="10"/>
  <c r="V784" i="10" s="1"/>
  <c r="U785" i="10"/>
  <c r="U786" i="10"/>
  <c r="V786" i="10" s="1"/>
  <c r="U787" i="10"/>
  <c r="V787" i="10" s="1"/>
  <c r="U788" i="10"/>
  <c r="V788" i="10" s="1"/>
  <c r="U789" i="10"/>
  <c r="V789" i="10" s="1"/>
  <c r="U790" i="10"/>
  <c r="V790" i="10" s="1"/>
  <c r="U791" i="10"/>
  <c r="V791" i="10" s="1"/>
  <c r="U792" i="10"/>
  <c r="V792" i="10" s="1"/>
  <c r="U793" i="10"/>
  <c r="V793" i="10" s="1"/>
  <c r="U794" i="10"/>
  <c r="V794" i="10" s="1"/>
  <c r="U795" i="10"/>
  <c r="V795" i="10" s="1"/>
  <c r="U796" i="10"/>
  <c r="V796" i="10" s="1"/>
  <c r="U797" i="10"/>
  <c r="V797" i="10" s="1"/>
  <c r="U798" i="10"/>
  <c r="V798" i="10" s="1"/>
  <c r="U799" i="10"/>
  <c r="V799" i="10" s="1"/>
  <c r="U800" i="10"/>
  <c r="V800" i="10" s="1"/>
  <c r="U801" i="10"/>
  <c r="U802" i="10"/>
  <c r="V802" i="10" s="1"/>
  <c r="U803" i="10"/>
  <c r="V803" i="10" s="1"/>
  <c r="U804" i="10"/>
  <c r="V804" i="10" s="1"/>
  <c r="U805" i="10"/>
  <c r="V805" i="10" s="1"/>
  <c r="U806" i="10"/>
  <c r="V806" i="10" s="1"/>
  <c r="U807" i="10"/>
  <c r="V807" i="10" s="1"/>
  <c r="U808" i="10"/>
  <c r="V808" i="10" s="1"/>
  <c r="U809" i="10"/>
  <c r="V809" i="10" s="1"/>
  <c r="U810" i="10"/>
  <c r="V810" i="10" s="1"/>
  <c r="U811" i="10"/>
  <c r="V811" i="10" s="1"/>
  <c r="U812" i="10"/>
  <c r="V812" i="10" s="1"/>
  <c r="U813" i="10"/>
  <c r="V813" i="10" s="1"/>
  <c r="U814" i="10"/>
  <c r="V814" i="10" s="1"/>
  <c r="U815" i="10"/>
  <c r="V815" i="10" s="1"/>
  <c r="U816" i="10"/>
  <c r="V816" i="10" s="1"/>
  <c r="U817" i="10"/>
  <c r="U818" i="10"/>
  <c r="V818" i="10" s="1"/>
  <c r="U819" i="10"/>
  <c r="V819" i="10" s="1"/>
  <c r="U820" i="10"/>
  <c r="V820" i="10" s="1"/>
  <c r="U821" i="10"/>
  <c r="V821" i="10" s="1"/>
  <c r="U822" i="10"/>
  <c r="V822" i="10" s="1"/>
  <c r="U823" i="10"/>
  <c r="V823" i="10" s="1"/>
  <c r="U824" i="10"/>
  <c r="V824" i="10" s="1"/>
  <c r="U825" i="10"/>
  <c r="V825" i="10" s="1"/>
  <c r="U826" i="10"/>
  <c r="V826" i="10" s="1"/>
  <c r="U827" i="10"/>
  <c r="V827" i="10" s="1"/>
  <c r="U828" i="10"/>
  <c r="V828" i="10" s="1"/>
  <c r="U829" i="10"/>
  <c r="V829" i="10" s="1"/>
  <c r="U830" i="10"/>
  <c r="V830" i="10" s="1"/>
  <c r="U831" i="10"/>
  <c r="V831" i="10" s="1"/>
  <c r="U832" i="10"/>
  <c r="V832" i="10" s="1"/>
  <c r="U833" i="10"/>
  <c r="U834" i="10"/>
  <c r="V834" i="10" s="1"/>
  <c r="U835" i="10"/>
  <c r="V835" i="10" s="1"/>
  <c r="U836" i="10"/>
  <c r="V836" i="10" s="1"/>
  <c r="U837" i="10"/>
  <c r="V837" i="10" s="1"/>
  <c r="U838" i="10"/>
  <c r="V838" i="10" s="1"/>
  <c r="U839" i="10"/>
  <c r="V839" i="10" s="1"/>
  <c r="U840" i="10"/>
  <c r="V840" i="10" s="1"/>
  <c r="U841" i="10"/>
  <c r="V841" i="10" s="1"/>
  <c r="U842" i="10"/>
  <c r="V842" i="10" s="1"/>
  <c r="U843" i="10"/>
  <c r="V843" i="10" s="1"/>
  <c r="U844" i="10"/>
  <c r="V844" i="10" s="1"/>
  <c r="U845" i="10"/>
  <c r="V845" i="10" s="1"/>
  <c r="U846" i="10"/>
  <c r="V846" i="10" s="1"/>
  <c r="U847" i="10"/>
  <c r="V847" i="10" s="1"/>
  <c r="U848" i="10"/>
  <c r="V848" i="10" s="1"/>
  <c r="U849" i="10"/>
  <c r="U850" i="10"/>
  <c r="V850" i="10" s="1"/>
  <c r="U851" i="10"/>
  <c r="V851" i="10" s="1"/>
  <c r="U852" i="10"/>
  <c r="V852" i="10" s="1"/>
  <c r="U853" i="10"/>
  <c r="V853" i="10" s="1"/>
  <c r="U854" i="10"/>
  <c r="V854" i="10" s="1"/>
  <c r="U855" i="10"/>
  <c r="V855" i="10" s="1"/>
  <c r="U856" i="10"/>
  <c r="U857" i="10"/>
  <c r="V857" i="10" s="1"/>
  <c r="U858" i="10"/>
  <c r="V858" i="10" s="1"/>
  <c r="U859" i="10"/>
  <c r="V859" i="10" s="1"/>
  <c r="U860" i="10"/>
  <c r="U861" i="10"/>
  <c r="V861" i="10" s="1"/>
  <c r="U862" i="10"/>
  <c r="V862" i="10" s="1"/>
  <c r="U863" i="10"/>
  <c r="V863" i="10" s="1"/>
  <c r="U864" i="10"/>
  <c r="U865" i="10"/>
  <c r="V865" i="10" s="1"/>
  <c r="U866" i="10"/>
  <c r="V866" i="10" s="1"/>
  <c r="U867" i="10"/>
  <c r="V867" i="10" s="1"/>
  <c r="U868" i="10"/>
  <c r="U869" i="10"/>
  <c r="V869" i="10" s="1"/>
  <c r="U870" i="10"/>
  <c r="V870" i="10" s="1"/>
  <c r="U871" i="10"/>
  <c r="V871" i="10" s="1"/>
  <c r="U872" i="10"/>
  <c r="U873" i="10"/>
  <c r="V873" i="10" s="1"/>
  <c r="U874" i="10"/>
  <c r="V874" i="10" s="1"/>
  <c r="U875" i="10"/>
  <c r="V875" i="10" s="1"/>
  <c r="U876" i="10"/>
  <c r="U877" i="10"/>
  <c r="V877" i="10" s="1"/>
  <c r="U878" i="10"/>
  <c r="V878" i="10" s="1"/>
  <c r="U879" i="10"/>
  <c r="V879" i="10" s="1"/>
  <c r="U880" i="10"/>
  <c r="U881" i="10"/>
  <c r="V881" i="10" s="1"/>
  <c r="U882" i="10"/>
  <c r="V882" i="10" s="1"/>
  <c r="U883" i="10"/>
  <c r="V883" i="10" s="1"/>
  <c r="U884" i="10"/>
  <c r="U885" i="10"/>
  <c r="V885" i="10" s="1"/>
  <c r="U886" i="10"/>
  <c r="V886" i="10" s="1"/>
  <c r="U887" i="10"/>
  <c r="V887" i="10" s="1"/>
  <c r="U888" i="10"/>
  <c r="U889" i="10"/>
  <c r="V889" i="10" s="1"/>
  <c r="U890" i="10"/>
  <c r="V890" i="10" s="1"/>
  <c r="U891" i="10"/>
  <c r="V891" i="10" s="1"/>
  <c r="U892" i="10"/>
  <c r="U893" i="10"/>
  <c r="V893" i="10" s="1"/>
  <c r="U894" i="10"/>
  <c r="V894" i="10" s="1"/>
  <c r="U895" i="10"/>
  <c r="V895" i="10" s="1"/>
  <c r="U896" i="10"/>
  <c r="U897" i="10"/>
  <c r="V897" i="10" s="1"/>
  <c r="U898" i="10"/>
  <c r="V898" i="10" s="1"/>
  <c r="U899" i="10"/>
  <c r="V899" i="10" s="1"/>
  <c r="U900" i="10"/>
  <c r="U901" i="10"/>
  <c r="V901" i="10" s="1"/>
  <c r="U902" i="10"/>
  <c r="V902" i="10" s="1"/>
  <c r="U903" i="10"/>
  <c r="V903" i="10" s="1"/>
  <c r="U904" i="10"/>
  <c r="U905" i="10"/>
  <c r="V905" i="10" s="1"/>
  <c r="U906" i="10"/>
  <c r="V906" i="10" s="1"/>
  <c r="U907" i="10"/>
  <c r="V907" i="10" s="1"/>
  <c r="U908" i="10"/>
  <c r="U909" i="10"/>
  <c r="V909" i="10" s="1"/>
  <c r="U910" i="10"/>
  <c r="V910" i="10" s="1"/>
  <c r="U911" i="10"/>
  <c r="V911" i="10" s="1"/>
  <c r="U912" i="10"/>
  <c r="U913" i="10"/>
  <c r="V913" i="10" s="1"/>
  <c r="U914" i="10"/>
  <c r="V914" i="10" s="1"/>
  <c r="U915" i="10"/>
  <c r="V915" i="10" s="1"/>
  <c r="U916" i="10"/>
  <c r="U917" i="10"/>
  <c r="V917" i="10" s="1"/>
  <c r="U918" i="10"/>
  <c r="V918" i="10" s="1"/>
  <c r="U919" i="10"/>
  <c r="V919" i="10" s="1"/>
  <c r="U920" i="10"/>
  <c r="U921" i="10"/>
  <c r="V921" i="10" s="1"/>
  <c r="U922" i="10"/>
  <c r="V922" i="10" s="1"/>
  <c r="U923" i="10"/>
  <c r="V923" i="10" s="1"/>
  <c r="U924" i="10"/>
  <c r="U925" i="10"/>
  <c r="V925" i="10" s="1"/>
  <c r="U926" i="10"/>
  <c r="V926" i="10" s="1"/>
  <c r="U927" i="10"/>
  <c r="V927" i="10" s="1"/>
  <c r="U928" i="10"/>
  <c r="U929" i="10"/>
  <c r="V929" i="10" s="1"/>
  <c r="U930" i="10"/>
  <c r="V930" i="10" s="1"/>
  <c r="U931" i="10"/>
  <c r="V931" i="10" s="1"/>
  <c r="U932" i="10"/>
  <c r="U933" i="10"/>
  <c r="V933" i="10" s="1"/>
  <c r="U934" i="10"/>
  <c r="V934" i="10" s="1"/>
  <c r="U935" i="10"/>
  <c r="V935" i="10" s="1"/>
  <c r="U936" i="10"/>
  <c r="U937" i="10"/>
  <c r="V937" i="10" s="1"/>
  <c r="U938" i="10"/>
  <c r="V938" i="10" s="1"/>
  <c r="U939" i="10"/>
  <c r="V939" i="10" s="1"/>
  <c r="U940" i="10"/>
  <c r="U941" i="10"/>
  <c r="V941" i="10" s="1"/>
  <c r="U942" i="10"/>
  <c r="V942" i="10" s="1"/>
  <c r="U943" i="10"/>
  <c r="V943" i="10" s="1"/>
  <c r="U944" i="10"/>
  <c r="U945" i="10"/>
  <c r="V945" i="10" s="1"/>
  <c r="U946" i="10"/>
  <c r="V946" i="10" s="1"/>
  <c r="U947" i="10"/>
  <c r="V947" i="10" s="1"/>
  <c r="U948" i="10"/>
  <c r="U949" i="10"/>
  <c r="V949" i="10" s="1"/>
  <c r="U950" i="10"/>
  <c r="V950" i="10" s="1"/>
  <c r="U951" i="10"/>
  <c r="V951" i="10" s="1"/>
  <c r="U952" i="10"/>
  <c r="U953" i="10"/>
  <c r="V953" i="10" s="1"/>
  <c r="U954" i="10"/>
  <c r="V954" i="10" s="1"/>
  <c r="U955" i="10"/>
  <c r="V955" i="10" s="1"/>
  <c r="U956" i="10"/>
  <c r="U957" i="10"/>
  <c r="V957" i="10" s="1"/>
  <c r="U958" i="10"/>
  <c r="V958" i="10" s="1"/>
  <c r="U959" i="10"/>
  <c r="V959" i="10" s="1"/>
  <c r="U960" i="10"/>
  <c r="U961" i="10"/>
  <c r="V961" i="10" s="1"/>
  <c r="U962" i="10"/>
  <c r="V962" i="10" s="1"/>
  <c r="U963" i="10"/>
  <c r="V963" i="10" s="1"/>
  <c r="U964" i="10"/>
  <c r="U965" i="10"/>
  <c r="V965" i="10" s="1"/>
  <c r="U966" i="10"/>
  <c r="V966" i="10" s="1"/>
  <c r="U967" i="10"/>
  <c r="V967" i="10" s="1"/>
  <c r="U968" i="10"/>
  <c r="U969" i="10"/>
  <c r="V969" i="10" s="1"/>
  <c r="U970" i="10"/>
  <c r="V970" i="10" s="1"/>
  <c r="U971" i="10"/>
  <c r="V971" i="10" s="1"/>
  <c r="U972" i="10"/>
  <c r="U973" i="10"/>
  <c r="V973" i="10" s="1"/>
  <c r="U974" i="10"/>
  <c r="V974" i="10" s="1"/>
  <c r="U975" i="10"/>
  <c r="V975" i="10" s="1"/>
  <c r="U976" i="10"/>
  <c r="U977" i="10"/>
  <c r="V977" i="10" s="1"/>
  <c r="U978" i="10"/>
  <c r="V978" i="10" s="1"/>
  <c r="U979" i="10"/>
  <c r="V979" i="10" s="1"/>
  <c r="U980" i="10"/>
  <c r="U981" i="10"/>
  <c r="V981" i="10" s="1"/>
  <c r="U982" i="10"/>
  <c r="V982" i="10" s="1"/>
  <c r="U983" i="10"/>
  <c r="V983" i="10" s="1"/>
  <c r="U984" i="10"/>
  <c r="U985" i="10"/>
  <c r="V985" i="10" s="1"/>
  <c r="U986" i="10"/>
  <c r="V986" i="10" s="1"/>
  <c r="U987" i="10"/>
  <c r="V987" i="10" s="1"/>
  <c r="U988" i="10"/>
  <c r="U989" i="10"/>
  <c r="V989" i="10" s="1"/>
  <c r="U990" i="10"/>
  <c r="V990" i="10" s="1"/>
  <c r="U991" i="10"/>
  <c r="V991" i="10" s="1"/>
  <c r="U992" i="10"/>
  <c r="U993" i="10"/>
  <c r="V993" i="10" s="1"/>
  <c r="U994" i="10"/>
  <c r="V994" i="10" s="1"/>
  <c r="U995" i="10"/>
  <c r="V995" i="10" s="1"/>
  <c r="U996" i="10"/>
  <c r="U997" i="10"/>
  <c r="V997" i="10" s="1"/>
  <c r="U998" i="10"/>
  <c r="V998" i="10" s="1"/>
  <c r="U999" i="10"/>
  <c r="V999" i="10" s="1"/>
  <c r="U1000" i="10"/>
  <c r="U1001" i="10"/>
  <c r="V1001" i="10" s="1"/>
  <c r="U1002" i="10"/>
  <c r="V1002" i="10" s="1"/>
  <c r="U1003" i="10"/>
  <c r="V1003" i="10" s="1"/>
  <c r="U1004" i="10"/>
  <c r="U1005" i="10"/>
  <c r="V1005" i="10" s="1"/>
  <c r="U1006" i="10"/>
  <c r="V1006" i="10" s="1"/>
  <c r="U1007" i="10"/>
  <c r="V1007" i="10" s="1"/>
  <c r="U1008" i="10"/>
  <c r="U1009" i="10"/>
  <c r="V1009" i="10" s="1"/>
  <c r="U1010" i="10"/>
  <c r="V1010" i="10" s="1"/>
  <c r="U1011" i="10"/>
  <c r="V1011" i="10" s="1"/>
  <c r="U1012" i="10"/>
  <c r="U1013" i="10"/>
  <c r="V1013" i="10" s="1"/>
  <c r="U1014" i="10"/>
  <c r="V1014" i="10" s="1"/>
  <c r="U1015" i="10"/>
  <c r="V1015" i="10" s="1"/>
  <c r="U1016" i="10"/>
  <c r="U1017" i="10"/>
  <c r="V1017" i="10" s="1"/>
  <c r="U1018" i="10"/>
  <c r="V1018" i="10" s="1"/>
  <c r="U1019" i="10"/>
  <c r="V1019" i="10" s="1"/>
  <c r="U1020" i="10"/>
  <c r="U1021" i="10"/>
  <c r="V1021" i="10" s="1"/>
  <c r="U1022" i="10"/>
  <c r="V1022" i="10" s="1"/>
  <c r="U1023" i="10"/>
  <c r="V1023" i="10" s="1"/>
  <c r="U1024" i="10"/>
  <c r="U1025" i="10"/>
  <c r="V1025" i="10" s="1"/>
  <c r="U1026" i="10"/>
  <c r="V1026" i="10" s="1"/>
  <c r="U1027" i="10"/>
  <c r="V1027" i="10" s="1"/>
  <c r="U1028" i="10"/>
  <c r="U1029" i="10"/>
  <c r="V1029" i="10" s="1"/>
  <c r="U1030" i="10"/>
  <c r="V1030" i="10" s="1"/>
  <c r="U1031" i="10"/>
  <c r="V1031" i="10" s="1"/>
  <c r="U1032" i="10"/>
  <c r="U1033" i="10"/>
  <c r="V1033" i="10" s="1"/>
  <c r="U1034" i="10"/>
  <c r="V1034" i="10" s="1"/>
  <c r="U1035" i="10"/>
  <c r="V1035" i="10" s="1"/>
  <c r="U1036" i="10"/>
  <c r="U1037" i="10"/>
  <c r="V1037" i="10" s="1"/>
  <c r="U1038" i="10"/>
  <c r="V1038" i="10" s="1"/>
  <c r="U1039" i="10"/>
  <c r="V1039" i="10" s="1"/>
  <c r="U1040" i="10"/>
  <c r="U1041" i="10"/>
  <c r="V1041" i="10" s="1"/>
  <c r="U1042" i="10"/>
  <c r="V1042" i="10" s="1"/>
  <c r="U1043" i="10"/>
  <c r="V1043" i="10" s="1"/>
  <c r="U1044" i="10"/>
  <c r="U1045" i="10"/>
  <c r="V1045" i="10" s="1"/>
  <c r="U1046" i="10"/>
  <c r="V1046" i="10" s="1"/>
  <c r="U1047" i="10"/>
  <c r="V1047" i="10" s="1"/>
  <c r="U1048" i="10"/>
  <c r="U1049" i="10"/>
  <c r="V1049" i="10" s="1"/>
  <c r="U1050" i="10"/>
  <c r="V1050" i="10" s="1"/>
  <c r="U1051" i="10"/>
  <c r="V1051" i="10" s="1"/>
  <c r="U1052" i="10"/>
  <c r="U1053" i="10"/>
  <c r="V1053" i="10" s="1"/>
  <c r="U1054" i="10"/>
  <c r="V1054" i="10" s="1"/>
  <c r="U1055" i="10"/>
  <c r="V1055" i="10" s="1"/>
  <c r="U1056" i="10"/>
  <c r="U1057" i="10"/>
  <c r="V1057" i="10" s="1"/>
  <c r="U1058" i="10"/>
  <c r="V1058" i="10" s="1"/>
  <c r="U1059" i="10"/>
  <c r="V1059" i="10" s="1"/>
  <c r="U1060" i="10"/>
  <c r="U1061" i="10"/>
  <c r="V1061" i="10" s="1"/>
  <c r="U1062" i="10"/>
  <c r="V1062" i="10" s="1"/>
  <c r="U1063" i="10"/>
  <c r="V1063" i="10" s="1"/>
  <c r="U1064" i="10"/>
  <c r="U1065" i="10"/>
  <c r="V1065" i="10" s="1"/>
  <c r="U1066" i="10"/>
  <c r="V1066" i="10" s="1"/>
  <c r="U1067" i="10"/>
  <c r="V1067" i="10" s="1"/>
  <c r="U1068" i="10"/>
  <c r="U1069" i="10"/>
  <c r="V1069" i="10" s="1"/>
  <c r="U1070" i="10"/>
  <c r="V1070" i="10" s="1"/>
  <c r="U1071" i="10"/>
  <c r="V1071" i="10" s="1"/>
  <c r="U1072" i="10"/>
  <c r="U1073" i="10"/>
  <c r="V1073" i="10" s="1"/>
  <c r="U1074" i="10"/>
  <c r="V1074" i="10" s="1"/>
  <c r="U1075" i="10"/>
  <c r="V1075" i="10" s="1"/>
  <c r="U1076" i="10"/>
  <c r="U1077" i="10"/>
  <c r="V1077" i="10" s="1"/>
  <c r="U1078" i="10"/>
  <c r="V1078" i="10" s="1"/>
  <c r="U1079" i="10"/>
  <c r="V1079" i="10" s="1"/>
  <c r="U1080" i="10"/>
  <c r="U1081" i="10"/>
  <c r="V1081" i="10" s="1"/>
  <c r="U1082" i="10"/>
  <c r="V1082" i="10" s="1"/>
  <c r="U1083" i="10"/>
  <c r="V1083" i="10" s="1"/>
  <c r="U1084" i="10"/>
  <c r="U1085" i="10"/>
  <c r="V1085" i="10" s="1"/>
  <c r="U1086" i="10"/>
  <c r="V1086" i="10" s="1"/>
  <c r="U1087" i="10"/>
  <c r="V1087" i="10" s="1"/>
  <c r="U1088" i="10"/>
  <c r="U1089" i="10"/>
  <c r="V1089" i="10" s="1"/>
  <c r="U1090" i="10"/>
  <c r="V1090" i="10" s="1"/>
  <c r="U1091" i="10"/>
  <c r="V1091" i="10" s="1"/>
  <c r="U1092" i="10"/>
  <c r="U1093" i="10"/>
  <c r="V1093" i="10" s="1"/>
  <c r="U1094" i="10"/>
  <c r="V1094" i="10" s="1"/>
  <c r="U1095" i="10"/>
  <c r="V1095" i="10" s="1"/>
  <c r="U1096" i="10"/>
  <c r="U1097" i="10"/>
  <c r="V1097" i="10" s="1"/>
  <c r="U1098" i="10"/>
  <c r="V1098" i="10" s="1"/>
  <c r="U1099" i="10"/>
  <c r="V1099" i="10" s="1"/>
  <c r="U1100" i="10"/>
  <c r="U1101" i="10"/>
  <c r="V1101" i="10" s="1"/>
  <c r="U1102" i="10"/>
  <c r="V1102" i="10" s="1"/>
  <c r="U1103" i="10"/>
  <c r="V1103" i="10" s="1"/>
  <c r="U1104" i="10"/>
  <c r="U1105" i="10"/>
  <c r="V1105" i="10" s="1"/>
  <c r="U1106" i="10"/>
  <c r="V1106" i="10" s="1"/>
  <c r="U1107" i="10"/>
  <c r="V1107" i="10" s="1"/>
  <c r="U1108" i="10"/>
  <c r="U1109" i="10"/>
  <c r="V1109" i="10" s="1"/>
  <c r="U1110" i="10"/>
  <c r="V1110" i="10" s="1"/>
  <c r="U1111" i="10"/>
  <c r="V1111" i="10" s="1"/>
  <c r="U1112" i="10"/>
  <c r="U1113" i="10"/>
  <c r="V1113" i="10" s="1"/>
  <c r="U1114" i="10"/>
  <c r="V1114" i="10" s="1"/>
  <c r="U1115" i="10"/>
  <c r="V1115" i="10" s="1"/>
  <c r="U1116" i="10"/>
  <c r="U1117" i="10"/>
  <c r="V1117" i="10" s="1"/>
  <c r="U1118" i="10"/>
  <c r="V1118" i="10" s="1"/>
  <c r="U1119" i="10"/>
  <c r="V1119" i="10" s="1"/>
  <c r="U1120" i="10"/>
  <c r="U1121" i="10"/>
  <c r="V1121" i="10" s="1"/>
  <c r="U1122" i="10"/>
  <c r="V1122" i="10" s="1"/>
  <c r="U1123" i="10"/>
  <c r="V1123" i="10" s="1"/>
  <c r="U1124" i="10"/>
  <c r="U1125" i="10"/>
  <c r="V1125" i="10" s="1"/>
  <c r="U1126" i="10"/>
  <c r="V1126" i="10" s="1"/>
  <c r="U1127" i="10"/>
  <c r="V1127" i="10" s="1"/>
  <c r="U1128" i="10"/>
  <c r="U1129" i="10"/>
  <c r="V1129" i="10" s="1"/>
  <c r="U1130" i="10"/>
  <c r="V1130" i="10" s="1"/>
  <c r="U1131" i="10"/>
  <c r="V1131" i="10" s="1"/>
  <c r="U1132" i="10"/>
  <c r="U1133" i="10"/>
  <c r="V1133" i="10" s="1"/>
  <c r="U1134" i="10"/>
  <c r="V1134" i="10" s="1"/>
  <c r="U1135" i="10"/>
  <c r="V1135" i="10" s="1"/>
  <c r="U3" i="10"/>
  <c r="O1799" i="1"/>
  <c r="N130" i="1"/>
  <c r="O130" i="1"/>
  <c r="O9" i="1"/>
  <c r="F10" i="1"/>
  <c r="O10" i="1"/>
  <c r="F11" i="1"/>
  <c r="O11" i="1"/>
  <c r="F12" i="1"/>
  <c r="O12" i="1"/>
  <c r="F13" i="1"/>
  <c r="O13" i="1"/>
  <c r="F14" i="1"/>
  <c r="O14" i="1"/>
  <c r="F15" i="1"/>
  <c r="O15" i="1"/>
  <c r="F16" i="1"/>
  <c r="O16" i="1"/>
  <c r="F17" i="1"/>
  <c r="O17" i="1"/>
  <c r="F18" i="1"/>
  <c r="O18" i="1"/>
  <c r="F19" i="1"/>
  <c r="O19" i="1"/>
  <c r="F20" i="1"/>
  <c r="O20" i="1"/>
  <c r="O21" i="1"/>
  <c r="F22" i="1"/>
  <c r="O22" i="1"/>
  <c r="F23" i="1"/>
  <c r="O23" i="1"/>
  <c r="F24" i="1"/>
  <c r="O24" i="1"/>
  <c r="F25" i="1"/>
  <c r="O25" i="1"/>
  <c r="F26" i="1"/>
  <c r="O26" i="1"/>
  <c r="F27" i="1"/>
  <c r="O27" i="1"/>
  <c r="F28" i="1"/>
  <c r="O28" i="1"/>
  <c r="F29" i="1"/>
  <c r="O29" i="1"/>
  <c r="F30" i="1"/>
  <c r="O30" i="1"/>
  <c r="F31" i="1"/>
  <c r="O31" i="1"/>
  <c r="F32" i="1"/>
  <c r="O32" i="1"/>
  <c r="O33" i="1"/>
  <c r="F34" i="1"/>
  <c r="O34" i="1"/>
  <c r="F35" i="1"/>
  <c r="O35" i="1"/>
  <c r="F36" i="1"/>
  <c r="O36" i="1"/>
  <c r="F37" i="1"/>
  <c r="O37" i="1"/>
  <c r="F38" i="1"/>
  <c r="O38" i="1"/>
  <c r="F39" i="1"/>
  <c r="O39" i="1"/>
  <c r="F40" i="1"/>
  <c r="O40" i="1"/>
  <c r="F41" i="1"/>
  <c r="O41" i="1"/>
  <c r="F42" i="1"/>
  <c r="O42" i="1"/>
  <c r="F43" i="1"/>
  <c r="O43" i="1"/>
  <c r="F44" i="1"/>
  <c r="O44" i="1"/>
  <c r="O45" i="1"/>
  <c r="F46" i="1"/>
  <c r="O46" i="1"/>
  <c r="F47" i="1"/>
  <c r="O47" i="1"/>
  <c r="F48" i="1"/>
  <c r="O48" i="1"/>
  <c r="F49" i="1"/>
  <c r="O49" i="1"/>
  <c r="F50" i="1"/>
  <c r="O50" i="1"/>
  <c r="F51" i="1"/>
  <c r="O51" i="1"/>
  <c r="F52" i="1"/>
  <c r="O52" i="1"/>
  <c r="F53" i="1"/>
  <c r="O53" i="1"/>
  <c r="F54" i="1"/>
  <c r="O54" i="1"/>
  <c r="F55" i="1"/>
  <c r="O55" i="1"/>
  <c r="F56" i="1"/>
  <c r="O56" i="1"/>
  <c r="O57" i="1"/>
  <c r="F58" i="1"/>
  <c r="O58" i="1"/>
  <c r="F59" i="1"/>
  <c r="O59" i="1"/>
  <c r="F60" i="1"/>
  <c r="O60" i="1"/>
  <c r="F61" i="1"/>
  <c r="O61" i="1"/>
  <c r="F62" i="1"/>
  <c r="O62" i="1"/>
  <c r="F63" i="1"/>
  <c r="O63" i="1"/>
  <c r="F64" i="1"/>
  <c r="O64" i="1"/>
  <c r="F65" i="1"/>
  <c r="O65" i="1"/>
  <c r="F66" i="1"/>
  <c r="O66" i="1"/>
  <c r="F67" i="1"/>
  <c r="O67" i="1"/>
  <c r="F68" i="1"/>
  <c r="O68" i="1"/>
  <c r="O69" i="1"/>
  <c r="F70" i="1"/>
  <c r="O70" i="1"/>
  <c r="F71" i="1"/>
  <c r="O71" i="1"/>
  <c r="F72" i="1"/>
  <c r="O72" i="1"/>
  <c r="F73" i="1"/>
  <c r="O73" i="1"/>
  <c r="F74" i="1"/>
  <c r="O74" i="1"/>
  <c r="F75" i="1"/>
  <c r="O75" i="1"/>
  <c r="F76" i="1"/>
  <c r="O76" i="1"/>
  <c r="F77" i="1"/>
  <c r="O77" i="1"/>
  <c r="F78" i="1"/>
  <c r="O78" i="1"/>
  <c r="F79" i="1"/>
  <c r="O79" i="1"/>
  <c r="F80" i="1"/>
  <c r="O80" i="1"/>
  <c r="O81" i="1"/>
  <c r="F82" i="1"/>
  <c r="O82" i="1"/>
  <c r="F83" i="1"/>
  <c r="O83" i="1"/>
  <c r="F84" i="1"/>
  <c r="O84" i="1"/>
  <c r="F85" i="1"/>
  <c r="O85" i="1"/>
  <c r="F86" i="1"/>
  <c r="O86" i="1"/>
  <c r="F87" i="1"/>
  <c r="O87" i="1"/>
  <c r="F88" i="1"/>
  <c r="O88" i="1"/>
  <c r="F89" i="1"/>
  <c r="O89" i="1"/>
  <c r="F90" i="1"/>
  <c r="O90" i="1"/>
  <c r="F91" i="1"/>
  <c r="O91" i="1"/>
  <c r="F92" i="1"/>
  <c r="O92" i="1"/>
  <c r="O93" i="1"/>
  <c r="F94" i="1"/>
  <c r="O94" i="1"/>
  <c r="F95" i="1"/>
  <c r="O95" i="1"/>
  <c r="F96" i="1"/>
  <c r="O96" i="1"/>
  <c r="F97" i="1"/>
  <c r="O97" i="1"/>
  <c r="F98" i="1"/>
  <c r="O98" i="1"/>
  <c r="F99" i="1"/>
  <c r="O99" i="1"/>
  <c r="F100" i="1"/>
  <c r="O100" i="1"/>
  <c r="F101" i="1"/>
  <c r="O101" i="1"/>
  <c r="F102" i="1"/>
  <c r="O102" i="1"/>
  <c r="F103" i="1"/>
  <c r="O103" i="1"/>
  <c r="F104" i="1"/>
  <c r="O104" i="1"/>
  <c r="O105" i="1"/>
  <c r="F106" i="1"/>
  <c r="O106" i="1"/>
  <c r="F107" i="1"/>
  <c r="O107" i="1"/>
  <c r="F108" i="1"/>
  <c r="O108" i="1"/>
  <c r="F109" i="1"/>
  <c r="O109" i="1"/>
  <c r="F110" i="1"/>
  <c r="O110" i="1"/>
  <c r="F111" i="1"/>
  <c r="O111" i="1"/>
  <c r="F112" i="1"/>
  <c r="O112" i="1"/>
  <c r="F113" i="1"/>
  <c r="O113" i="1"/>
  <c r="F114" i="1"/>
  <c r="O114" i="1"/>
  <c r="F115" i="1"/>
  <c r="O115" i="1"/>
  <c r="F116" i="1"/>
  <c r="O116" i="1"/>
  <c r="O117" i="1"/>
  <c r="F118" i="1"/>
  <c r="O118" i="1"/>
  <c r="F119" i="1"/>
  <c r="O119" i="1"/>
  <c r="F120" i="1"/>
  <c r="O120" i="1"/>
  <c r="F121" i="1"/>
  <c r="O121" i="1"/>
  <c r="F122" i="1"/>
  <c r="O122" i="1"/>
  <c r="F123" i="1"/>
  <c r="O123" i="1"/>
  <c r="F124" i="1"/>
  <c r="O124" i="1"/>
  <c r="F125" i="1"/>
  <c r="O125" i="1"/>
  <c r="F126" i="1"/>
  <c r="O126" i="1"/>
  <c r="F127" i="1"/>
  <c r="O127" i="1"/>
  <c r="F128" i="1"/>
  <c r="O128" i="1"/>
  <c r="O129" i="1"/>
  <c r="F130" i="1"/>
  <c r="F131" i="1"/>
  <c r="O131" i="1"/>
  <c r="F132" i="1"/>
  <c r="O132" i="1"/>
  <c r="F133" i="1"/>
  <c r="O133" i="1"/>
  <c r="F134" i="1"/>
  <c r="O134" i="1"/>
  <c r="F135" i="1"/>
  <c r="O135" i="1"/>
  <c r="F136" i="1"/>
  <c r="O136" i="1"/>
  <c r="F137" i="1"/>
  <c r="O137" i="1"/>
  <c r="F138" i="1"/>
  <c r="O138" i="1"/>
  <c r="F139" i="1"/>
  <c r="O139" i="1"/>
  <c r="F140" i="1"/>
  <c r="O140" i="1"/>
  <c r="O141" i="1"/>
  <c r="F142" i="1"/>
  <c r="O142" i="1"/>
  <c r="F143" i="1"/>
  <c r="O143" i="1"/>
  <c r="F144" i="1"/>
  <c r="O144" i="1"/>
  <c r="F145" i="1"/>
  <c r="O145" i="1"/>
  <c r="F146" i="1"/>
  <c r="O146" i="1"/>
  <c r="F147" i="1"/>
  <c r="O147" i="1"/>
  <c r="F148" i="1"/>
  <c r="O148" i="1"/>
  <c r="F149" i="1"/>
  <c r="O149" i="1"/>
  <c r="F150" i="1"/>
  <c r="O150" i="1"/>
  <c r="F151" i="1"/>
  <c r="O151" i="1"/>
  <c r="F152" i="1"/>
  <c r="O152" i="1"/>
  <c r="O153" i="1"/>
  <c r="F154" i="1"/>
  <c r="O154" i="1"/>
  <c r="F155" i="1"/>
  <c r="O155" i="1"/>
  <c r="F156" i="1"/>
  <c r="O156" i="1"/>
  <c r="F157" i="1"/>
  <c r="O157" i="1"/>
  <c r="F158" i="1"/>
  <c r="O158" i="1"/>
  <c r="F159" i="1"/>
  <c r="O159" i="1"/>
  <c r="F160" i="1"/>
  <c r="O160" i="1"/>
  <c r="F161" i="1"/>
  <c r="O161" i="1"/>
  <c r="F162" i="1"/>
  <c r="O162" i="1"/>
  <c r="F163" i="1"/>
  <c r="O163" i="1"/>
  <c r="F164" i="1"/>
  <c r="O164" i="1"/>
  <c r="O165" i="1"/>
  <c r="F166" i="1"/>
  <c r="O166" i="1"/>
  <c r="F167" i="1"/>
  <c r="O167" i="1"/>
  <c r="F168" i="1"/>
  <c r="O168" i="1"/>
  <c r="F169" i="1"/>
  <c r="O169" i="1"/>
  <c r="F170" i="1"/>
  <c r="O170" i="1"/>
  <c r="F171" i="1"/>
  <c r="O171" i="1"/>
  <c r="F172" i="1"/>
  <c r="O172" i="1"/>
  <c r="F173" i="1"/>
  <c r="O173" i="1"/>
  <c r="F174" i="1"/>
  <c r="O174" i="1"/>
  <c r="F175" i="1"/>
  <c r="O175" i="1"/>
  <c r="F176" i="1"/>
  <c r="O176" i="1"/>
  <c r="O177" i="1"/>
  <c r="F178" i="1"/>
  <c r="O178" i="1"/>
  <c r="F179" i="1"/>
  <c r="O179" i="1"/>
  <c r="F180" i="1"/>
  <c r="O180" i="1"/>
  <c r="F181" i="1"/>
  <c r="O181" i="1"/>
  <c r="F182" i="1"/>
  <c r="O182" i="1"/>
  <c r="F183" i="1"/>
  <c r="O183" i="1"/>
  <c r="F184" i="1"/>
  <c r="O184" i="1"/>
  <c r="F185" i="1"/>
  <c r="O185" i="1"/>
  <c r="F186" i="1"/>
  <c r="O186" i="1"/>
  <c r="F187" i="1"/>
  <c r="O187" i="1"/>
  <c r="F188" i="1"/>
  <c r="O188" i="1"/>
  <c r="O189" i="1"/>
  <c r="F190" i="1"/>
  <c r="O190" i="1"/>
  <c r="F191" i="1"/>
  <c r="O191" i="1"/>
  <c r="F192" i="1"/>
  <c r="O192" i="1"/>
  <c r="F193" i="1"/>
  <c r="O193" i="1"/>
  <c r="F194" i="1"/>
  <c r="O194" i="1"/>
  <c r="F195" i="1"/>
  <c r="O195" i="1"/>
  <c r="F196" i="1"/>
  <c r="O196" i="1"/>
  <c r="F197" i="1"/>
  <c r="O197" i="1"/>
  <c r="F198" i="1"/>
  <c r="O198" i="1"/>
  <c r="F199" i="1"/>
  <c r="O199" i="1"/>
  <c r="F200" i="1"/>
  <c r="O200" i="1"/>
  <c r="O201" i="1"/>
  <c r="F202" i="1"/>
  <c r="O202" i="1"/>
  <c r="F203" i="1"/>
  <c r="O203" i="1"/>
  <c r="F204" i="1"/>
  <c r="O204" i="1"/>
  <c r="F205" i="1"/>
  <c r="O205" i="1"/>
  <c r="F206" i="1"/>
  <c r="O206" i="1"/>
  <c r="F207" i="1"/>
  <c r="O207" i="1"/>
  <c r="F208" i="1"/>
  <c r="O208" i="1"/>
  <c r="F209" i="1"/>
  <c r="O209" i="1"/>
  <c r="F210" i="1"/>
  <c r="O210" i="1"/>
  <c r="F211" i="1"/>
  <c r="O211" i="1"/>
  <c r="F212" i="1"/>
  <c r="O212" i="1"/>
  <c r="O213" i="1"/>
  <c r="F214" i="1"/>
  <c r="O214" i="1"/>
  <c r="F215" i="1"/>
  <c r="O215" i="1"/>
  <c r="F216" i="1"/>
  <c r="O216" i="1"/>
  <c r="F217" i="1"/>
  <c r="O217" i="1"/>
  <c r="F218" i="1"/>
  <c r="O218" i="1"/>
  <c r="F219" i="1"/>
  <c r="O219" i="1"/>
  <c r="F220" i="1"/>
  <c r="O220" i="1"/>
  <c r="F221" i="1"/>
  <c r="O221" i="1"/>
  <c r="F222" i="1"/>
  <c r="O222" i="1"/>
  <c r="F223" i="1"/>
  <c r="O223" i="1"/>
  <c r="F224" i="1"/>
  <c r="O224" i="1"/>
  <c r="O225" i="1"/>
  <c r="F226" i="1"/>
  <c r="O226" i="1"/>
  <c r="F227" i="1"/>
  <c r="O227" i="1"/>
  <c r="F228" i="1"/>
  <c r="O228" i="1"/>
  <c r="F229" i="1"/>
  <c r="O229" i="1"/>
  <c r="F230" i="1"/>
  <c r="O230" i="1"/>
  <c r="F231" i="1"/>
  <c r="O231" i="1"/>
  <c r="F232" i="1"/>
  <c r="O232" i="1"/>
  <c r="F233" i="1"/>
  <c r="O233" i="1"/>
  <c r="F234" i="1"/>
  <c r="O234" i="1"/>
  <c r="F235" i="1"/>
  <c r="O235" i="1"/>
  <c r="F236" i="1"/>
  <c r="O236" i="1"/>
  <c r="O237" i="1"/>
  <c r="F238" i="1"/>
  <c r="O238" i="1"/>
  <c r="F239" i="1"/>
  <c r="O239" i="1"/>
  <c r="F240" i="1"/>
  <c r="O240" i="1"/>
  <c r="F241" i="1"/>
  <c r="O241" i="1"/>
  <c r="F242" i="1"/>
  <c r="O242" i="1"/>
  <c r="F243" i="1"/>
  <c r="O243" i="1"/>
  <c r="F244" i="1"/>
  <c r="O244" i="1"/>
  <c r="F245" i="1"/>
  <c r="O245" i="1"/>
  <c r="F246" i="1"/>
  <c r="O246" i="1"/>
  <c r="F247" i="1"/>
  <c r="O247" i="1"/>
  <c r="F248" i="1"/>
  <c r="O248" i="1"/>
  <c r="O249" i="1"/>
  <c r="F250" i="1"/>
  <c r="O250" i="1"/>
  <c r="F251" i="1"/>
  <c r="O251" i="1"/>
  <c r="F252" i="1"/>
  <c r="O252" i="1"/>
  <c r="F253" i="1"/>
  <c r="O253" i="1"/>
  <c r="F254" i="1"/>
  <c r="O254" i="1"/>
  <c r="F255" i="1"/>
  <c r="O255" i="1"/>
  <c r="F256" i="1"/>
  <c r="O256" i="1"/>
  <c r="F257" i="1"/>
  <c r="O257" i="1"/>
  <c r="F258" i="1"/>
  <c r="O258" i="1"/>
  <c r="F259" i="1"/>
  <c r="O259" i="1"/>
  <c r="F260" i="1"/>
  <c r="O260" i="1"/>
  <c r="O261" i="1"/>
  <c r="F262" i="1"/>
  <c r="O262" i="1"/>
  <c r="F263" i="1"/>
  <c r="O263" i="1"/>
  <c r="F264" i="1"/>
  <c r="O264" i="1"/>
  <c r="F265" i="1"/>
  <c r="O265" i="1"/>
  <c r="F266" i="1"/>
  <c r="O266" i="1"/>
  <c r="F267" i="1"/>
  <c r="O267" i="1"/>
  <c r="F268" i="1"/>
  <c r="O268" i="1"/>
  <c r="F269" i="1"/>
  <c r="O269" i="1"/>
  <c r="F270" i="1"/>
  <c r="O270" i="1"/>
  <c r="F271" i="1"/>
  <c r="O271" i="1"/>
  <c r="F272" i="1"/>
  <c r="O272" i="1"/>
  <c r="O273" i="1"/>
  <c r="F274" i="1"/>
  <c r="O274" i="1"/>
  <c r="F275" i="1"/>
  <c r="O275" i="1"/>
  <c r="F276" i="1"/>
  <c r="O276" i="1"/>
  <c r="F277" i="1"/>
  <c r="O277" i="1"/>
  <c r="F278" i="1"/>
  <c r="O278" i="1"/>
  <c r="F279" i="1"/>
  <c r="O279" i="1"/>
  <c r="F280" i="1"/>
  <c r="O280" i="1"/>
  <c r="F281" i="1"/>
  <c r="O281" i="1"/>
  <c r="F282" i="1"/>
  <c r="O282" i="1"/>
  <c r="F283" i="1"/>
  <c r="O283" i="1"/>
  <c r="F284" i="1"/>
  <c r="O284" i="1"/>
  <c r="O285" i="1"/>
  <c r="F286" i="1"/>
  <c r="O286" i="1"/>
  <c r="F287" i="1"/>
  <c r="O287" i="1"/>
  <c r="F288" i="1"/>
  <c r="O288" i="1"/>
  <c r="F289" i="1"/>
  <c r="O289" i="1"/>
  <c r="F290" i="1"/>
  <c r="O290" i="1"/>
  <c r="F291" i="1"/>
  <c r="O291" i="1"/>
  <c r="F292" i="1"/>
  <c r="O292" i="1"/>
  <c r="F293" i="1"/>
  <c r="O293" i="1"/>
  <c r="F294" i="1"/>
  <c r="O294" i="1"/>
  <c r="F295" i="1"/>
  <c r="O295" i="1"/>
  <c r="F296" i="1"/>
  <c r="O296" i="1"/>
  <c r="O297" i="1"/>
  <c r="F298" i="1"/>
  <c r="O298" i="1"/>
  <c r="F299" i="1"/>
  <c r="O299" i="1"/>
  <c r="F300" i="1"/>
  <c r="O300" i="1"/>
  <c r="F301" i="1"/>
  <c r="O301" i="1"/>
  <c r="F302" i="1"/>
  <c r="O302" i="1"/>
  <c r="F303" i="1"/>
  <c r="O303" i="1"/>
  <c r="F304" i="1"/>
  <c r="O304" i="1"/>
  <c r="F305" i="1"/>
  <c r="O305" i="1"/>
  <c r="F306" i="1"/>
  <c r="O306" i="1"/>
  <c r="F307" i="1"/>
  <c r="O307" i="1"/>
  <c r="F308" i="1"/>
  <c r="O308" i="1"/>
  <c r="O309" i="1"/>
  <c r="F310" i="1"/>
  <c r="O310" i="1"/>
  <c r="F311" i="1"/>
  <c r="O311" i="1"/>
  <c r="F312" i="1"/>
  <c r="O312" i="1"/>
  <c r="F313" i="1"/>
  <c r="O313" i="1"/>
  <c r="F314" i="1"/>
  <c r="O314" i="1"/>
  <c r="F315" i="1"/>
  <c r="O315" i="1"/>
  <c r="F316" i="1"/>
  <c r="O316" i="1"/>
  <c r="F317" i="1"/>
  <c r="O317" i="1"/>
  <c r="F318" i="1"/>
  <c r="O318" i="1"/>
  <c r="F319" i="1"/>
  <c r="O319" i="1"/>
  <c r="F320" i="1"/>
  <c r="O320" i="1"/>
  <c r="O321" i="1"/>
  <c r="F322" i="1"/>
  <c r="O322" i="1"/>
  <c r="F323" i="1"/>
  <c r="O323" i="1"/>
  <c r="F324" i="1"/>
  <c r="O324" i="1"/>
  <c r="F325" i="1"/>
  <c r="O325" i="1"/>
  <c r="F326" i="1"/>
  <c r="O326" i="1"/>
  <c r="F327" i="1"/>
  <c r="O327" i="1"/>
  <c r="F328" i="1"/>
  <c r="O328" i="1"/>
  <c r="F329" i="1"/>
  <c r="O329" i="1"/>
  <c r="F330" i="1"/>
  <c r="O330" i="1"/>
  <c r="F331" i="1"/>
  <c r="O331" i="1"/>
  <c r="F332" i="1"/>
  <c r="O332" i="1"/>
  <c r="O333" i="1"/>
  <c r="F334" i="1"/>
  <c r="O334" i="1"/>
  <c r="F335" i="1"/>
  <c r="O335" i="1"/>
  <c r="F336" i="1"/>
  <c r="O336" i="1"/>
  <c r="F337" i="1"/>
  <c r="O337" i="1"/>
  <c r="F338" i="1"/>
  <c r="O338" i="1"/>
  <c r="F339" i="1"/>
  <c r="O339" i="1"/>
  <c r="F340" i="1"/>
  <c r="O340" i="1"/>
  <c r="F341" i="1"/>
  <c r="O341" i="1"/>
  <c r="F342" i="1"/>
  <c r="O342" i="1"/>
  <c r="F343" i="1"/>
  <c r="O343" i="1"/>
  <c r="F344" i="1"/>
  <c r="O344" i="1"/>
  <c r="O345" i="1"/>
  <c r="F346" i="1"/>
  <c r="O346" i="1"/>
  <c r="F347" i="1"/>
  <c r="O347" i="1"/>
  <c r="F348" i="1"/>
  <c r="O348" i="1"/>
  <c r="F349" i="1"/>
  <c r="O349" i="1"/>
  <c r="F350" i="1"/>
  <c r="O350" i="1"/>
  <c r="F351" i="1"/>
  <c r="O351" i="1"/>
  <c r="F352" i="1"/>
  <c r="O352" i="1"/>
  <c r="F353" i="1"/>
  <c r="O353" i="1"/>
  <c r="F354" i="1"/>
  <c r="O354" i="1"/>
  <c r="F355" i="1"/>
  <c r="O355" i="1"/>
  <c r="F356" i="1"/>
  <c r="O356" i="1"/>
  <c r="O357" i="1"/>
  <c r="F358" i="1"/>
  <c r="O358" i="1"/>
  <c r="F359" i="1"/>
  <c r="O359" i="1"/>
  <c r="F360" i="1"/>
  <c r="O360" i="1"/>
  <c r="F361" i="1"/>
  <c r="O361" i="1"/>
  <c r="F362" i="1"/>
  <c r="O362" i="1"/>
  <c r="F363" i="1"/>
  <c r="O363" i="1"/>
  <c r="F364" i="1"/>
  <c r="O364" i="1"/>
  <c r="F365" i="1"/>
  <c r="O365" i="1"/>
  <c r="F366" i="1"/>
  <c r="O366" i="1"/>
  <c r="F367" i="1"/>
  <c r="O367" i="1"/>
  <c r="F368" i="1"/>
  <c r="O368" i="1"/>
  <c r="O369" i="1"/>
  <c r="F370" i="1"/>
  <c r="O370" i="1"/>
  <c r="F371" i="1"/>
  <c r="O371" i="1"/>
  <c r="F372" i="1"/>
  <c r="O372" i="1"/>
  <c r="F373" i="1"/>
  <c r="O373" i="1"/>
  <c r="F374" i="1"/>
  <c r="O374" i="1"/>
  <c r="F375" i="1"/>
  <c r="O375" i="1"/>
  <c r="F376" i="1"/>
  <c r="O376" i="1"/>
  <c r="F377" i="1"/>
  <c r="O377" i="1"/>
  <c r="F378" i="1"/>
  <c r="O378" i="1"/>
  <c r="F379" i="1"/>
  <c r="O379" i="1"/>
  <c r="F380" i="1"/>
  <c r="O380" i="1"/>
  <c r="O381" i="1"/>
  <c r="F382" i="1"/>
  <c r="O382" i="1"/>
  <c r="F383" i="1"/>
  <c r="O383" i="1"/>
  <c r="F384" i="1"/>
  <c r="O384" i="1"/>
  <c r="F385" i="1"/>
  <c r="O385" i="1"/>
  <c r="F386" i="1"/>
  <c r="O386" i="1"/>
  <c r="F387" i="1"/>
  <c r="O387" i="1"/>
  <c r="F388" i="1"/>
  <c r="O388" i="1"/>
  <c r="F389" i="1"/>
  <c r="O389" i="1"/>
  <c r="F390" i="1"/>
  <c r="O390" i="1"/>
  <c r="F391" i="1"/>
  <c r="O391" i="1"/>
  <c r="F392" i="1"/>
  <c r="O392" i="1"/>
  <c r="O393" i="1"/>
  <c r="F394" i="1"/>
  <c r="O394" i="1"/>
  <c r="F395" i="1"/>
  <c r="O395" i="1"/>
  <c r="F396" i="1"/>
  <c r="O396" i="1"/>
  <c r="F397" i="1"/>
  <c r="O397" i="1"/>
  <c r="F398" i="1"/>
  <c r="O398" i="1"/>
  <c r="F399" i="1"/>
  <c r="O399" i="1"/>
  <c r="F400" i="1"/>
  <c r="O400" i="1"/>
  <c r="F401" i="1"/>
  <c r="O401" i="1"/>
  <c r="F402" i="1"/>
  <c r="O402" i="1"/>
  <c r="F403" i="1"/>
  <c r="O403" i="1"/>
  <c r="F404" i="1"/>
  <c r="O404" i="1"/>
  <c r="O405" i="1"/>
  <c r="F406" i="1"/>
  <c r="O406" i="1"/>
  <c r="F407" i="1"/>
  <c r="O407" i="1"/>
  <c r="F408" i="1"/>
  <c r="O408" i="1"/>
  <c r="F409" i="1"/>
  <c r="O409" i="1"/>
  <c r="F410" i="1"/>
  <c r="O410" i="1"/>
  <c r="F411" i="1"/>
  <c r="O411" i="1"/>
  <c r="F412" i="1"/>
  <c r="O412" i="1"/>
  <c r="F413" i="1"/>
  <c r="O413" i="1"/>
  <c r="F414" i="1"/>
  <c r="O414" i="1"/>
  <c r="F415" i="1"/>
  <c r="O415" i="1"/>
  <c r="F416" i="1"/>
  <c r="O416" i="1"/>
  <c r="O417" i="1"/>
  <c r="F418" i="1"/>
  <c r="O418" i="1"/>
  <c r="F419" i="1"/>
  <c r="O419" i="1"/>
  <c r="F420" i="1"/>
  <c r="O420" i="1"/>
  <c r="F421" i="1"/>
  <c r="O421" i="1"/>
  <c r="F422" i="1"/>
  <c r="O422" i="1"/>
  <c r="F423" i="1"/>
  <c r="O423" i="1"/>
  <c r="F424" i="1"/>
  <c r="O424" i="1"/>
  <c r="F425" i="1"/>
  <c r="O425" i="1"/>
  <c r="F426" i="1"/>
  <c r="O426" i="1"/>
  <c r="F427" i="1"/>
  <c r="O427" i="1"/>
  <c r="F428" i="1"/>
  <c r="O428" i="1"/>
  <c r="O429" i="1"/>
  <c r="F430" i="1"/>
  <c r="O430" i="1"/>
  <c r="F431" i="1"/>
  <c r="O431" i="1"/>
  <c r="F432" i="1"/>
  <c r="O432" i="1"/>
  <c r="F433" i="1"/>
  <c r="O433" i="1"/>
  <c r="F434" i="1"/>
  <c r="O434" i="1"/>
  <c r="F435" i="1"/>
  <c r="O435" i="1"/>
  <c r="F436" i="1"/>
  <c r="O436" i="1"/>
  <c r="F437" i="1"/>
  <c r="O437" i="1"/>
  <c r="F438" i="1"/>
  <c r="O438" i="1"/>
  <c r="F439" i="1"/>
  <c r="O439" i="1"/>
  <c r="F440" i="1"/>
  <c r="O440" i="1"/>
  <c r="O441" i="1"/>
  <c r="F442" i="1"/>
  <c r="O442" i="1"/>
  <c r="F443" i="1"/>
  <c r="O443" i="1"/>
  <c r="F444" i="1"/>
  <c r="O444" i="1"/>
  <c r="F445" i="1"/>
  <c r="O445" i="1"/>
  <c r="F446" i="1"/>
  <c r="O446" i="1"/>
  <c r="F447" i="1"/>
  <c r="O447" i="1"/>
  <c r="F448" i="1"/>
  <c r="O448" i="1"/>
  <c r="F449" i="1"/>
  <c r="O449" i="1"/>
  <c r="F450" i="1"/>
  <c r="O450" i="1"/>
  <c r="F451" i="1"/>
  <c r="O451" i="1"/>
  <c r="F452" i="1"/>
  <c r="O452" i="1"/>
  <c r="O453" i="1"/>
  <c r="F454" i="1"/>
  <c r="O454" i="1"/>
  <c r="F455" i="1"/>
  <c r="O455" i="1"/>
  <c r="F456" i="1"/>
  <c r="O456" i="1"/>
  <c r="F457" i="1"/>
  <c r="O457" i="1"/>
  <c r="F458" i="1"/>
  <c r="O458" i="1"/>
  <c r="F459" i="1"/>
  <c r="O459" i="1"/>
  <c r="F460" i="1"/>
  <c r="O460" i="1"/>
  <c r="F461" i="1"/>
  <c r="O461" i="1"/>
  <c r="F462" i="1"/>
  <c r="O462" i="1"/>
  <c r="F463" i="1"/>
  <c r="O463" i="1"/>
  <c r="F464" i="1"/>
  <c r="O464" i="1"/>
  <c r="O465" i="1"/>
  <c r="F466" i="1"/>
  <c r="O466" i="1"/>
  <c r="F467" i="1"/>
  <c r="O467" i="1"/>
  <c r="F468" i="1"/>
  <c r="O468" i="1"/>
  <c r="F469" i="1"/>
  <c r="O469" i="1"/>
  <c r="F470" i="1"/>
  <c r="O470" i="1"/>
  <c r="F471" i="1"/>
  <c r="O471" i="1"/>
  <c r="F472" i="1"/>
  <c r="O472" i="1"/>
  <c r="F473" i="1"/>
  <c r="O473" i="1"/>
  <c r="F474" i="1"/>
  <c r="O474" i="1"/>
  <c r="F475" i="1"/>
  <c r="O475" i="1"/>
  <c r="F476" i="1"/>
  <c r="O476" i="1"/>
  <c r="O477" i="1"/>
  <c r="F478" i="1"/>
  <c r="O478" i="1"/>
  <c r="F479" i="1"/>
  <c r="O479" i="1"/>
  <c r="F480" i="1"/>
  <c r="O480" i="1"/>
  <c r="F481" i="1"/>
  <c r="O481" i="1"/>
  <c r="F482" i="1"/>
  <c r="O482" i="1"/>
  <c r="F483" i="1"/>
  <c r="O483" i="1"/>
  <c r="F484" i="1"/>
  <c r="O484" i="1"/>
  <c r="F485" i="1"/>
  <c r="O485" i="1"/>
  <c r="F486" i="1"/>
  <c r="O486" i="1"/>
  <c r="F487" i="1"/>
  <c r="O487" i="1"/>
  <c r="F488" i="1"/>
  <c r="O488" i="1"/>
  <c r="O489" i="1"/>
  <c r="F490" i="1"/>
  <c r="O490" i="1"/>
  <c r="F491" i="1"/>
  <c r="O491" i="1"/>
  <c r="F492" i="1"/>
  <c r="O492" i="1"/>
  <c r="F493" i="1"/>
  <c r="O493" i="1"/>
  <c r="F494" i="1"/>
  <c r="O494" i="1"/>
  <c r="F495" i="1"/>
  <c r="O495" i="1"/>
  <c r="F496" i="1"/>
  <c r="O496" i="1"/>
  <c r="F497" i="1"/>
  <c r="O497" i="1"/>
  <c r="F498" i="1"/>
  <c r="O498" i="1"/>
  <c r="F499" i="1"/>
  <c r="O499" i="1"/>
  <c r="F500" i="1"/>
  <c r="O500" i="1"/>
  <c r="O501" i="1"/>
  <c r="F502" i="1"/>
  <c r="O502" i="1"/>
  <c r="F503" i="1"/>
  <c r="O503" i="1"/>
  <c r="F504" i="1"/>
  <c r="O504" i="1"/>
  <c r="F505" i="1"/>
  <c r="O505" i="1"/>
  <c r="F506" i="1"/>
  <c r="O506" i="1"/>
  <c r="F507" i="1"/>
  <c r="O507" i="1"/>
  <c r="F508" i="1"/>
  <c r="O508" i="1"/>
  <c r="F509" i="1"/>
  <c r="O509" i="1"/>
  <c r="F510" i="1"/>
  <c r="O510" i="1"/>
  <c r="F511" i="1"/>
  <c r="O511" i="1"/>
  <c r="F512" i="1"/>
  <c r="O512" i="1"/>
  <c r="O513" i="1"/>
  <c r="F514" i="1"/>
  <c r="O514" i="1"/>
  <c r="F515" i="1"/>
  <c r="O515" i="1"/>
  <c r="F516" i="1"/>
  <c r="O516" i="1"/>
  <c r="F517" i="1"/>
  <c r="O517" i="1"/>
  <c r="F518" i="1"/>
  <c r="O518" i="1"/>
  <c r="F519" i="1"/>
  <c r="O519" i="1"/>
  <c r="F520" i="1"/>
  <c r="O520" i="1"/>
  <c r="F521" i="1"/>
  <c r="O521" i="1"/>
  <c r="F522" i="1"/>
  <c r="O522" i="1"/>
  <c r="F523" i="1"/>
  <c r="O523" i="1"/>
  <c r="F524" i="1"/>
  <c r="O524" i="1"/>
  <c r="O525" i="1"/>
  <c r="F526" i="1"/>
  <c r="O526" i="1"/>
  <c r="F527" i="1"/>
  <c r="O527" i="1"/>
  <c r="F528" i="1"/>
  <c r="O528" i="1"/>
  <c r="F529" i="1"/>
  <c r="O529" i="1"/>
  <c r="F530" i="1"/>
  <c r="O530" i="1"/>
  <c r="F531" i="1"/>
  <c r="O531" i="1"/>
  <c r="F532" i="1"/>
  <c r="O532" i="1"/>
  <c r="F533" i="1"/>
  <c r="O533" i="1"/>
  <c r="F534" i="1"/>
  <c r="O534" i="1"/>
  <c r="F535" i="1"/>
  <c r="O535" i="1"/>
  <c r="F536" i="1"/>
  <c r="O536" i="1"/>
  <c r="O537" i="1"/>
  <c r="F538" i="1"/>
  <c r="O538" i="1"/>
  <c r="F539" i="1"/>
  <c r="O539" i="1"/>
  <c r="F540" i="1"/>
  <c r="O540" i="1"/>
  <c r="F541" i="1"/>
  <c r="O541" i="1"/>
  <c r="F542" i="1"/>
  <c r="O542" i="1"/>
  <c r="F543" i="1"/>
  <c r="O543" i="1"/>
  <c r="F544" i="1"/>
  <c r="O544" i="1"/>
  <c r="F545" i="1"/>
  <c r="O545" i="1"/>
  <c r="F546" i="1"/>
  <c r="O546" i="1"/>
  <c r="F547" i="1"/>
  <c r="O547" i="1"/>
  <c r="F548" i="1"/>
  <c r="O548" i="1"/>
  <c r="O549" i="1"/>
  <c r="F550" i="1"/>
  <c r="O550" i="1"/>
  <c r="F551" i="1"/>
  <c r="O551" i="1"/>
  <c r="F552" i="1"/>
  <c r="O552" i="1"/>
  <c r="F553" i="1"/>
  <c r="O553" i="1"/>
  <c r="F554" i="1"/>
  <c r="O554" i="1"/>
  <c r="F555" i="1"/>
  <c r="O555" i="1"/>
  <c r="F556" i="1"/>
  <c r="O556" i="1"/>
  <c r="F557" i="1"/>
  <c r="O557" i="1"/>
  <c r="F558" i="1"/>
  <c r="O558" i="1"/>
  <c r="F559" i="1"/>
  <c r="O559" i="1"/>
  <c r="F560" i="1"/>
  <c r="O560" i="1"/>
  <c r="O561" i="1"/>
  <c r="F562" i="1"/>
  <c r="O562" i="1"/>
  <c r="F563" i="1"/>
  <c r="O563" i="1"/>
  <c r="F564" i="1"/>
  <c r="O564" i="1"/>
  <c r="F565" i="1"/>
  <c r="O565" i="1"/>
  <c r="F566" i="1"/>
  <c r="O566" i="1"/>
  <c r="F567" i="1"/>
  <c r="O567" i="1"/>
  <c r="F568" i="1"/>
  <c r="O568" i="1"/>
  <c r="F569" i="1"/>
  <c r="O569" i="1"/>
  <c r="F570" i="1"/>
  <c r="O570" i="1"/>
  <c r="F571" i="1"/>
  <c r="O571" i="1"/>
  <c r="F572" i="1"/>
  <c r="O572" i="1"/>
  <c r="O573" i="1"/>
  <c r="F574" i="1"/>
  <c r="O574" i="1"/>
  <c r="F575" i="1"/>
  <c r="O575" i="1"/>
  <c r="F576" i="1"/>
  <c r="O576" i="1"/>
  <c r="F577" i="1"/>
  <c r="O577" i="1"/>
  <c r="F578" i="1"/>
  <c r="O578" i="1"/>
  <c r="F579" i="1"/>
  <c r="O579" i="1"/>
  <c r="F580" i="1"/>
  <c r="O580" i="1"/>
  <c r="F581" i="1"/>
  <c r="O581" i="1"/>
  <c r="F582" i="1"/>
  <c r="O582" i="1"/>
  <c r="F583" i="1"/>
  <c r="O583" i="1"/>
  <c r="F584" i="1"/>
  <c r="O584" i="1"/>
  <c r="O585" i="1"/>
  <c r="F586" i="1"/>
  <c r="O586" i="1"/>
  <c r="F587" i="1"/>
  <c r="O587" i="1"/>
  <c r="F588" i="1"/>
  <c r="O588" i="1"/>
  <c r="F589" i="1"/>
  <c r="O589" i="1"/>
  <c r="F590" i="1"/>
  <c r="O590" i="1"/>
  <c r="F591" i="1"/>
  <c r="O591" i="1"/>
  <c r="F592" i="1"/>
  <c r="O592" i="1"/>
  <c r="F593" i="1"/>
  <c r="O593" i="1"/>
  <c r="F594" i="1"/>
  <c r="O594" i="1"/>
  <c r="F595" i="1"/>
  <c r="O595" i="1"/>
  <c r="F596" i="1"/>
  <c r="O596" i="1"/>
  <c r="O597" i="1"/>
  <c r="F598" i="1"/>
  <c r="O598" i="1"/>
  <c r="F599" i="1"/>
  <c r="O599" i="1"/>
  <c r="F600" i="1"/>
  <c r="O600" i="1"/>
  <c r="F601" i="1"/>
  <c r="O601" i="1"/>
  <c r="F602" i="1"/>
  <c r="O602" i="1"/>
  <c r="F603" i="1"/>
  <c r="O603" i="1"/>
  <c r="F604" i="1"/>
  <c r="O604" i="1"/>
  <c r="F605" i="1"/>
  <c r="O605" i="1"/>
  <c r="F606" i="1"/>
  <c r="O606" i="1"/>
  <c r="F607" i="1"/>
  <c r="O607" i="1"/>
  <c r="F608" i="1"/>
  <c r="O608" i="1"/>
  <c r="O609" i="1"/>
  <c r="F610" i="1"/>
  <c r="O610" i="1"/>
  <c r="F611" i="1"/>
  <c r="O611" i="1"/>
  <c r="F612" i="1"/>
  <c r="O612" i="1"/>
  <c r="F613" i="1"/>
  <c r="O613" i="1"/>
  <c r="F614" i="1"/>
  <c r="O614" i="1"/>
  <c r="F615" i="1"/>
  <c r="O615" i="1"/>
  <c r="F616" i="1"/>
  <c r="O616" i="1"/>
  <c r="F617" i="1"/>
  <c r="O617" i="1"/>
  <c r="F618" i="1"/>
  <c r="O618" i="1"/>
  <c r="F619" i="1"/>
  <c r="O619" i="1"/>
  <c r="F620" i="1"/>
  <c r="O620" i="1"/>
  <c r="O621" i="1"/>
  <c r="F622" i="1"/>
  <c r="O622" i="1"/>
  <c r="F623" i="1"/>
  <c r="O623" i="1"/>
  <c r="F624" i="1"/>
  <c r="O624" i="1"/>
  <c r="F625" i="1"/>
  <c r="O625" i="1"/>
  <c r="F626" i="1"/>
  <c r="O626" i="1"/>
  <c r="F627" i="1"/>
  <c r="O627" i="1"/>
  <c r="F628" i="1"/>
  <c r="O628" i="1"/>
  <c r="F629" i="1"/>
  <c r="O629" i="1"/>
  <c r="F630" i="1"/>
  <c r="O630" i="1"/>
  <c r="F631" i="1"/>
  <c r="O631" i="1"/>
  <c r="F632" i="1"/>
  <c r="O632" i="1"/>
  <c r="O633" i="1"/>
  <c r="F634" i="1"/>
  <c r="O634" i="1"/>
  <c r="F635" i="1"/>
  <c r="O635" i="1"/>
  <c r="F636" i="1"/>
  <c r="O636" i="1"/>
  <c r="F637" i="1"/>
  <c r="O637" i="1"/>
  <c r="F638" i="1"/>
  <c r="O638" i="1"/>
  <c r="F639" i="1"/>
  <c r="O639" i="1"/>
  <c r="F640" i="1"/>
  <c r="O640" i="1"/>
  <c r="F641" i="1"/>
  <c r="O641" i="1"/>
  <c r="F642" i="1"/>
  <c r="O642" i="1"/>
  <c r="F643" i="1"/>
  <c r="O643" i="1"/>
  <c r="F644" i="1"/>
  <c r="O644" i="1"/>
  <c r="O645" i="1"/>
  <c r="F646" i="1"/>
  <c r="O646" i="1"/>
  <c r="F647" i="1"/>
  <c r="O647" i="1"/>
  <c r="F648" i="1"/>
  <c r="O648" i="1"/>
  <c r="F649" i="1"/>
  <c r="O649" i="1"/>
  <c r="F650" i="1"/>
  <c r="O650" i="1"/>
  <c r="F651" i="1"/>
  <c r="O651" i="1"/>
  <c r="F652" i="1"/>
  <c r="O652" i="1"/>
  <c r="F653" i="1"/>
  <c r="O653" i="1"/>
  <c r="F654" i="1"/>
  <c r="O654" i="1"/>
  <c r="F655" i="1"/>
  <c r="O655" i="1"/>
  <c r="F656" i="1"/>
  <c r="O656" i="1"/>
  <c r="O657" i="1"/>
  <c r="F658" i="1"/>
  <c r="O658" i="1"/>
  <c r="F659" i="1"/>
  <c r="O659" i="1"/>
  <c r="F660" i="1"/>
  <c r="O660" i="1"/>
  <c r="F661" i="1"/>
  <c r="O661" i="1"/>
  <c r="F662" i="1"/>
  <c r="O662" i="1"/>
  <c r="F663" i="1"/>
  <c r="O663" i="1"/>
  <c r="F664" i="1"/>
  <c r="O664" i="1"/>
  <c r="F665" i="1"/>
  <c r="O665" i="1"/>
  <c r="F666" i="1"/>
  <c r="O666" i="1"/>
  <c r="F667" i="1"/>
  <c r="O667" i="1"/>
  <c r="F668" i="1"/>
  <c r="O668"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6" i="1"/>
  <c r="O1559" i="1"/>
  <c r="O1562" i="1"/>
  <c r="O1565" i="1"/>
  <c r="O1568" i="1"/>
  <c r="O1571" i="1"/>
  <c r="O1574" i="1"/>
  <c r="O1577" i="1"/>
  <c r="O1580" i="1"/>
  <c r="O1583" i="1"/>
  <c r="O1586" i="1"/>
  <c r="O1589" i="1"/>
  <c r="O1592" i="1"/>
  <c r="O1595" i="1"/>
  <c r="O1598" i="1"/>
  <c r="O1601" i="1"/>
  <c r="O1604" i="1"/>
  <c r="O1607" i="1"/>
  <c r="O1610" i="1"/>
  <c r="O1613" i="1"/>
  <c r="O1616" i="1"/>
  <c r="O1619" i="1"/>
  <c r="O1622" i="1"/>
  <c r="O1625" i="1"/>
  <c r="O1628" i="1"/>
  <c r="O1631" i="1"/>
  <c r="O1634" i="1"/>
  <c r="O1637" i="1"/>
  <c r="O1640" i="1"/>
  <c r="O1643" i="1"/>
  <c r="O1646" i="1"/>
  <c r="O1649" i="1"/>
  <c r="O1652" i="1"/>
  <c r="O1655" i="1"/>
  <c r="O1658" i="1"/>
  <c r="O1664" i="1"/>
  <c r="O1667" i="1"/>
  <c r="O1670" i="1"/>
  <c r="O1673" i="1"/>
  <c r="O1676" i="1"/>
  <c r="O1679" i="1"/>
  <c r="O1682" i="1"/>
  <c r="O1685" i="1"/>
  <c r="O1688" i="1"/>
  <c r="O1691" i="1"/>
  <c r="O1694" i="1"/>
  <c r="O1697" i="1"/>
  <c r="O1700" i="1"/>
  <c r="O1703" i="1"/>
  <c r="O1706" i="1"/>
  <c r="O1709" i="1"/>
  <c r="O1712" i="1"/>
  <c r="O1715" i="1"/>
  <c r="O1718" i="1"/>
  <c r="O1721" i="1"/>
  <c r="O1724" i="1"/>
  <c r="O1727" i="1"/>
  <c r="O1730" i="1"/>
  <c r="O1733" i="1"/>
  <c r="O1736" i="1"/>
  <c r="O1739" i="1"/>
  <c r="O1742" i="1"/>
  <c r="O1745" i="1"/>
  <c r="O1748" i="1"/>
  <c r="O1751" i="1"/>
  <c r="O1754" i="1"/>
  <c r="O1757" i="1"/>
  <c r="O1760" i="1"/>
  <c r="O1763" i="1"/>
  <c r="O1766" i="1"/>
  <c r="O1769" i="1"/>
  <c r="O1772" i="1"/>
  <c r="O1775" i="1"/>
  <c r="O1778" i="1"/>
  <c r="O1781" i="1"/>
  <c r="O1784" i="1"/>
  <c r="O1787" i="1"/>
  <c r="O1790" i="1"/>
  <c r="O1793" i="1"/>
  <c r="O1796" i="1"/>
  <c r="O1802"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D1801" i="1" l="1"/>
  <c r="E1804" i="1"/>
  <c r="G799" i="1" s="1"/>
  <c r="H1628" i="1"/>
  <c r="G969" i="1"/>
  <c r="G1129" i="1"/>
  <c r="G1215" i="1"/>
  <c r="G1300" i="1"/>
  <c r="G1385" i="1"/>
  <c r="G1471" i="1"/>
  <c r="G1556" i="1"/>
  <c r="G1641" i="1"/>
  <c r="G1723" i="1"/>
  <c r="G1773" i="1"/>
  <c r="C1801" i="1"/>
  <c r="C1800" i="1"/>
  <c r="D1798" i="1"/>
  <c r="D1797" i="1"/>
  <c r="O1797" i="1" s="1"/>
  <c r="C1798" i="1"/>
  <c r="C1797" i="1"/>
  <c r="D1795" i="1"/>
  <c r="O1795" i="1" s="1"/>
  <c r="D1794" i="1"/>
  <c r="O1794" i="1" s="1"/>
  <c r="C1795" i="1"/>
  <c r="C1794" i="1"/>
  <c r="D1792" i="1"/>
  <c r="D1791" i="1"/>
  <c r="O1791" i="1" s="1"/>
  <c r="C1792" i="1"/>
  <c r="D1789" i="1"/>
  <c r="O1789" i="1" s="1"/>
  <c r="D1788" i="1"/>
  <c r="O1788" i="1" s="1"/>
  <c r="C1791" i="1"/>
  <c r="C1789" i="1"/>
  <c r="C1788" i="1"/>
  <c r="D1786" i="1"/>
  <c r="O1786" i="1" s="1"/>
  <c r="C1786" i="1"/>
  <c r="D1785" i="1"/>
  <c r="C1785" i="1"/>
  <c r="D1783" i="1"/>
  <c r="O1783" i="1" s="1"/>
  <c r="C1783" i="1"/>
  <c r="D1782" i="1"/>
  <c r="C1782" i="1"/>
  <c r="D1780" i="1"/>
  <c r="O1780" i="1" s="1"/>
  <c r="C1780" i="1"/>
  <c r="D1779" i="1"/>
  <c r="O1779" i="1" s="1"/>
  <c r="C1779" i="1"/>
  <c r="D1777" i="1"/>
  <c r="O1777" i="1" s="1"/>
  <c r="C1777" i="1"/>
  <c r="D1776" i="1"/>
  <c r="O1776" i="1" s="1"/>
  <c r="C1776" i="1"/>
  <c r="D1774" i="1"/>
  <c r="O1774" i="1" s="1"/>
  <c r="C1774" i="1"/>
  <c r="D1773" i="1"/>
  <c r="O1773" i="1" s="1"/>
  <c r="C1773" i="1"/>
  <c r="D1771" i="1"/>
  <c r="O1771" i="1" s="1"/>
  <c r="C1771" i="1"/>
  <c r="D1770" i="1"/>
  <c r="C1770" i="1"/>
  <c r="D1768" i="1"/>
  <c r="O1768" i="1" s="1"/>
  <c r="C1768" i="1"/>
  <c r="D1767" i="1"/>
  <c r="O1767" i="1" s="1"/>
  <c r="C1767" i="1"/>
  <c r="D1765" i="1"/>
  <c r="O1765" i="1" s="1"/>
  <c r="C1765" i="1"/>
  <c r="D1764" i="1"/>
  <c r="O1764" i="1" s="1"/>
  <c r="C1764" i="1"/>
  <c r="D1762" i="1"/>
  <c r="O1762" i="1" s="1"/>
  <c r="C1762" i="1"/>
  <c r="D1761" i="1"/>
  <c r="C1761" i="1"/>
  <c r="D1759" i="1"/>
  <c r="O1759" i="1" s="1"/>
  <c r="C1759" i="1"/>
  <c r="D1758" i="1"/>
  <c r="O1758" i="1" s="1"/>
  <c r="C1758" i="1"/>
  <c r="D1756" i="1"/>
  <c r="O1756" i="1" s="1"/>
  <c r="C1756" i="1"/>
  <c r="D1755" i="1"/>
  <c r="O1755" i="1" s="1"/>
  <c r="C1755" i="1"/>
  <c r="D1753" i="1"/>
  <c r="O1753" i="1" s="1"/>
  <c r="C1753" i="1"/>
  <c r="D1752" i="1"/>
  <c r="O1752" i="1" s="1"/>
  <c r="C1752" i="1"/>
  <c r="D1750" i="1"/>
  <c r="O1750" i="1" s="1"/>
  <c r="C1750" i="1"/>
  <c r="D1749" i="1"/>
  <c r="O1749" i="1" s="1"/>
  <c r="C1749" i="1"/>
  <c r="D1747" i="1"/>
  <c r="O1747" i="1" s="1"/>
  <c r="C1747" i="1"/>
  <c r="D1746" i="1"/>
  <c r="O1746" i="1" s="1"/>
  <c r="C1746" i="1"/>
  <c r="D1744" i="1"/>
  <c r="O1744" i="1" s="1"/>
  <c r="C1744" i="1"/>
  <c r="D1743" i="1"/>
  <c r="C1743" i="1"/>
  <c r="D1741" i="1"/>
  <c r="O1741" i="1" s="1"/>
  <c r="C1741" i="1"/>
  <c r="D1740" i="1"/>
  <c r="C1740" i="1"/>
  <c r="D1738" i="1"/>
  <c r="O1738" i="1" s="1"/>
  <c r="C1738" i="1"/>
  <c r="D1737" i="1"/>
  <c r="O1737" i="1" s="1"/>
  <c r="C1737" i="1"/>
  <c r="D1735" i="1"/>
  <c r="C1735" i="1"/>
  <c r="D1734" i="1"/>
  <c r="C1734" i="1"/>
  <c r="D1732" i="1"/>
  <c r="C1732" i="1"/>
  <c r="D1731" i="1"/>
  <c r="O1731" i="1" s="1"/>
  <c r="C1731" i="1"/>
  <c r="D1729" i="1"/>
  <c r="O1729" i="1" s="1"/>
  <c r="C1729" i="1"/>
  <c r="D1728" i="1"/>
  <c r="O1728" i="1" s="1"/>
  <c r="C1728" i="1"/>
  <c r="D1726" i="1"/>
  <c r="O1726" i="1" s="1"/>
  <c r="C1726" i="1"/>
  <c r="D1725" i="1"/>
  <c r="C1725" i="1"/>
  <c r="D1723" i="1"/>
  <c r="C1723" i="1"/>
  <c r="D1722" i="1"/>
  <c r="C1722" i="1"/>
  <c r="D1720" i="1"/>
  <c r="C1720" i="1"/>
  <c r="D1719" i="1"/>
  <c r="O1719" i="1" s="1"/>
  <c r="C1719" i="1"/>
  <c r="D1717" i="1"/>
  <c r="C1717" i="1"/>
  <c r="D1716" i="1"/>
  <c r="O1716" i="1" s="1"/>
  <c r="C1716" i="1"/>
  <c r="D1714" i="1"/>
  <c r="O1714" i="1" s="1"/>
  <c r="C1714" i="1"/>
  <c r="D1713" i="1"/>
  <c r="C1713" i="1"/>
  <c r="D1711" i="1"/>
  <c r="C1711" i="1"/>
  <c r="D1710" i="1"/>
  <c r="O1710" i="1" s="1"/>
  <c r="C1710" i="1"/>
  <c r="D1708" i="1"/>
  <c r="C1708" i="1"/>
  <c r="D1707" i="1"/>
  <c r="O1707" i="1" s="1"/>
  <c r="C1707" i="1"/>
  <c r="D1705" i="1"/>
  <c r="O1705" i="1" s="1"/>
  <c r="C1705" i="1"/>
  <c r="D1704" i="1"/>
  <c r="O1704" i="1" s="1"/>
  <c r="C1704" i="1"/>
  <c r="D1702" i="1"/>
  <c r="O1702" i="1" s="1"/>
  <c r="C1702" i="1"/>
  <c r="D1701" i="1"/>
  <c r="C1701" i="1"/>
  <c r="D1699" i="1"/>
  <c r="C1699" i="1"/>
  <c r="D1698" i="1"/>
  <c r="C1698" i="1"/>
  <c r="D1696" i="1"/>
  <c r="C1696" i="1"/>
  <c r="D1695" i="1"/>
  <c r="C1695" i="1"/>
  <c r="D1693" i="1"/>
  <c r="O1693" i="1" s="1"/>
  <c r="C1693" i="1"/>
  <c r="D1692" i="1"/>
  <c r="C1692" i="1"/>
  <c r="D1690" i="1"/>
  <c r="O1690" i="1" s="1"/>
  <c r="C1690" i="1"/>
  <c r="D1689" i="1"/>
  <c r="O1689" i="1" s="1"/>
  <c r="C1689" i="1"/>
  <c r="D1687" i="1"/>
  <c r="O1687" i="1" s="1"/>
  <c r="C1687" i="1"/>
  <c r="D1686" i="1"/>
  <c r="C1686" i="1"/>
  <c r="D1684" i="1"/>
  <c r="O1684" i="1" s="1"/>
  <c r="C1684" i="1"/>
  <c r="D1683" i="1"/>
  <c r="O1683" i="1" s="1"/>
  <c r="C1683" i="1"/>
  <c r="D1681" i="1"/>
  <c r="O1681" i="1" s="1"/>
  <c r="C1681" i="1"/>
  <c r="D1680" i="1"/>
  <c r="O1680" i="1" s="1"/>
  <c r="C1680" i="1"/>
  <c r="D1678" i="1"/>
  <c r="O1678" i="1" s="1"/>
  <c r="C1678" i="1"/>
  <c r="D1677" i="1"/>
  <c r="O1677" i="1" s="1"/>
  <c r="C1677" i="1"/>
  <c r="D1675" i="1"/>
  <c r="O1675" i="1" s="1"/>
  <c r="C1675" i="1"/>
  <c r="D1674" i="1"/>
  <c r="C1674" i="1"/>
  <c r="D1672" i="1"/>
  <c r="O1672" i="1" s="1"/>
  <c r="C1672" i="1"/>
  <c r="D1671" i="1"/>
  <c r="O1671" i="1" s="1"/>
  <c r="C1671" i="1"/>
  <c r="D1669" i="1"/>
  <c r="O1669" i="1" s="1"/>
  <c r="C1669" i="1"/>
  <c r="D1668" i="1"/>
  <c r="O1668" i="1" s="1"/>
  <c r="C1668" i="1"/>
  <c r="D1666" i="1"/>
  <c r="O1666" i="1" s="1"/>
  <c r="C1666" i="1"/>
  <c r="D1665" i="1"/>
  <c r="C1665" i="1"/>
  <c r="C1663" i="1"/>
  <c r="C1662" i="1"/>
  <c r="D1661" i="1"/>
  <c r="O1661" i="1" s="1"/>
  <c r="C1660" i="1"/>
  <c r="C1659" i="1"/>
  <c r="D1657" i="1"/>
  <c r="O1657" i="1" s="1"/>
  <c r="C1657" i="1"/>
  <c r="D1656" i="1"/>
  <c r="O1656" i="1" s="1"/>
  <c r="C1656" i="1"/>
  <c r="D1654" i="1"/>
  <c r="O1654" i="1" s="1"/>
  <c r="C1654" i="1"/>
  <c r="D1653" i="1"/>
  <c r="O1653" i="1" s="1"/>
  <c r="C1653" i="1"/>
  <c r="D1651" i="1"/>
  <c r="O1651" i="1" s="1"/>
  <c r="C1651" i="1"/>
  <c r="D1650" i="1"/>
  <c r="O1650" i="1" s="1"/>
  <c r="C1650" i="1"/>
  <c r="D1648" i="1"/>
  <c r="O1648" i="1" s="1"/>
  <c r="C1648" i="1"/>
  <c r="D1647" i="1"/>
  <c r="O1647" i="1" s="1"/>
  <c r="C1647" i="1"/>
  <c r="D1645" i="1"/>
  <c r="O1645" i="1" s="1"/>
  <c r="C1645" i="1"/>
  <c r="D1644" i="1"/>
  <c r="O1644" i="1" s="1"/>
  <c r="C1644" i="1"/>
  <c r="D1642" i="1"/>
  <c r="O1642" i="1" s="1"/>
  <c r="C1642" i="1"/>
  <c r="D1641" i="1"/>
  <c r="O1641" i="1" s="1"/>
  <c r="C1641" i="1"/>
  <c r="D1639" i="1"/>
  <c r="O1639" i="1" s="1"/>
  <c r="C1639" i="1"/>
  <c r="D1638" i="1"/>
  <c r="O1638" i="1" s="1"/>
  <c r="C1638" i="1"/>
  <c r="D1636" i="1"/>
  <c r="O1636" i="1" s="1"/>
  <c r="C1636" i="1"/>
  <c r="D1635" i="1"/>
  <c r="O1635" i="1" s="1"/>
  <c r="C1635" i="1"/>
  <c r="D1633" i="1"/>
  <c r="O1633" i="1" s="1"/>
  <c r="C1633" i="1"/>
  <c r="D1632" i="1"/>
  <c r="O1632" i="1" s="1"/>
  <c r="C1632" i="1"/>
  <c r="D1630" i="1"/>
  <c r="O1630" i="1" s="1"/>
  <c r="C1630" i="1"/>
  <c r="H1630" i="1" s="1"/>
  <c r="D1629" i="1"/>
  <c r="C1629" i="1"/>
  <c r="D1627" i="1"/>
  <c r="O1627" i="1" s="1"/>
  <c r="C1627" i="1"/>
  <c r="D1626" i="1"/>
  <c r="O1626" i="1" s="1"/>
  <c r="C1626" i="1"/>
  <c r="D1624" i="1"/>
  <c r="O1624" i="1" s="1"/>
  <c r="C1624" i="1"/>
  <c r="D1623" i="1"/>
  <c r="O1623" i="1" s="1"/>
  <c r="C1623" i="1"/>
  <c r="D1621" i="1"/>
  <c r="O1621" i="1" s="1"/>
  <c r="C1621" i="1"/>
  <c r="D1620" i="1"/>
  <c r="O1620" i="1" s="1"/>
  <c r="C1620" i="1"/>
  <c r="D1618" i="1"/>
  <c r="O1618" i="1" s="1"/>
  <c r="C1618" i="1"/>
  <c r="D1617" i="1"/>
  <c r="O1617" i="1" s="1"/>
  <c r="C1617" i="1"/>
  <c r="D1615" i="1"/>
  <c r="O1615" i="1" s="1"/>
  <c r="C1615" i="1"/>
  <c r="D1614" i="1"/>
  <c r="O1614" i="1" s="1"/>
  <c r="C1614" i="1"/>
  <c r="D1612" i="1"/>
  <c r="O1612" i="1" s="1"/>
  <c r="C1612" i="1"/>
  <c r="D1611" i="1"/>
  <c r="O1611" i="1" s="1"/>
  <c r="C1611" i="1"/>
  <c r="D1609" i="1"/>
  <c r="O1609" i="1" s="1"/>
  <c r="C1609" i="1"/>
  <c r="D1608" i="1"/>
  <c r="O1608" i="1" s="1"/>
  <c r="C1608" i="1"/>
  <c r="D1606" i="1"/>
  <c r="O1606" i="1" s="1"/>
  <c r="C1606" i="1"/>
  <c r="D1605" i="1"/>
  <c r="O1605" i="1" s="1"/>
  <c r="C1605" i="1"/>
  <c r="D1603" i="1"/>
  <c r="O1603" i="1" s="1"/>
  <c r="C1603" i="1"/>
  <c r="D1602" i="1"/>
  <c r="O1602" i="1" s="1"/>
  <c r="C1602" i="1"/>
  <c r="D1600" i="1"/>
  <c r="O1600" i="1" s="1"/>
  <c r="C1600" i="1"/>
  <c r="D1599" i="1"/>
  <c r="O1599" i="1" s="1"/>
  <c r="C1599" i="1"/>
  <c r="D1597" i="1"/>
  <c r="O1597" i="1" s="1"/>
  <c r="C1597" i="1"/>
  <c r="D1596" i="1"/>
  <c r="O1596" i="1" s="1"/>
  <c r="C1596" i="1"/>
  <c r="D1594" i="1"/>
  <c r="O1594" i="1" s="1"/>
  <c r="C1594" i="1"/>
  <c r="D1593" i="1"/>
  <c r="O1593" i="1" s="1"/>
  <c r="C1593" i="1"/>
  <c r="D1591" i="1"/>
  <c r="O1591" i="1" s="1"/>
  <c r="C1591" i="1"/>
  <c r="D1590" i="1"/>
  <c r="O1590" i="1" s="1"/>
  <c r="C1590" i="1"/>
  <c r="D1588" i="1"/>
  <c r="O1588" i="1" s="1"/>
  <c r="C1588" i="1"/>
  <c r="D1587" i="1"/>
  <c r="O1587" i="1" s="1"/>
  <c r="C1587" i="1"/>
  <c r="D1585" i="1"/>
  <c r="O1585" i="1" s="1"/>
  <c r="C1585" i="1"/>
  <c r="D1584" i="1"/>
  <c r="O1584" i="1" s="1"/>
  <c r="C1584" i="1"/>
  <c r="D1582" i="1"/>
  <c r="O1582" i="1" s="1"/>
  <c r="C1582" i="1"/>
  <c r="D1581" i="1"/>
  <c r="O1581" i="1" s="1"/>
  <c r="C1581" i="1"/>
  <c r="D1579" i="1"/>
  <c r="O1579" i="1" s="1"/>
  <c r="C1579" i="1"/>
  <c r="D1578" i="1"/>
  <c r="O1578" i="1" s="1"/>
  <c r="C1578" i="1"/>
  <c r="D1576" i="1"/>
  <c r="O1576" i="1" s="1"/>
  <c r="C1576" i="1"/>
  <c r="D1575" i="1"/>
  <c r="O1575" i="1" s="1"/>
  <c r="C1575" i="1"/>
  <c r="D1573" i="1"/>
  <c r="O1573" i="1" s="1"/>
  <c r="C1573" i="1"/>
  <c r="D1572" i="1"/>
  <c r="O1572" i="1" s="1"/>
  <c r="C1572" i="1"/>
  <c r="D1570" i="1"/>
  <c r="O1570" i="1" s="1"/>
  <c r="C1570" i="1"/>
  <c r="D1569" i="1"/>
  <c r="O1569" i="1" s="1"/>
  <c r="C1569" i="1"/>
  <c r="D1567" i="1"/>
  <c r="O1567" i="1" s="1"/>
  <c r="C1567" i="1"/>
  <c r="D1566" i="1"/>
  <c r="O1566" i="1" s="1"/>
  <c r="C1566" i="1"/>
  <c r="D1564" i="1"/>
  <c r="O1564" i="1" s="1"/>
  <c r="C1564" i="1"/>
  <c r="D1563" i="1"/>
  <c r="O1563" i="1" s="1"/>
  <c r="C1563" i="1"/>
  <c r="D1561" i="1"/>
  <c r="O1561" i="1" s="1"/>
  <c r="C1561" i="1"/>
  <c r="H1561" i="1" s="1"/>
  <c r="D1560" i="1"/>
  <c r="O1560" i="1" s="1"/>
  <c r="C1560" i="1"/>
  <c r="D1558" i="1"/>
  <c r="O1558" i="1" s="1"/>
  <c r="C1558" i="1"/>
  <c r="D1557" i="1"/>
  <c r="O1557" i="1" s="1"/>
  <c r="C1557" i="1"/>
  <c r="D1555" i="1"/>
  <c r="O1555" i="1" s="1"/>
  <c r="C1555" i="1"/>
  <c r="D1554" i="1"/>
  <c r="O1554" i="1" s="1"/>
  <c r="C1554" i="1"/>
  <c r="C1552" i="1"/>
  <c r="C1551" i="1"/>
  <c r="C1549" i="1"/>
  <c r="C1548" i="1"/>
  <c r="F992" i="1"/>
  <c r="F991" i="1"/>
  <c r="F990" i="1"/>
  <c r="F989" i="1"/>
  <c r="F988" i="1"/>
  <c r="F987" i="1"/>
  <c r="F986" i="1"/>
  <c r="F985" i="1"/>
  <c r="F984" i="1"/>
  <c r="F983" i="1"/>
  <c r="F982" i="1"/>
  <c r="F980" i="1"/>
  <c r="F979" i="1"/>
  <c r="F978" i="1"/>
  <c r="F977" i="1"/>
  <c r="F976" i="1"/>
  <c r="F975" i="1"/>
  <c r="F974" i="1"/>
  <c r="F973" i="1"/>
  <c r="F972" i="1"/>
  <c r="F971" i="1"/>
  <c r="F970" i="1"/>
  <c r="F968" i="1"/>
  <c r="F967" i="1"/>
  <c r="F966" i="1"/>
  <c r="F965" i="1"/>
  <c r="F964" i="1"/>
  <c r="F963" i="1"/>
  <c r="F962" i="1"/>
  <c r="F961" i="1"/>
  <c r="F960" i="1"/>
  <c r="F959" i="1"/>
  <c r="F958" i="1"/>
  <c r="F956" i="1"/>
  <c r="F955" i="1"/>
  <c r="F954" i="1"/>
  <c r="F953" i="1"/>
  <c r="F952" i="1"/>
  <c r="F951" i="1"/>
  <c r="F950" i="1"/>
  <c r="F949" i="1"/>
  <c r="F948" i="1"/>
  <c r="F947" i="1"/>
  <c r="F946" i="1"/>
  <c r="F944" i="1"/>
  <c r="F943" i="1"/>
  <c r="F942" i="1"/>
  <c r="F941" i="1"/>
  <c r="F940" i="1"/>
  <c r="F939" i="1"/>
  <c r="F938" i="1"/>
  <c r="F937" i="1"/>
  <c r="F936" i="1"/>
  <c r="F935" i="1"/>
  <c r="F934" i="1"/>
  <c r="F932" i="1"/>
  <c r="F931" i="1"/>
  <c r="F930" i="1"/>
  <c r="F929" i="1"/>
  <c r="F928" i="1"/>
  <c r="F927" i="1"/>
  <c r="F926" i="1"/>
  <c r="F925" i="1"/>
  <c r="F924" i="1"/>
  <c r="F923" i="1"/>
  <c r="F922" i="1"/>
  <c r="F920" i="1"/>
  <c r="F919" i="1"/>
  <c r="F918" i="1"/>
  <c r="F917" i="1"/>
  <c r="F916" i="1"/>
  <c r="F915" i="1"/>
  <c r="F914" i="1"/>
  <c r="F913" i="1"/>
  <c r="F912" i="1"/>
  <c r="F911" i="1"/>
  <c r="F910" i="1"/>
  <c r="F908" i="1"/>
  <c r="F907" i="1"/>
  <c r="F906" i="1"/>
  <c r="F905" i="1"/>
  <c r="F904" i="1"/>
  <c r="F903" i="1"/>
  <c r="F902" i="1"/>
  <c r="F901" i="1"/>
  <c r="F900" i="1"/>
  <c r="F899" i="1"/>
  <c r="F898" i="1"/>
  <c r="F896" i="1"/>
  <c r="F895" i="1"/>
  <c r="F894" i="1"/>
  <c r="F893" i="1"/>
  <c r="F892" i="1"/>
  <c r="F891" i="1"/>
  <c r="F890" i="1"/>
  <c r="F889" i="1"/>
  <c r="F888" i="1"/>
  <c r="F887" i="1"/>
  <c r="F886" i="1"/>
  <c r="F884" i="1"/>
  <c r="F883" i="1"/>
  <c r="F882" i="1"/>
  <c r="F881" i="1"/>
  <c r="F880" i="1"/>
  <c r="F879" i="1"/>
  <c r="F878" i="1"/>
  <c r="F877" i="1"/>
  <c r="F876" i="1"/>
  <c r="F875" i="1"/>
  <c r="F874" i="1"/>
  <c r="F872" i="1"/>
  <c r="F871" i="1"/>
  <c r="F870" i="1"/>
  <c r="F869" i="1"/>
  <c r="F868" i="1"/>
  <c r="F867" i="1"/>
  <c r="F866" i="1"/>
  <c r="F865" i="1"/>
  <c r="F864" i="1"/>
  <c r="F863" i="1"/>
  <c r="F862" i="1"/>
  <c r="F860" i="1"/>
  <c r="F859" i="1"/>
  <c r="F858" i="1"/>
  <c r="F857" i="1"/>
  <c r="F856" i="1"/>
  <c r="F855" i="1"/>
  <c r="F854" i="1"/>
  <c r="F853" i="1"/>
  <c r="F852" i="1"/>
  <c r="F851" i="1"/>
  <c r="F850" i="1"/>
  <c r="F848" i="1"/>
  <c r="F847" i="1"/>
  <c r="F846" i="1"/>
  <c r="F845" i="1"/>
  <c r="F844" i="1"/>
  <c r="F843" i="1"/>
  <c r="F842" i="1"/>
  <c r="F841" i="1"/>
  <c r="F840" i="1"/>
  <c r="F839" i="1"/>
  <c r="F838" i="1"/>
  <c r="F836" i="1"/>
  <c r="F835" i="1"/>
  <c r="F834" i="1"/>
  <c r="F833" i="1"/>
  <c r="F832" i="1"/>
  <c r="F831" i="1"/>
  <c r="F830" i="1"/>
  <c r="F829" i="1"/>
  <c r="F828" i="1"/>
  <c r="F827" i="1"/>
  <c r="F826" i="1"/>
  <c r="F824" i="1"/>
  <c r="F823" i="1"/>
  <c r="F822" i="1"/>
  <c r="F821" i="1"/>
  <c r="F820" i="1"/>
  <c r="F819" i="1"/>
  <c r="F818" i="1"/>
  <c r="F817" i="1"/>
  <c r="F816" i="1"/>
  <c r="F815" i="1"/>
  <c r="F814" i="1"/>
  <c r="F812" i="1"/>
  <c r="F811" i="1"/>
  <c r="F810" i="1"/>
  <c r="F809" i="1"/>
  <c r="F808" i="1"/>
  <c r="F807" i="1"/>
  <c r="F806" i="1"/>
  <c r="F805" i="1"/>
  <c r="F804" i="1"/>
  <c r="F803" i="1"/>
  <c r="F802" i="1"/>
  <c r="F800" i="1"/>
  <c r="F799" i="1"/>
  <c r="F798" i="1"/>
  <c r="F797" i="1"/>
  <c r="F796" i="1"/>
  <c r="F795" i="1"/>
  <c r="F794" i="1"/>
  <c r="F793" i="1"/>
  <c r="F792" i="1"/>
  <c r="F791" i="1"/>
  <c r="F790" i="1"/>
  <c r="F788" i="1"/>
  <c r="F787" i="1"/>
  <c r="F786" i="1"/>
  <c r="F785" i="1"/>
  <c r="F784" i="1"/>
  <c r="F783" i="1"/>
  <c r="F782" i="1"/>
  <c r="F781" i="1"/>
  <c r="F780" i="1"/>
  <c r="F779" i="1"/>
  <c r="F778" i="1"/>
  <c r="F776" i="1"/>
  <c r="F775" i="1"/>
  <c r="F774" i="1"/>
  <c r="F773" i="1"/>
  <c r="F772" i="1"/>
  <c r="F771" i="1"/>
  <c r="F770" i="1"/>
  <c r="F769" i="1"/>
  <c r="F768" i="1"/>
  <c r="F767" i="1"/>
  <c r="F766" i="1"/>
  <c r="F764" i="1"/>
  <c r="F763" i="1"/>
  <c r="F762" i="1"/>
  <c r="F761" i="1"/>
  <c r="F760" i="1"/>
  <c r="F759" i="1"/>
  <c r="F758" i="1"/>
  <c r="F757" i="1"/>
  <c r="F756" i="1"/>
  <c r="F755" i="1"/>
  <c r="F754" i="1"/>
  <c r="F752" i="1"/>
  <c r="F751" i="1"/>
  <c r="F750" i="1"/>
  <c r="F749" i="1"/>
  <c r="F748" i="1"/>
  <c r="F747" i="1"/>
  <c r="F746" i="1"/>
  <c r="F745" i="1"/>
  <c r="F744" i="1"/>
  <c r="F743" i="1"/>
  <c r="F742" i="1"/>
  <c r="F740" i="1"/>
  <c r="F739" i="1"/>
  <c r="F738" i="1"/>
  <c r="F737" i="1"/>
  <c r="F736" i="1"/>
  <c r="F735" i="1"/>
  <c r="F734" i="1"/>
  <c r="F733" i="1"/>
  <c r="F732" i="1"/>
  <c r="F731" i="1"/>
  <c r="F730" i="1"/>
  <c r="F728" i="1"/>
  <c r="F727" i="1"/>
  <c r="F726" i="1"/>
  <c r="F725" i="1"/>
  <c r="F724" i="1"/>
  <c r="F723" i="1"/>
  <c r="F722" i="1"/>
  <c r="F721" i="1"/>
  <c r="F720" i="1"/>
  <c r="F719" i="1"/>
  <c r="F718" i="1"/>
  <c r="F716" i="1"/>
  <c r="F715" i="1"/>
  <c r="F714" i="1"/>
  <c r="F713" i="1"/>
  <c r="F712" i="1"/>
  <c r="F711" i="1"/>
  <c r="F710" i="1"/>
  <c r="F709" i="1"/>
  <c r="F708" i="1"/>
  <c r="F707" i="1"/>
  <c r="F706" i="1"/>
  <c r="F704" i="1"/>
  <c r="F703" i="1"/>
  <c r="F702" i="1"/>
  <c r="F701" i="1"/>
  <c r="F700" i="1"/>
  <c r="F699" i="1"/>
  <c r="F698" i="1"/>
  <c r="F697" i="1"/>
  <c r="F696" i="1"/>
  <c r="F695" i="1"/>
  <c r="F694" i="1"/>
  <c r="F692" i="1"/>
  <c r="F691" i="1"/>
  <c r="F690" i="1"/>
  <c r="F689" i="1"/>
  <c r="F688" i="1"/>
  <c r="F687" i="1"/>
  <c r="F686" i="1"/>
  <c r="F685" i="1"/>
  <c r="F684" i="1"/>
  <c r="F683" i="1"/>
  <c r="F682" i="1"/>
  <c r="F680" i="1"/>
  <c r="F679" i="1"/>
  <c r="F678" i="1"/>
  <c r="F677" i="1"/>
  <c r="F676" i="1"/>
  <c r="F675" i="1"/>
  <c r="F674" i="1"/>
  <c r="F673" i="1"/>
  <c r="F672" i="1"/>
  <c r="F671" i="1"/>
  <c r="F670" i="1"/>
  <c r="D1660" i="1"/>
  <c r="H1106" i="1"/>
  <c r="J1541" i="1"/>
  <c r="J762" i="1"/>
  <c r="J890" i="1"/>
  <c r="J743" i="1"/>
  <c r="J871" i="1"/>
  <c r="J780" i="1"/>
  <c r="J990" i="1"/>
  <c r="J1118" i="1"/>
  <c r="J1246" i="1"/>
  <c r="J837" i="1"/>
  <c r="J1019" i="1"/>
  <c r="J1147" i="1"/>
  <c r="J1275" i="1"/>
  <c r="J1040" i="1"/>
  <c r="J1291" i="1"/>
  <c r="J1419" i="1"/>
  <c r="J1547" i="1"/>
  <c r="J1727" i="1"/>
  <c r="J953" i="1"/>
  <c r="J1209" i="1"/>
  <c r="J1376" i="1"/>
  <c r="J1504" i="1"/>
  <c r="J1656" i="1"/>
  <c r="J760" i="1"/>
  <c r="J1044" i="1"/>
  <c r="J1220" i="1"/>
  <c r="J1221" i="1"/>
  <c r="J1438" i="1"/>
  <c r="J1590" i="1"/>
  <c r="J1750" i="1"/>
  <c r="H712" i="1"/>
  <c r="H776" i="1"/>
  <c r="H840" i="1"/>
  <c r="H904" i="1"/>
  <c r="H968" i="1"/>
  <c r="H1032" i="1"/>
  <c r="H1096" i="1"/>
  <c r="J973" i="1"/>
  <c r="J1337" i="1"/>
  <c r="J1465" i="1"/>
  <c r="J1617" i="1"/>
  <c r="J1769" i="1"/>
  <c r="H717" i="1"/>
  <c r="H781" i="1"/>
  <c r="H845" i="1"/>
  <c r="H909" i="1"/>
  <c r="H973" i="1"/>
  <c r="H1037" i="1"/>
  <c r="H1101" i="1"/>
  <c r="H1165" i="1"/>
  <c r="J1410" i="1"/>
  <c r="J1682" i="1"/>
  <c r="H750" i="1"/>
  <c r="H878" i="1"/>
  <c r="H1006" i="1"/>
  <c r="H1134" i="1"/>
  <c r="H1207" i="1"/>
  <c r="H1271" i="1"/>
  <c r="H1335" i="1"/>
  <c r="H1399" i="1"/>
  <c r="H1463" i="1"/>
  <c r="H1527" i="1"/>
  <c r="H1599" i="1"/>
  <c r="H1671" i="1"/>
  <c r="H1755" i="1"/>
  <c r="J1357" i="1"/>
  <c r="J1741" i="1"/>
  <c r="H810" i="1"/>
  <c r="H979" i="1"/>
  <c r="H1147" i="1"/>
  <c r="H1237" i="1"/>
  <c r="H1322" i="1"/>
  <c r="H1408" i="1"/>
  <c r="H1493" i="1"/>
  <c r="H1578" i="1"/>
  <c r="H1642" i="1"/>
  <c r="H1706" i="1"/>
  <c r="H1760" i="1"/>
  <c r="H1802" i="1"/>
  <c r="G698" i="1"/>
  <c r="G730" i="1"/>
  <c r="G762" i="1"/>
  <c r="G794" i="1"/>
  <c r="G826" i="1"/>
  <c r="G858" i="1"/>
  <c r="G890" i="1"/>
  <c r="G922" i="1"/>
  <c r="G954" i="1"/>
  <c r="G986" i="1"/>
  <c r="G1018" i="1"/>
  <c r="G1050" i="1"/>
  <c r="G1082" i="1"/>
  <c r="G1114" i="1"/>
  <c r="G1146" i="1"/>
  <c r="G1178" i="1"/>
  <c r="G1210" i="1"/>
  <c r="G1242" i="1"/>
  <c r="G1274" i="1"/>
  <c r="G1306" i="1"/>
  <c r="G1338" i="1"/>
  <c r="G1370" i="1"/>
  <c r="G1402" i="1"/>
  <c r="G1434" i="1"/>
  <c r="G1466" i="1"/>
  <c r="G1498" i="1"/>
  <c r="G1530" i="1"/>
  <c r="G1562" i="1"/>
  <c r="G1594" i="1"/>
  <c r="G1626" i="1"/>
  <c r="G1658" i="1"/>
  <c r="G1690" i="1"/>
  <c r="G1722" i="1"/>
  <c r="J713" i="1"/>
  <c r="J1341" i="1"/>
  <c r="J1514" i="1"/>
  <c r="J1749" i="1"/>
  <c r="H727" i="1"/>
  <c r="H811" i="1"/>
  <c r="G1776" i="1"/>
  <c r="G1741" i="1"/>
  <c r="G1699" i="1"/>
  <c r="G1656" i="1"/>
  <c r="G1613" i="1"/>
  <c r="G1571" i="1"/>
  <c r="G1528" i="1"/>
  <c r="G1485" i="1"/>
  <c r="G1443" i="1"/>
  <c r="G1400" i="1"/>
  <c r="G1357" i="1"/>
  <c r="G1315" i="1"/>
  <c r="G1272" i="1"/>
  <c r="G1229" i="1"/>
  <c r="G1187" i="1"/>
  <c r="G1144" i="1"/>
  <c r="G1101" i="1"/>
  <c r="G1059" i="1"/>
  <c r="G1016" i="1"/>
  <c r="G973" i="1"/>
  <c r="G931" i="1"/>
  <c r="G888" i="1"/>
  <c r="G845" i="1"/>
  <c r="G803" i="1"/>
  <c r="G760" i="1"/>
  <c r="G717" i="1"/>
  <c r="G675" i="1"/>
  <c r="H1740" i="1"/>
  <c r="H1676" i="1"/>
  <c r="H1618" i="1"/>
  <c r="H1505" i="1"/>
  <c r="H1448" i="1"/>
  <c r="H1390" i="1"/>
  <c r="H1334" i="1"/>
  <c r="H1277" i="1"/>
  <c r="H1220" i="1"/>
  <c r="H1163" i="1"/>
  <c r="H1059" i="1"/>
  <c r="H946" i="1"/>
  <c r="H834" i="1"/>
  <c r="J1781" i="1"/>
  <c r="J1437" i="1"/>
  <c r="G1708" i="1"/>
  <c r="G1665" i="1"/>
  <c r="G1623" i="1"/>
  <c r="G1580" i="1"/>
  <c r="G1537" i="1"/>
  <c r="G1495" i="1"/>
  <c r="G1452" i="1"/>
  <c r="G1409" i="1"/>
  <c r="G1367" i="1"/>
  <c r="G1324" i="1"/>
  <c r="G1281" i="1"/>
  <c r="G1239" i="1"/>
  <c r="G1196" i="1"/>
  <c r="G1153" i="1"/>
  <c r="G1111" i="1"/>
  <c r="G1068" i="1"/>
  <c r="G1025" i="1"/>
  <c r="G983" i="1"/>
  <c r="G940" i="1"/>
  <c r="G897" i="1"/>
  <c r="G855" i="1"/>
  <c r="G812" i="1"/>
  <c r="G769" i="1"/>
  <c r="G727" i="1"/>
  <c r="G684" i="1"/>
  <c r="H1758" i="1"/>
  <c r="H1694" i="1"/>
  <c r="H1574" i="1"/>
  <c r="H1517" i="1"/>
  <c r="H1460" i="1"/>
  <c r="H1404" i="1"/>
  <c r="H1346" i="1"/>
  <c r="H1289" i="1"/>
  <c r="H1233" i="1"/>
  <c r="H1176" i="1"/>
  <c r="H1083" i="1"/>
  <c r="H971" i="1"/>
  <c r="H858" i="1"/>
  <c r="H707" i="1"/>
  <c r="J1517" i="1"/>
  <c r="J761" i="1"/>
  <c r="J9" i="1" l="1"/>
  <c r="J10" i="1"/>
  <c r="J11" i="1"/>
  <c r="J12" i="1"/>
  <c r="J13" i="1"/>
  <c r="J14" i="1"/>
  <c r="J15" i="1"/>
  <c r="J16" i="1"/>
  <c r="J17" i="1"/>
  <c r="J18" i="1"/>
  <c r="J19" i="1"/>
  <c r="J20" i="1"/>
  <c r="G21" i="1"/>
  <c r="G22" i="1"/>
  <c r="G23" i="1"/>
  <c r="G24" i="1"/>
  <c r="G25" i="1"/>
  <c r="G26" i="1"/>
  <c r="G27" i="1"/>
  <c r="G28" i="1"/>
  <c r="G29" i="1"/>
  <c r="G30" i="1"/>
  <c r="G31" i="1"/>
  <c r="G32" i="1"/>
  <c r="H33" i="1"/>
  <c r="H34" i="1"/>
  <c r="H35" i="1"/>
  <c r="H36" i="1"/>
  <c r="H37" i="1"/>
  <c r="H38" i="1"/>
  <c r="H39" i="1"/>
  <c r="H40" i="1"/>
  <c r="H41" i="1"/>
  <c r="H42" i="1"/>
  <c r="H43" i="1"/>
  <c r="H44" i="1"/>
  <c r="J57" i="1"/>
  <c r="J58" i="1"/>
  <c r="J59" i="1"/>
  <c r="J60" i="1"/>
  <c r="J61" i="1"/>
  <c r="J62" i="1"/>
  <c r="J63" i="1"/>
  <c r="G9" i="1"/>
  <c r="I9" i="1" s="1"/>
  <c r="G10" i="1"/>
  <c r="G11" i="1"/>
  <c r="G12" i="1"/>
  <c r="G13" i="1"/>
  <c r="G14" i="1"/>
  <c r="G15" i="1"/>
  <c r="G16" i="1"/>
  <c r="G17" i="1"/>
  <c r="G18" i="1"/>
  <c r="G19" i="1"/>
  <c r="G20" i="1"/>
  <c r="H21" i="1"/>
  <c r="H22" i="1"/>
  <c r="H23" i="1"/>
  <c r="H24" i="1"/>
  <c r="H25" i="1"/>
  <c r="H26" i="1"/>
  <c r="H27" i="1"/>
  <c r="H28" i="1"/>
  <c r="H29" i="1"/>
  <c r="H30" i="1"/>
  <c r="H31" i="1"/>
  <c r="H32" i="1"/>
  <c r="J45" i="1"/>
  <c r="J46" i="1"/>
  <c r="J47" i="1"/>
  <c r="J48" i="1"/>
  <c r="J49" i="1"/>
  <c r="J50" i="1"/>
  <c r="J51" i="1"/>
  <c r="J52" i="1"/>
  <c r="J53" i="1"/>
  <c r="J54" i="1"/>
  <c r="J55" i="1"/>
  <c r="J56" i="1"/>
  <c r="G57" i="1"/>
  <c r="G58" i="1"/>
  <c r="G59" i="1"/>
  <c r="G60" i="1"/>
  <c r="G61" i="1"/>
  <c r="G62" i="1"/>
  <c r="G63" i="1"/>
  <c r="H9" i="1"/>
  <c r="H10" i="1"/>
  <c r="H11" i="1"/>
  <c r="H12" i="1"/>
  <c r="H13" i="1"/>
  <c r="H14" i="1"/>
  <c r="H15" i="1"/>
  <c r="H16" i="1"/>
  <c r="H17" i="1"/>
  <c r="H18" i="1"/>
  <c r="H19" i="1"/>
  <c r="H20" i="1"/>
  <c r="J33" i="1"/>
  <c r="J34" i="1"/>
  <c r="J35" i="1"/>
  <c r="J36" i="1"/>
  <c r="J37" i="1"/>
  <c r="J38" i="1"/>
  <c r="J39" i="1"/>
  <c r="J40" i="1"/>
  <c r="J41" i="1"/>
  <c r="J42" i="1"/>
  <c r="J43" i="1"/>
  <c r="J44" i="1"/>
  <c r="G45" i="1"/>
  <c r="G46" i="1"/>
  <c r="G47" i="1"/>
  <c r="G48" i="1"/>
  <c r="G49" i="1"/>
  <c r="G50" i="1"/>
  <c r="G51" i="1"/>
  <c r="G52" i="1"/>
  <c r="G53" i="1"/>
  <c r="G54" i="1"/>
  <c r="G55" i="1"/>
  <c r="G56" i="1"/>
  <c r="H57" i="1"/>
  <c r="H58" i="1"/>
  <c r="H59" i="1"/>
  <c r="H60" i="1"/>
  <c r="H61" i="1"/>
  <c r="H62" i="1"/>
  <c r="H63" i="1"/>
  <c r="J21" i="1"/>
  <c r="J25" i="1"/>
  <c r="J29" i="1"/>
  <c r="H47" i="1"/>
  <c r="H51" i="1"/>
  <c r="H55" i="1"/>
  <c r="J69" i="1"/>
  <c r="J70" i="1"/>
  <c r="J71" i="1"/>
  <c r="J72" i="1"/>
  <c r="J73" i="1"/>
  <c r="J74" i="1"/>
  <c r="J75" i="1"/>
  <c r="J76" i="1"/>
  <c r="J77" i="1"/>
  <c r="J78" i="1"/>
  <c r="J79" i="1"/>
  <c r="J80" i="1"/>
  <c r="G81" i="1"/>
  <c r="G82" i="1"/>
  <c r="G83" i="1"/>
  <c r="G84" i="1"/>
  <c r="G85" i="1"/>
  <c r="G86" i="1"/>
  <c r="G87" i="1"/>
  <c r="G88" i="1"/>
  <c r="G89" i="1"/>
  <c r="G90" i="1"/>
  <c r="G91" i="1"/>
  <c r="G92" i="1"/>
  <c r="H93" i="1"/>
  <c r="H94" i="1"/>
  <c r="H95" i="1"/>
  <c r="H96" i="1"/>
  <c r="H97" i="1"/>
  <c r="H98" i="1"/>
  <c r="H99" i="1"/>
  <c r="H100" i="1"/>
  <c r="H101" i="1"/>
  <c r="H102" i="1"/>
  <c r="H103" i="1"/>
  <c r="H104" i="1"/>
  <c r="J24" i="1"/>
  <c r="J28" i="1"/>
  <c r="J32" i="1"/>
  <c r="H46" i="1"/>
  <c r="H50" i="1"/>
  <c r="H54" i="1"/>
  <c r="J64" i="1"/>
  <c r="J65" i="1"/>
  <c r="J66" i="1"/>
  <c r="J67" i="1"/>
  <c r="J68" i="1"/>
  <c r="G69" i="1"/>
  <c r="G70" i="1"/>
  <c r="G71" i="1"/>
  <c r="G72" i="1"/>
  <c r="G73" i="1"/>
  <c r="G74" i="1"/>
  <c r="G75" i="1"/>
  <c r="G76" i="1"/>
  <c r="G77" i="1"/>
  <c r="G78" i="1"/>
  <c r="G79" i="1"/>
  <c r="G80" i="1"/>
  <c r="H81" i="1"/>
  <c r="H82" i="1"/>
  <c r="H83" i="1"/>
  <c r="H84" i="1"/>
  <c r="H85" i="1"/>
  <c r="H86" i="1"/>
  <c r="H87" i="1"/>
  <c r="H88" i="1"/>
  <c r="H89" i="1"/>
  <c r="H90" i="1"/>
  <c r="H91" i="1"/>
  <c r="H92" i="1"/>
  <c r="J105" i="1"/>
  <c r="J106" i="1"/>
  <c r="J107" i="1"/>
  <c r="J23" i="1"/>
  <c r="J27" i="1"/>
  <c r="J31" i="1"/>
  <c r="H45" i="1"/>
  <c r="H49" i="1"/>
  <c r="H53" i="1"/>
  <c r="G64" i="1"/>
  <c r="G65" i="1"/>
  <c r="G66" i="1"/>
  <c r="G67" i="1"/>
  <c r="G68" i="1"/>
  <c r="H69" i="1"/>
  <c r="H70" i="1"/>
  <c r="H71" i="1"/>
  <c r="H72" i="1"/>
  <c r="H73" i="1"/>
  <c r="H74" i="1"/>
  <c r="H75" i="1"/>
  <c r="H76" i="1"/>
  <c r="H77" i="1"/>
  <c r="H78" i="1"/>
  <c r="H79" i="1"/>
  <c r="H80" i="1"/>
  <c r="J93" i="1"/>
  <c r="J94" i="1"/>
  <c r="J95" i="1"/>
  <c r="J96" i="1"/>
  <c r="J97" i="1"/>
  <c r="J98" i="1"/>
  <c r="J99" i="1"/>
  <c r="J100" i="1"/>
  <c r="J101" i="1"/>
  <c r="J102" i="1"/>
  <c r="J103" i="1"/>
  <c r="J30" i="1"/>
  <c r="G35" i="1"/>
  <c r="G39" i="1"/>
  <c r="G43" i="1"/>
  <c r="H52" i="1"/>
  <c r="H67" i="1"/>
  <c r="J81" i="1"/>
  <c r="J85" i="1"/>
  <c r="J89" i="1"/>
  <c r="J104" i="1"/>
  <c r="H105" i="1"/>
  <c r="G106" i="1"/>
  <c r="J108" i="1"/>
  <c r="G109" i="1"/>
  <c r="G110" i="1"/>
  <c r="G111" i="1"/>
  <c r="G112" i="1"/>
  <c r="G113" i="1"/>
  <c r="G114" i="1"/>
  <c r="G115" i="1"/>
  <c r="G116" i="1"/>
  <c r="H117" i="1"/>
  <c r="H118" i="1"/>
  <c r="H119" i="1"/>
  <c r="H120" i="1"/>
  <c r="H121" i="1"/>
  <c r="H122" i="1"/>
  <c r="H123" i="1"/>
  <c r="H124" i="1"/>
  <c r="H125" i="1"/>
  <c r="H126" i="1"/>
  <c r="H127" i="1"/>
  <c r="H128" i="1"/>
  <c r="G130" i="1"/>
  <c r="G132" i="1"/>
  <c r="G134" i="1"/>
  <c r="G136" i="1"/>
  <c r="G138" i="1"/>
  <c r="G140" i="1"/>
  <c r="J141" i="1"/>
  <c r="H142" i="1"/>
  <c r="J143" i="1"/>
  <c r="H144" i="1"/>
  <c r="J145" i="1"/>
  <c r="H146" i="1"/>
  <c r="J147" i="1"/>
  <c r="H148" i="1"/>
  <c r="J149" i="1"/>
  <c r="H150" i="1"/>
  <c r="G34" i="1"/>
  <c r="G38" i="1"/>
  <c r="G42" i="1"/>
  <c r="H56" i="1"/>
  <c r="H66" i="1"/>
  <c r="J84" i="1"/>
  <c r="J88" i="1"/>
  <c r="J92" i="1"/>
  <c r="H106" i="1"/>
  <c r="G107" i="1"/>
  <c r="H109" i="1"/>
  <c r="H110" i="1"/>
  <c r="H111" i="1"/>
  <c r="H112" i="1"/>
  <c r="H113" i="1"/>
  <c r="H114" i="1"/>
  <c r="H115" i="1"/>
  <c r="H116" i="1"/>
  <c r="J129" i="1"/>
  <c r="H130" i="1"/>
  <c r="J131" i="1"/>
  <c r="H132" i="1"/>
  <c r="J133" i="1"/>
  <c r="H134" i="1"/>
  <c r="J135" i="1"/>
  <c r="H136" i="1"/>
  <c r="J137" i="1"/>
  <c r="H138" i="1"/>
  <c r="J139" i="1"/>
  <c r="H140" i="1"/>
  <c r="G141" i="1"/>
  <c r="G143" i="1"/>
  <c r="G145" i="1"/>
  <c r="G147" i="1"/>
  <c r="G149" i="1"/>
  <c r="G151" i="1"/>
  <c r="J22" i="1"/>
  <c r="G33" i="1"/>
  <c r="G37" i="1"/>
  <c r="G41" i="1"/>
  <c r="H65" i="1"/>
  <c r="J83" i="1"/>
  <c r="J87" i="1"/>
  <c r="J91" i="1"/>
  <c r="H107" i="1"/>
  <c r="G108" i="1"/>
  <c r="J117" i="1"/>
  <c r="J118" i="1"/>
  <c r="J119" i="1"/>
  <c r="J120" i="1"/>
  <c r="J121" i="1"/>
  <c r="J122" i="1"/>
  <c r="J123" i="1"/>
  <c r="J124" i="1"/>
  <c r="J125" i="1"/>
  <c r="J126" i="1"/>
  <c r="J127" i="1"/>
  <c r="J128" i="1"/>
  <c r="G129" i="1"/>
  <c r="G131" i="1"/>
  <c r="G133" i="1"/>
  <c r="G135" i="1"/>
  <c r="G137" i="1"/>
  <c r="G139" i="1"/>
  <c r="H141" i="1"/>
  <c r="J142" i="1"/>
  <c r="H143" i="1"/>
  <c r="J144" i="1"/>
  <c r="H145" i="1"/>
  <c r="J146" i="1"/>
  <c r="H147" i="1"/>
  <c r="J148" i="1"/>
  <c r="H149" i="1"/>
  <c r="G44" i="1"/>
  <c r="H48" i="1"/>
  <c r="J90" i="1"/>
  <c r="G95" i="1"/>
  <c r="G99" i="1"/>
  <c r="G103" i="1"/>
  <c r="J109" i="1"/>
  <c r="J113" i="1"/>
  <c r="H133" i="1"/>
  <c r="J134" i="1"/>
  <c r="G144" i="1"/>
  <c r="G150" i="1"/>
  <c r="J151" i="1"/>
  <c r="H152" i="1"/>
  <c r="G153" i="1"/>
  <c r="G155" i="1"/>
  <c r="G157" i="1"/>
  <c r="G159" i="1"/>
  <c r="G161" i="1"/>
  <c r="G163" i="1"/>
  <c r="H165" i="1"/>
  <c r="J166" i="1"/>
  <c r="H167" i="1"/>
  <c r="J168" i="1"/>
  <c r="H169" i="1"/>
  <c r="J170" i="1"/>
  <c r="H171" i="1"/>
  <c r="J172" i="1"/>
  <c r="H173" i="1"/>
  <c r="J174" i="1"/>
  <c r="H175" i="1"/>
  <c r="J176" i="1"/>
  <c r="G178" i="1"/>
  <c r="G180" i="1"/>
  <c r="G182" i="1"/>
  <c r="G184" i="1"/>
  <c r="G186" i="1"/>
  <c r="G188" i="1"/>
  <c r="J189" i="1"/>
  <c r="H190" i="1"/>
  <c r="J191" i="1"/>
  <c r="H192" i="1"/>
  <c r="J193" i="1"/>
  <c r="H194" i="1"/>
  <c r="J195" i="1"/>
  <c r="H196" i="1"/>
  <c r="J197" i="1"/>
  <c r="H198" i="1"/>
  <c r="J199" i="1"/>
  <c r="H200" i="1"/>
  <c r="G201" i="1"/>
  <c r="G203" i="1"/>
  <c r="G205" i="1"/>
  <c r="G207" i="1"/>
  <c r="G209" i="1"/>
  <c r="G211" i="1"/>
  <c r="H213" i="1"/>
  <c r="J214" i="1"/>
  <c r="H215" i="1"/>
  <c r="J216" i="1"/>
  <c r="H217" i="1"/>
  <c r="G94" i="1"/>
  <c r="G98" i="1"/>
  <c r="G102" i="1"/>
  <c r="G105" i="1"/>
  <c r="H108" i="1"/>
  <c r="J112" i="1"/>
  <c r="J116" i="1"/>
  <c r="H131" i="1"/>
  <c r="J132" i="1"/>
  <c r="H139" i="1"/>
  <c r="J140" i="1"/>
  <c r="G146" i="1"/>
  <c r="J150" i="1"/>
  <c r="H153" i="1"/>
  <c r="J154" i="1"/>
  <c r="H155" i="1"/>
  <c r="J156" i="1"/>
  <c r="H157" i="1"/>
  <c r="J158" i="1"/>
  <c r="H159" i="1"/>
  <c r="J160" i="1"/>
  <c r="H161" i="1"/>
  <c r="J162" i="1"/>
  <c r="H163" i="1"/>
  <c r="J164" i="1"/>
  <c r="G166" i="1"/>
  <c r="G168" i="1"/>
  <c r="G170" i="1"/>
  <c r="G172" i="1"/>
  <c r="G174" i="1"/>
  <c r="G176" i="1"/>
  <c r="J177" i="1"/>
  <c r="H178" i="1"/>
  <c r="J179" i="1"/>
  <c r="H180" i="1"/>
  <c r="J181" i="1"/>
  <c r="H182" i="1"/>
  <c r="J183" i="1"/>
  <c r="H184" i="1"/>
  <c r="J185" i="1"/>
  <c r="H186" i="1"/>
  <c r="J187" i="1"/>
  <c r="H188" i="1"/>
  <c r="G189" i="1"/>
  <c r="G191" i="1"/>
  <c r="G193" i="1"/>
  <c r="G195" i="1"/>
  <c r="G197" i="1"/>
  <c r="G199" i="1"/>
  <c r="H201" i="1"/>
  <c r="J202" i="1"/>
  <c r="H203" i="1"/>
  <c r="J204" i="1"/>
  <c r="H205" i="1"/>
  <c r="J206" i="1"/>
  <c r="H207" i="1"/>
  <c r="J208" i="1"/>
  <c r="H209" i="1"/>
  <c r="J210" i="1"/>
  <c r="H211" i="1"/>
  <c r="J212" i="1"/>
  <c r="G214" i="1"/>
  <c r="G216" i="1"/>
  <c r="G218" i="1"/>
  <c r="G220" i="1"/>
  <c r="J26" i="1"/>
  <c r="G36" i="1"/>
  <c r="H64" i="1"/>
  <c r="J82" i="1"/>
  <c r="G93" i="1"/>
  <c r="G97" i="1"/>
  <c r="G101" i="1"/>
  <c r="J111" i="1"/>
  <c r="J115" i="1"/>
  <c r="H129" i="1"/>
  <c r="J130" i="1"/>
  <c r="H137" i="1"/>
  <c r="J138" i="1"/>
  <c r="G148" i="1"/>
  <c r="H151" i="1"/>
  <c r="J152" i="1"/>
  <c r="G154" i="1"/>
  <c r="G156" i="1"/>
  <c r="G158" i="1"/>
  <c r="G160" i="1"/>
  <c r="G162" i="1"/>
  <c r="G164" i="1"/>
  <c r="J165" i="1"/>
  <c r="H166" i="1"/>
  <c r="J167" i="1"/>
  <c r="H168" i="1"/>
  <c r="J169" i="1"/>
  <c r="H170" i="1"/>
  <c r="J171" i="1"/>
  <c r="H172" i="1"/>
  <c r="J173" i="1"/>
  <c r="H174" i="1"/>
  <c r="J175" i="1"/>
  <c r="H176" i="1"/>
  <c r="G177" i="1"/>
  <c r="G179" i="1"/>
  <c r="G181" i="1"/>
  <c r="G183" i="1"/>
  <c r="G185" i="1"/>
  <c r="G187" i="1"/>
  <c r="H189" i="1"/>
  <c r="J190" i="1"/>
  <c r="H191" i="1"/>
  <c r="J192" i="1"/>
  <c r="H193" i="1"/>
  <c r="J194" i="1"/>
  <c r="H195" i="1"/>
  <c r="J196" i="1"/>
  <c r="H197" i="1"/>
  <c r="J198" i="1"/>
  <c r="H199" i="1"/>
  <c r="J200" i="1"/>
  <c r="G202" i="1"/>
  <c r="G204" i="1"/>
  <c r="G206" i="1"/>
  <c r="G208" i="1"/>
  <c r="G210" i="1"/>
  <c r="G212" i="1"/>
  <c r="J213" i="1"/>
  <c r="H214" i="1"/>
  <c r="J215" i="1"/>
  <c r="H216" i="1"/>
  <c r="J217" i="1"/>
  <c r="H218" i="1"/>
  <c r="J219" i="1"/>
  <c r="H220" i="1"/>
  <c r="J86" i="1"/>
  <c r="G96" i="1"/>
  <c r="G118" i="1"/>
  <c r="G122" i="1"/>
  <c r="G126" i="1"/>
  <c r="J136" i="1"/>
  <c r="H154" i="1"/>
  <c r="J155" i="1"/>
  <c r="H162" i="1"/>
  <c r="J163" i="1"/>
  <c r="G169" i="1"/>
  <c r="H183" i="1"/>
  <c r="J184" i="1"/>
  <c r="G190" i="1"/>
  <c r="G198" i="1"/>
  <c r="H202" i="1"/>
  <c r="J203" i="1"/>
  <c r="H210" i="1"/>
  <c r="J211" i="1"/>
  <c r="G217" i="1"/>
  <c r="H219" i="1"/>
  <c r="J221" i="1"/>
  <c r="H222" i="1"/>
  <c r="J223" i="1"/>
  <c r="H224" i="1"/>
  <c r="G225" i="1"/>
  <c r="G227" i="1"/>
  <c r="G229" i="1"/>
  <c r="G231" i="1"/>
  <c r="G233" i="1"/>
  <c r="G235" i="1"/>
  <c r="H237" i="1"/>
  <c r="J238" i="1"/>
  <c r="H239" i="1"/>
  <c r="J240" i="1"/>
  <c r="H241" i="1"/>
  <c r="J242" i="1"/>
  <c r="H243" i="1"/>
  <c r="J244" i="1"/>
  <c r="H245" i="1"/>
  <c r="J246" i="1"/>
  <c r="H247" i="1"/>
  <c r="J248" i="1"/>
  <c r="G250" i="1"/>
  <c r="G252" i="1"/>
  <c r="G254" i="1"/>
  <c r="G256" i="1"/>
  <c r="G258" i="1"/>
  <c r="G260" i="1"/>
  <c r="J261" i="1"/>
  <c r="H262" i="1"/>
  <c r="J263" i="1"/>
  <c r="H264" i="1"/>
  <c r="J265" i="1"/>
  <c r="H266" i="1"/>
  <c r="J267" i="1"/>
  <c r="H268" i="1"/>
  <c r="J269" i="1"/>
  <c r="H270" i="1"/>
  <c r="J271" i="1"/>
  <c r="H272" i="1"/>
  <c r="G273" i="1"/>
  <c r="G275" i="1"/>
  <c r="G277" i="1"/>
  <c r="G279" i="1"/>
  <c r="G281" i="1"/>
  <c r="G283" i="1"/>
  <c r="H285" i="1"/>
  <c r="J286" i="1"/>
  <c r="G100" i="1"/>
  <c r="G117" i="1"/>
  <c r="G121" i="1"/>
  <c r="G125" i="1"/>
  <c r="H135" i="1"/>
  <c r="G152" i="1"/>
  <c r="J153" i="1"/>
  <c r="H160" i="1"/>
  <c r="J161" i="1"/>
  <c r="G171" i="1"/>
  <c r="H181" i="1"/>
  <c r="J182" i="1"/>
  <c r="G192" i="1"/>
  <c r="G200" i="1"/>
  <c r="J201" i="1"/>
  <c r="H208" i="1"/>
  <c r="J209" i="1"/>
  <c r="G221" i="1"/>
  <c r="G223" i="1"/>
  <c r="H225" i="1"/>
  <c r="J226" i="1"/>
  <c r="H227" i="1"/>
  <c r="J228" i="1"/>
  <c r="H229" i="1"/>
  <c r="J230" i="1"/>
  <c r="H231" i="1"/>
  <c r="J232" i="1"/>
  <c r="H233" i="1"/>
  <c r="J234" i="1"/>
  <c r="H235" i="1"/>
  <c r="J236" i="1"/>
  <c r="G238" i="1"/>
  <c r="G240" i="1"/>
  <c r="G242" i="1"/>
  <c r="G244" i="1"/>
  <c r="G246" i="1"/>
  <c r="G248" i="1"/>
  <c r="J249" i="1"/>
  <c r="H250" i="1"/>
  <c r="J251" i="1"/>
  <c r="H252" i="1"/>
  <c r="J253" i="1"/>
  <c r="H254" i="1"/>
  <c r="J255" i="1"/>
  <c r="H256" i="1"/>
  <c r="J257" i="1"/>
  <c r="H258" i="1"/>
  <c r="J259" i="1"/>
  <c r="H260" i="1"/>
  <c r="G261" i="1"/>
  <c r="G263" i="1"/>
  <c r="G265" i="1"/>
  <c r="G267" i="1"/>
  <c r="G269" i="1"/>
  <c r="G271" i="1"/>
  <c r="H273" i="1"/>
  <c r="J274" i="1"/>
  <c r="H275" i="1"/>
  <c r="J276" i="1"/>
  <c r="H277" i="1"/>
  <c r="J278" i="1"/>
  <c r="H279" i="1"/>
  <c r="J280" i="1"/>
  <c r="H281" i="1"/>
  <c r="J282" i="1"/>
  <c r="H283" i="1"/>
  <c r="J284" i="1"/>
  <c r="H68" i="1"/>
  <c r="G104" i="1"/>
  <c r="J110" i="1"/>
  <c r="G120" i="1"/>
  <c r="G124" i="1"/>
  <c r="G128" i="1"/>
  <c r="G142" i="1"/>
  <c r="H158" i="1"/>
  <c r="J159" i="1"/>
  <c r="G165" i="1"/>
  <c r="G173" i="1"/>
  <c r="H179" i="1"/>
  <c r="J180" i="1"/>
  <c r="H187" i="1"/>
  <c r="J188" i="1"/>
  <c r="G194" i="1"/>
  <c r="H206" i="1"/>
  <c r="J207" i="1"/>
  <c r="G213" i="1"/>
  <c r="H221" i="1"/>
  <c r="J222" i="1"/>
  <c r="H223" i="1"/>
  <c r="J224" i="1"/>
  <c r="G226" i="1"/>
  <c r="G228" i="1"/>
  <c r="G230" i="1"/>
  <c r="G232" i="1"/>
  <c r="G234" i="1"/>
  <c r="G236" i="1"/>
  <c r="J237" i="1"/>
  <c r="H238" i="1"/>
  <c r="J239" i="1"/>
  <c r="H240" i="1"/>
  <c r="J241" i="1"/>
  <c r="H242" i="1"/>
  <c r="J243" i="1"/>
  <c r="H244" i="1"/>
  <c r="J245" i="1"/>
  <c r="H246" i="1"/>
  <c r="J247" i="1"/>
  <c r="H248" i="1"/>
  <c r="G249" i="1"/>
  <c r="G251" i="1"/>
  <c r="G253" i="1"/>
  <c r="G255" i="1"/>
  <c r="G257" i="1"/>
  <c r="G259" i="1"/>
  <c r="H261" i="1"/>
  <c r="J262" i="1"/>
  <c r="H263" i="1"/>
  <c r="J264" i="1"/>
  <c r="H265" i="1"/>
  <c r="J266" i="1"/>
  <c r="H267" i="1"/>
  <c r="J268" i="1"/>
  <c r="H269" i="1"/>
  <c r="J270" i="1"/>
  <c r="H271" i="1"/>
  <c r="J272" i="1"/>
  <c r="G274" i="1"/>
  <c r="G276" i="1"/>
  <c r="G278" i="1"/>
  <c r="G280" i="1"/>
  <c r="G119" i="1"/>
  <c r="H156" i="1"/>
  <c r="G175" i="1"/>
  <c r="H177" i="1"/>
  <c r="H204" i="1"/>
  <c r="J220" i="1"/>
  <c r="G222" i="1"/>
  <c r="H226" i="1"/>
  <c r="J227" i="1"/>
  <c r="H234" i="1"/>
  <c r="J235" i="1"/>
  <c r="G241" i="1"/>
  <c r="H255" i="1"/>
  <c r="J256" i="1"/>
  <c r="G262" i="1"/>
  <c r="G270" i="1"/>
  <c r="H274" i="1"/>
  <c r="J275" i="1"/>
  <c r="J285" i="1"/>
  <c r="G288" i="1"/>
  <c r="G290" i="1"/>
  <c r="G292" i="1"/>
  <c r="G294" i="1"/>
  <c r="G296" i="1"/>
  <c r="J297" i="1"/>
  <c r="H298" i="1"/>
  <c r="J299" i="1"/>
  <c r="H300" i="1"/>
  <c r="J301" i="1"/>
  <c r="H302" i="1"/>
  <c r="J303" i="1"/>
  <c r="H304" i="1"/>
  <c r="J305" i="1"/>
  <c r="H306" i="1"/>
  <c r="J307" i="1"/>
  <c r="H308" i="1"/>
  <c r="G309" i="1"/>
  <c r="G311" i="1"/>
  <c r="G313" i="1"/>
  <c r="G315" i="1"/>
  <c r="G317" i="1"/>
  <c r="G319" i="1"/>
  <c r="H321" i="1"/>
  <c r="J322" i="1"/>
  <c r="H323" i="1"/>
  <c r="J324" i="1"/>
  <c r="H325" i="1"/>
  <c r="J326" i="1"/>
  <c r="H327" i="1"/>
  <c r="J328" i="1"/>
  <c r="H329" i="1"/>
  <c r="J330" i="1"/>
  <c r="H331" i="1"/>
  <c r="J332" i="1"/>
  <c r="G334" i="1"/>
  <c r="G336" i="1"/>
  <c r="G338" i="1"/>
  <c r="G340" i="1"/>
  <c r="G342" i="1"/>
  <c r="G344" i="1"/>
  <c r="J345" i="1"/>
  <c r="H346" i="1"/>
  <c r="J347" i="1"/>
  <c r="H348" i="1"/>
  <c r="J349" i="1"/>
  <c r="H350" i="1"/>
  <c r="J351" i="1"/>
  <c r="H352" i="1"/>
  <c r="J353" i="1"/>
  <c r="H354" i="1"/>
  <c r="J355" i="1"/>
  <c r="H356" i="1"/>
  <c r="G123" i="1"/>
  <c r="G219" i="1"/>
  <c r="G224" i="1"/>
  <c r="J225" i="1"/>
  <c r="H232" i="1"/>
  <c r="J233" i="1"/>
  <c r="G243" i="1"/>
  <c r="H253" i="1"/>
  <c r="J254" i="1"/>
  <c r="G264" i="1"/>
  <c r="G272" i="1"/>
  <c r="J273" i="1"/>
  <c r="H280" i="1"/>
  <c r="J281" i="1"/>
  <c r="G282" i="1"/>
  <c r="J283" i="1"/>
  <c r="G284" i="1"/>
  <c r="G286" i="1"/>
  <c r="J287" i="1"/>
  <c r="H288" i="1"/>
  <c r="J289" i="1"/>
  <c r="H290" i="1"/>
  <c r="J291" i="1"/>
  <c r="H292" i="1"/>
  <c r="J293" i="1"/>
  <c r="H294" i="1"/>
  <c r="J295" i="1"/>
  <c r="H296" i="1"/>
  <c r="G297" i="1"/>
  <c r="G299" i="1"/>
  <c r="G301" i="1"/>
  <c r="G303" i="1"/>
  <c r="G305" i="1"/>
  <c r="G307" i="1"/>
  <c r="H309" i="1"/>
  <c r="J310" i="1"/>
  <c r="H311" i="1"/>
  <c r="J312" i="1"/>
  <c r="H313" i="1"/>
  <c r="J314" i="1"/>
  <c r="H315" i="1"/>
  <c r="J316" i="1"/>
  <c r="H317" i="1"/>
  <c r="J318" i="1"/>
  <c r="H319" i="1"/>
  <c r="J320" i="1"/>
  <c r="G322" i="1"/>
  <c r="G324" i="1"/>
  <c r="G326" i="1"/>
  <c r="G328" i="1"/>
  <c r="G330" i="1"/>
  <c r="G332" i="1"/>
  <c r="J333" i="1"/>
  <c r="H334" i="1"/>
  <c r="J335" i="1"/>
  <c r="H336" i="1"/>
  <c r="J337" i="1"/>
  <c r="H338" i="1"/>
  <c r="J339" i="1"/>
  <c r="H340" i="1"/>
  <c r="J341" i="1"/>
  <c r="H342" i="1"/>
  <c r="J343" i="1"/>
  <c r="H344" i="1"/>
  <c r="G345" i="1"/>
  <c r="G347" i="1"/>
  <c r="G349" i="1"/>
  <c r="G351" i="1"/>
  <c r="G40" i="1"/>
  <c r="J114" i="1"/>
  <c r="G127" i="1"/>
  <c r="J186" i="1"/>
  <c r="J218" i="1"/>
  <c r="H230" i="1"/>
  <c r="J231" i="1"/>
  <c r="G237" i="1"/>
  <c r="G245" i="1"/>
  <c r="H251" i="1"/>
  <c r="J252" i="1"/>
  <c r="H259" i="1"/>
  <c r="J260" i="1"/>
  <c r="G266" i="1"/>
  <c r="H278" i="1"/>
  <c r="J279" i="1"/>
  <c r="H282" i="1"/>
  <c r="H284" i="1"/>
  <c r="H286" i="1"/>
  <c r="G287" i="1"/>
  <c r="G289" i="1"/>
  <c r="G291" i="1"/>
  <c r="G293" i="1"/>
  <c r="G295" i="1"/>
  <c r="H297" i="1"/>
  <c r="J298" i="1"/>
  <c r="H299" i="1"/>
  <c r="J300" i="1"/>
  <c r="H301" i="1"/>
  <c r="J302" i="1"/>
  <c r="H303" i="1"/>
  <c r="J304" i="1"/>
  <c r="H305" i="1"/>
  <c r="J306" i="1"/>
  <c r="H307" i="1"/>
  <c r="J308" i="1"/>
  <c r="G310" i="1"/>
  <c r="G312" i="1"/>
  <c r="G314" i="1"/>
  <c r="G316" i="1"/>
  <c r="G318" i="1"/>
  <c r="G320" i="1"/>
  <c r="J321" i="1"/>
  <c r="H322" i="1"/>
  <c r="J323" i="1"/>
  <c r="H324" i="1"/>
  <c r="J325" i="1"/>
  <c r="H326" i="1"/>
  <c r="J327" i="1"/>
  <c r="H328" i="1"/>
  <c r="J329" i="1"/>
  <c r="H330" i="1"/>
  <c r="J331" i="1"/>
  <c r="H332" i="1"/>
  <c r="G333" i="1"/>
  <c r="G335" i="1"/>
  <c r="G337" i="1"/>
  <c r="G339" i="1"/>
  <c r="G341" i="1"/>
  <c r="G343" i="1"/>
  <c r="H345" i="1"/>
  <c r="H212" i="1"/>
  <c r="J229" i="1"/>
  <c r="H236" i="1"/>
  <c r="G239" i="1"/>
  <c r="J250" i="1"/>
  <c r="H257" i="1"/>
  <c r="G268" i="1"/>
  <c r="J277" i="1"/>
  <c r="H291" i="1"/>
  <c r="J292" i="1"/>
  <c r="G298" i="1"/>
  <c r="G306" i="1"/>
  <c r="H310" i="1"/>
  <c r="J311" i="1"/>
  <c r="H318" i="1"/>
  <c r="J319" i="1"/>
  <c r="G325" i="1"/>
  <c r="H339" i="1"/>
  <c r="J340" i="1"/>
  <c r="J354" i="1"/>
  <c r="G358" i="1"/>
  <c r="G360" i="1"/>
  <c r="G362" i="1"/>
  <c r="G364" i="1"/>
  <c r="G366" i="1"/>
  <c r="G368" i="1"/>
  <c r="J369" i="1"/>
  <c r="H370" i="1"/>
  <c r="J371" i="1"/>
  <c r="H372" i="1"/>
  <c r="J373" i="1"/>
  <c r="H374" i="1"/>
  <c r="J375" i="1"/>
  <c r="H376" i="1"/>
  <c r="J377" i="1"/>
  <c r="H378" i="1"/>
  <c r="J379" i="1"/>
  <c r="H380" i="1"/>
  <c r="G381" i="1"/>
  <c r="G383" i="1"/>
  <c r="G385" i="1"/>
  <c r="G387" i="1"/>
  <c r="G389" i="1"/>
  <c r="G391" i="1"/>
  <c r="H393" i="1"/>
  <c r="J394" i="1"/>
  <c r="H395" i="1"/>
  <c r="J396" i="1"/>
  <c r="H397" i="1"/>
  <c r="J398" i="1"/>
  <c r="H399" i="1"/>
  <c r="J400" i="1"/>
  <c r="H401" i="1"/>
  <c r="J402" i="1"/>
  <c r="H403" i="1"/>
  <c r="J404" i="1"/>
  <c r="G406" i="1"/>
  <c r="G408" i="1"/>
  <c r="G410" i="1"/>
  <c r="G412" i="1"/>
  <c r="G414" i="1"/>
  <c r="G416" i="1"/>
  <c r="J417" i="1"/>
  <c r="H418" i="1"/>
  <c r="J419" i="1"/>
  <c r="H420" i="1"/>
  <c r="J421" i="1"/>
  <c r="H422" i="1"/>
  <c r="J423" i="1"/>
  <c r="H424" i="1"/>
  <c r="J425" i="1"/>
  <c r="H426" i="1"/>
  <c r="J427" i="1"/>
  <c r="H428" i="1"/>
  <c r="G429" i="1"/>
  <c r="G431" i="1"/>
  <c r="G433" i="1"/>
  <c r="G435" i="1"/>
  <c r="G437" i="1"/>
  <c r="G439" i="1"/>
  <c r="H441" i="1"/>
  <c r="J442" i="1"/>
  <c r="H443" i="1"/>
  <c r="J444" i="1"/>
  <c r="H445" i="1"/>
  <c r="J446" i="1"/>
  <c r="H447" i="1"/>
  <c r="J448" i="1"/>
  <c r="H449" i="1"/>
  <c r="J450" i="1"/>
  <c r="H451" i="1"/>
  <c r="J452" i="1"/>
  <c r="G454" i="1"/>
  <c r="G456" i="1"/>
  <c r="G458" i="1"/>
  <c r="G460" i="1"/>
  <c r="G462" i="1"/>
  <c r="G464" i="1"/>
  <c r="J465" i="1"/>
  <c r="H466" i="1"/>
  <c r="J467" i="1"/>
  <c r="H468" i="1"/>
  <c r="J469" i="1"/>
  <c r="H470" i="1"/>
  <c r="J471" i="1"/>
  <c r="H472" i="1"/>
  <c r="J473" i="1"/>
  <c r="H474" i="1"/>
  <c r="J475" i="1"/>
  <c r="H476" i="1"/>
  <c r="G477" i="1"/>
  <c r="G479" i="1"/>
  <c r="G481" i="1"/>
  <c r="G483" i="1"/>
  <c r="G485" i="1"/>
  <c r="G487" i="1"/>
  <c r="H489" i="1"/>
  <c r="J490" i="1"/>
  <c r="H491" i="1"/>
  <c r="J492" i="1"/>
  <c r="H493" i="1"/>
  <c r="J494" i="1"/>
  <c r="H495" i="1"/>
  <c r="J496" i="1"/>
  <c r="H497" i="1"/>
  <c r="J498" i="1"/>
  <c r="H164" i="1"/>
  <c r="H185" i="1"/>
  <c r="J205" i="1"/>
  <c r="H228" i="1"/>
  <c r="G247" i="1"/>
  <c r="H249" i="1"/>
  <c r="H276" i="1"/>
  <c r="H289" i="1"/>
  <c r="J290" i="1"/>
  <c r="G300" i="1"/>
  <c r="G308" i="1"/>
  <c r="J309" i="1"/>
  <c r="H316" i="1"/>
  <c r="J317" i="1"/>
  <c r="G327" i="1"/>
  <c r="H337" i="1"/>
  <c r="J338" i="1"/>
  <c r="G346" i="1"/>
  <c r="G348" i="1"/>
  <c r="G350" i="1"/>
  <c r="G352" i="1"/>
  <c r="G353" i="1"/>
  <c r="J356" i="1"/>
  <c r="J357" i="1"/>
  <c r="H358" i="1"/>
  <c r="J359" i="1"/>
  <c r="H360" i="1"/>
  <c r="J361" i="1"/>
  <c r="H362" i="1"/>
  <c r="J363" i="1"/>
  <c r="H364" i="1"/>
  <c r="J365" i="1"/>
  <c r="H366" i="1"/>
  <c r="J367" i="1"/>
  <c r="H368" i="1"/>
  <c r="G369" i="1"/>
  <c r="G371" i="1"/>
  <c r="G373" i="1"/>
  <c r="G375" i="1"/>
  <c r="G377" i="1"/>
  <c r="G379" i="1"/>
  <c r="H381" i="1"/>
  <c r="J382" i="1"/>
  <c r="H383" i="1"/>
  <c r="J384" i="1"/>
  <c r="H385" i="1"/>
  <c r="J386" i="1"/>
  <c r="H387" i="1"/>
  <c r="J388" i="1"/>
  <c r="H389" i="1"/>
  <c r="J390" i="1"/>
  <c r="H391" i="1"/>
  <c r="J392" i="1"/>
  <c r="G394" i="1"/>
  <c r="G396" i="1"/>
  <c r="G398" i="1"/>
  <c r="G400" i="1"/>
  <c r="G402" i="1"/>
  <c r="G404" i="1"/>
  <c r="J405" i="1"/>
  <c r="H406" i="1"/>
  <c r="J407" i="1"/>
  <c r="H408" i="1"/>
  <c r="J409" i="1"/>
  <c r="H410" i="1"/>
  <c r="J411" i="1"/>
  <c r="H412" i="1"/>
  <c r="J413" i="1"/>
  <c r="H414" i="1"/>
  <c r="J415" i="1"/>
  <c r="H416" i="1"/>
  <c r="G417" i="1"/>
  <c r="G419" i="1"/>
  <c r="G421" i="1"/>
  <c r="G423" i="1"/>
  <c r="G425" i="1"/>
  <c r="G427" i="1"/>
  <c r="H429" i="1"/>
  <c r="J430" i="1"/>
  <c r="H431" i="1"/>
  <c r="J432" i="1"/>
  <c r="H433" i="1"/>
  <c r="J434" i="1"/>
  <c r="H435" i="1"/>
  <c r="J436" i="1"/>
  <c r="H437" i="1"/>
  <c r="J438" i="1"/>
  <c r="H439" i="1"/>
  <c r="J440" i="1"/>
  <c r="G442" i="1"/>
  <c r="G444" i="1"/>
  <c r="G446" i="1"/>
  <c r="G448" i="1"/>
  <c r="G450" i="1"/>
  <c r="G452" i="1"/>
  <c r="J453" i="1"/>
  <c r="H454" i="1"/>
  <c r="J455" i="1"/>
  <c r="H456" i="1"/>
  <c r="J457" i="1"/>
  <c r="H458" i="1"/>
  <c r="J459" i="1"/>
  <c r="H460" i="1"/>
  <c r="J461" i="1"/>
  <c r="H462" i="1"/>
  <c r="J463" i="1"/>
  <c r="H464" i="1"/>
  <c r="G465" i="1"/>
  <c r="G467" i="1"/>
  <c r="G469" i="1"/>
  <c r="G471" i="1"/>
  <c r="G473" i="1"/>
  <c r="G475" i="1"/>
  <c r="H477" i="1"/>
  <c r="J478" i="1"/>
  <c r="H479" i="1"/>
  <c r="J480" i="1"/>
  <c r="H481" i="1"/>
  <c r="J482" i="1"/>
  <c r="H483" i="1"/>
  <c r="J484" i="1"/>
  <c r="H485" i="1"/>
  <c r="J486" i="1"/>
  <c r="H487" i="1"/>
  <c r="J488" i="1"/>
  <c r="G490" i="1"/>
  <c r="G492" i="1"/>
  <c r="G494" i="1"/>
  <c r="G496" i="1"/>
  <c r="G498" i="1"/>
  <c r="J157" i="1"/>
  <c r="J178" i="1"/>
  <c r="G215" i="1"/>
  <c r="H287" i="1"/>
  <c r="J288" i="1"/>
  <c r="H295" i="1"/>
  <c r="J296" i="1"/>
  <c r="G302" i="1"/>
  <c r="H314" i="1"/>
  <c r="J315" i="1"/>
  <c r="G321" i="1"/>
  <c r="G329" i="1"/>
  <c r="H335" i="1"/>
  <c r="J336" i="1"/>
  <c r="H343" i="1"/>
  <c r="J344" i="1"/>
  <c r="J346" i="1"/>
  <c r="J348" i="1"/>
  <c r="J350" i="1"/>
  <c r="H353" i="1"/>
  <c r="G354" i="1"/>
  <c r="G355" i="1"/>
  <c r="G357" i="1"/>
  <c r="G359" i="1"/>
  <c r="G361" i="1"/>
  <c r="G363" i="1"/>
  <c r="G365" i="1"/>
  <c r="G367" i="1"/>
  <c r="H369" i="1"/>
  <c r="J370" i="1"/>
  <c r="H371" i="1"/>
  <c r="J372" i="1"/>
  <c r="H373" i="1"/>
  <c r="J374" i="1"/>
  <c r="H375" i="1"/>
  <c r="J376" i="1"/>
  <c r="H377" i="1"/>
  <c r="J378" i="1"/>
  <c r="H379" i="1"/>
  <c r="J380" i="1"/>
  <c r="G382" i="1"/>
  <c r="G384" i="1"/>
  <c r="G386" i="1"/>
  <c r="G388" i="1"/>
  <c r="G390" i="1"/>
  <c r="G392" i="1"/>
  <c r="J393" i="1"/>
  <c r="H394" i="1"/>
  <c r="J395" i="1"/>
  <c r="H396" i="1"/>
  <c r="J397" i="1"/>
  <c r="H398" i="1"/>
  <c r="J399" i="1"/>
  <c r="H400" i="1"/>
  <c r="J401" i="1"/>
  <c r="H402" i="1"/>
  <c r="J403" i="1"/>
  <c r="H404" i="1"/>
  <c r="G405" i="1"/>
  <c r="G407" i="1"/>
  <c r="G409" i="1"/>
  <c r="G411" i="1"/>
  <c r="G413" i="1"/>
  <c r="G415" i="1"/>
  <c r="H417" i="1"/>
  <c r="J418" i="1"/>
  <c r="H419" i="1"/>
  <c r="J420" i="1"/>
  <c r="H421" i="1"/>
  <c r="J422" i="1"/>
  <c r="H423" i="1"/>
  <c r="J424" i="1"/>
  <c r="H425" i="1"/>
  <c r="J426" i="1"/>
  <c r="H427" i="1"/>
  <c r="J428" i="1"/>
  <c r="G430" i="1"/>
  <c r="G432" i="1"/>
  <c r="G434" i="1"/>
  <c r="G436" i="1"/>
  <c r="G438" i="1"/>
  <c r="G440" i="1"/>
  <c r="J441" i="1"/>
  <c r="H293" i="1"/>
  <c r="G304" i="1"/>
  <c r="J313" i="1"/>
  <c r="H320" i="1"/>
  <c r="G323" i="1"/>
  <c r="J334" i="1"/>
  <c r="H341" i="1"/>
  <c r="H355" i="1"/>
  <c r="G356" i="1"/>
  <c r="H363" i="1"/>
  <c r="J364" i="1"/>
  <c r="G370" i="1"/>
  <c r="G378" i="1"/>
  <c r="H382" i="1"/>
  <c r="J383" i="1"/>
  <c r="H390" i="1"/>
  <c r="J391" i="1"/>
  <c r="G397" i="1"/>
  <c r="H411" i="1"/>
  <c r="J412" i="1"/>
  <c r="G418" i="1"/>
  <c r="G426" i="1"/>
  <c r="H430" i="1"/>
  <c r="J431" i="1"/>
  <c r="H438" i="1"/>
  <c r="J439" i="1"/>
  <c r="G453" i="1"/>
  <c r="J454" i="1"/>
  <c r="G455" i="1"/>
  <c r="J456" i="1"/>
  <c r="G457" i="1"/>
  <c r="J458" i="1"/>
  <c r="G459" i="1"/>
  <c r="J460" i="1"/>
  <c r="G461" i="1"/>
  <c r="J462" i="1"/>
  <c r="G463" i="1"/>
  <c r="J464" i="1"/>
  <c r="H478" i="1"/>
  <c r="H480" i="1"/>
  <c r="H482" i="1"/>
  <c r="H484" i="1"/>
  <c r="H486" i="1"/>
  <c r="H488" i="1"/>
  <c r="J499" i="1"/>
  <c r="H500" i="1"/>
  <c r="G501" i="1"/>
  <c r="G503" i="1"/>
  <c r="G505" i="1"/>
  <c r="G507" i="1"/>
  <c r="G509" i="1"/>
  <c r="G511" i="1"/>
  <c r="H513" i="1"/>
  <c r="J514" i="1"/>
  <c r="H515" i="1"/>
  <c r="J516" i="1"/>
  <c r="H517" i="1"/>
  <c r="J518" i="1"/>
  <c r="H519" i="1"/>
  <c r="J520" i="1"/>
  <c r="H521" i="1"/>
  <c r="J522" i="1"/>
  <c r="H523" i="1"/>
  <c r="J524" i="1"/>
  <c r="G526" i="1"/>
  <c r="G528" i="1"/>
  <c r="G530" i="1"/>
  <c r="G532" i="1"/>
  <c r="G534" i="1"/>
  <c r="G536" i="1"/>
  <c r="J537" i="1"/>
  <c r="H538" i="1"/>
  <c r="J539" i="1"/>
  <c r="H540" i="1"/>
  <c r="J541" i="1"/>
  <c r="H542" i="1"/>
  <c r="J543" i="1"/>
  <c r="H544" i="1"/>
  <c r="J545" i="1"/>
  <c r="H546" i="1"/>
  <c r="J547" i="1"/>
  <c r="H548" i="1"/>
  <c r="G549" i="1"/>
  <c r="G551" i="1"/>
  <c r="G553" i="1"/>
  <c r="G555" i="1"/>
  <c r="G557" i="1"/>
  <c r="G559" i="1"/>
  <c r="H561" i="1"/>
  <c r="J562" i="1"/>
  <c r="H563" i="1"/>
  <c r="J564" i="1"/>
  <c r="H565" i="1"/>
  <c r="J566" i="1"/>
  <c r="H567" i="1"/>
  <c r="J568" i="1"/>
  <c r="H569" i="1"/>
  <c r="J570" i="1"/>
  <c r="H571" i="1"/>
  <c r="J572" i="1"/>
  <c r="L691" i="1" s="1"/>
  <c r="G574" i="1"/>
  <c r="G576" i="1"/>
  <c r="G578" i="1"/>
  <c r="G580" i="1"/>
  <c r="G582" i="1"/>
  <c r="G584" i="1"/>
  <c r="J585" i="1"/>
  <c r="H586" i="1"/>
  <c r="J587" i="1"/>
  <c r="H588" i="1"/>
  <c r="J589" i="1"/>
  <c r="H590" i="1"/>
  <c r="J591" i="1"/>
  <c r="H592" i="1"/>
  <c r="J593" i="1"/>
  <c r="H594" i="1"/>
  <c r="J595" i="1"/>
  <c r="H596" i="1"/>
  <c r="G597" i="1"/>
  <c r="G599" i="1"/>
  <c r="G601" i="1"/>
  <c r="G603" i="1"/>
  <c r="G605" i="1"/>
  <c r="G607" i="1"/>
  <c r="H609" i="1"/>
  <c r="J610" i="1"/>
  <c r="H611" i="1"/>
  <c r="J612" i="1"/>
  <c r="H613" i="1"/>
  <c r="J614" i="1"/>
  <c r="G167" i="1"/>
  <c r="G285" i="1"/>
  <c r="H312" i="1"/>
  <c r="G331" i="1"/>
  <c r="H333" i="1"/>
  <c r="H349" i="1"/>
  <c r="H361" i="1"/>
  <c r="J362" i="1"/>
  <c r="G372" i="1"/>
  <c r="G380" i="1"/>
  <c r="J381" i="1"/>
  <c r="H388" i="1"/>
  <c r="J389" i="1"/>
  <c r="G399" i="1"/>
  <c r="H409" i="1"/>
  <c r="J410" i="1"/>
  <c r="G420" i="1"/>
  <c r="G428" i="1"/>
  <c r="J429" i="1"/>
  <c r="H436" i="1"/>
  <c r="J437" i="1"/>
  <c r="G443" i="1"/>
  <c r="G445" i="1"/>
  <c r="G447" i="1"/>
  <c r="G449" i="1"/>
  <c r="G451" i="1"/>
  <c r="H453" i="1"/>
  <c r="H455" i="1"/>
  <c r="H457" i="1"/>
  <c r="H459" i="1"/>
  <c r="H461" i="1"/>
  <c r="H463" i="1"/>
  <c r="G466" i="1"/>
  <c r="G468" i="1"/>
  <c r="G470" i="1"/>
  <c r="G472" i="1"/>
  <c r="G474" i="1"/>
  <c r="G476" i="1"/>
  <c r="G489" i="1"/>
  <c r="G491" i="1"/>
  <c r="G493" i="1"/>
  <c r="G495" i="1"/>
  <c r="G497" i="1"/>
  <c r="G499" i="1"/>
  <c r="H501" i="1"/>
  <c r="J502" i="1"/>
  <c r="H503" i="1"/>
  <c r="J504" i="1"/>
  <c r="H505" i="1"/>
  <c r="J506" i="1"/>
  <c r="H507" i="1"/>
  <c r="J508" i="1"/>
  <c r="H509" i="1"/>
  <c r="J510" i="1"/>
  <c r="H511" i="1"/>
  <c r="J512" i="1"/>
  <c r="G514" i="1"/>
  <c r="G516" i="1"/>
  <c r="G518" i="1"/>
  <c r="G520" i="1"/>
  <c r="G522" i="1"/>
  <c r="G524" i="1"/>
  <c r="J525" i="1"/>
  <c r="H526" i="1"/>
  <c r="J527" i="1"/>
  <c r="H528" i="1"/>
  <c r="J529" i="1"/>
  <c r="H530" i="1"/>
  <c r="J531" i="1"/>
  <c r="H532" i="1"/>
  <c r="J533" i="1"/>
  <c r="H534" i="1"/>
  <c r="J535" i="1"/>
  <c r="H536" i="1"/>
  <c r="G537" i="1"/>
  <c r="G539" i="1"/>
  <c r="G541" i="1"/>
  <c r="G543" i="1"/>
  <c r="G545" i="1"/>
  <c r="G547" i="1"/>
  <c r="H549" i="1"/>
  <c r="J550" i="1"/>
  <c r="H551" i="1"/>
  <c r="J552" i="1"/>
  <c r="H553" i="1"/>
  <c r="J554" i="1"/>
  <c r="H555" i="1"/>
  <c r="J556" i="1"/>
  <c r="H557" i="1"/>
  <c r="J558" i="1"/>
  <c r="H559" i="1"/>
  <c r="J560" i="1"/>
  <c r="G562" i="1"/>
  <c r="G564" i="1"/>
  <c r="G566" i="1"/>
  <c r="G568" i="1"/>
  <c r="G570" i="1"/>
  <c r="G572" i="1"/>
  <c r="J573" i="1"/>
  <c r="H574" i="1"/>
  <c r="J575" i="1"/>
  <c r="H576" i="1"/>
  <c r="J577" i="1"/>
  <c r="H578" i="1"/>
  <c r="J579" i="1"/>
  <c r="H580" i="1"/>
  <c r="J581" i="1"/>
  <c r="H582" i="1"/>
  <c r="J583" i="1"/>
  <c r="H584" i="1"/>
  <c r="G585" i="1"/>
  <c r="G587" i="1"/>
  <c r="G589" i="1"/>
  <c r="G591" i="1"/>
  <c r="G593" i="1"/>
  <c r="G595" i="1"/>
  <c r="H597" i="1"/>
  <c r="J598" i="1"/>
  <c r="H599" i="1"/>
  <c r="J600" i="1"/>
  <c r="H601" i="1"/>
  <c r="J602" i="1"/>
  <c r="H603" i="1"/>
  <c r="J604" i="1"/>
  <c r="H605" i="1"/>
  <c r="J606" i="1"/>
  <c r="H607" i="1"/>
  <c r="J608" i="1"/>
  <c r="G610" i="1"/>
  <c r="G612" i="1"/>
  <c r="G614" i="1"/>
  <c r="G196" i="1"/>
  <c r="J352" i="1"/>
  <c r="H359" i="1"/>
  <c r="J360" i="1"/>
  <c r="H367" i="1"/>
  <c r="J368" i="1"/>
  <c r="G374" i="1"/>
  <c r="H386" i="1"/>
  <c r="J387" i="1"/>
  <c r="G393" i="1"/>
  <c r="G401" i="1"/>
  <c r="H407" i="1"/>
  <c r="J408" i="1"/>
  <c r="H415" i="1"/>
  <c r="J416" i="1"/>
  <c r="G422" i="1"/>
  <c r="H434" i="1"/>
  <c r="J435" i="1"/>
  <c r="G441" i="1"/>
  <c r="J443" i="1"/>
  <c r="J445" i="1"/>
  <c r="J447" i="1"/>
  <c r="J449" i="1"/>
  <c r="J451" i="1"/>
  <c r="J466" i="1"/>
  <c r="J468" i="1"/>
  <c r="J470" i="1"/>
  <c r="J472" i="1"/>
  <c r="J474" i="1"/>
  <c r="J476" i="1"/>
  <c r="J489" i="1"/>
  <c r="J491" i="1"/>
  <c r="J493" i="1"/>
  <c r="J495" i="1"/>
  <c r="J497" i="1"/>
  <c r="H499" i="1"/>
  <c r="J500" i="1"/>
  <c r="G502" i="1"/>
  <c r="G504" i="1"/>
  <c r="G506" i="1"/>
  <c r="G508" i="1"/>
  <c r="G510" i="1"/>
  <c r="G512" i="1"/>
  <c r="J513" i="1"/>
  <c r="H514" i="1"/>
  <c r="J515" i="1"/>
  <c r="H516" i="1"/>
  <c r="J517" i="1"/>
  <c r="H518" i="1"/>
  <c r="J519" i="1"/>
  <c r="H520" i="1"/>
  <c r="J521" i="1"/>
  <c r="H522" i="1"/>
  <c r="J523" i="1"/>
  <c r="H524" i="1"/>
  <c r="G525" i="1"/>
  <c r="G527" i="1"/>
  <c r="G529" i="1"/>
  <c r="G531" i="1"/>
  <c r="G533" i="1"/>
  <c r="G535" i="1"/>
  <c r="H537" i="1"/>
  <c r="J538" i="1"/>
  <c r="H539" i="1"/>
  <c r="J540" i="1"/>
  <c r="H541" i="1"/>
  <c r="J542" i="1"/>
  <c r="H543" i="1"/>
  <c r="J544" i="1"/>
  <c r="H545" i="1"/>
  <c r="J546" i="1"/>
  <c r="H547" i="1"/>
  <c r="J548" i="1"/>
  <c r="G550" i="1"/>
  <c r="G552" i="1"/>
  <c r="G554" i="1"/>
  <c r="G556" i="1"/>
  <c r="G558" i="1"/>
  <c r="G560" i="1"/>
  <c r="J561" i="1"/>
  <c r="H562" i="1"/>
  <c r="J563" i="1"/>
  <c r="H564" i="1"/>
  <c r="J565" i="1"/>
  <c r="H566" i="1"/>
  <c r="J567" i="1"/>
  <c r="H568" i="1"/>
  <c r="J569" i="1"/>
  <c r="H570" i="1"/>
  <c r="J571" i="1"/>
  <c r="H572" i="1"/>
  <c r="G573" i="1"/>
  <c r="G575" i="1"/>
  <c r="G577" i="1"/>
  <c r="G579" i="1"/>
  <c r="G581" i="1"/>
  <c r="G583" i="1"/>
  <c r="H585" i="1"/>
  <c r="J586" i="1"/>
  <c r="H587" i="1"/>
  <c r="J588" i="1"/>
  <c r="H589" i="1"/>
  <c r="J590" i="1"/>
  <c r="H591" i="1"/>
  <c r="J592" i="1"/>
  <c r="H593" i="1"/>
  <c r="J594" i="1"/>
  <c r="H595" i="1"/>
  <c r="J596" i="1"/>
  <c r="G598" i="1"/>
  <c r="G600" i="1"/>
  <c r="G602" i="1"/>
  <c r="G604" i="1"/>
  <c r="G606" i="1"/>
  <c r="G608" i="1"/>
  <c r="J609" i="1"/>
  <c r="H610" i="1"/>
  <c r="J611" i="1"/>
  <c r="H612" i="1"/>
  <c r="J613" i="1"/>
  <c r="H614" i="1"/>
  <c r="J366" i="1"/>
  <c r="J414" i="1"/>
  <c r="H444" i="1"/>
  <c r="H448" i="1"/>
  <c r="H452" i="1"/>
  <c r="J477" i="1"/>
  <c r="J481" i="1"/>
  <c r="J485" i="1"/>
  <c r="H492" i="1"/>
  <c r="H496" i="1"/>
  <c r="H502" i="1"/>
  <c r="J503" i="1"/>
  <c r="H510" i="1"/>
  <c r="J511" i="1"/>
  <c r="G517" i="1"/>
  <c r="H531" i="1"/>
  <c r="J532" i="1"/>
  <c r="G538" i="1"/>
  <c r="G546" i="1"/>
  <c r="H550" i="1"/>
  <c r="J551" i="1"/>
  <c r="H558" i="1"/>
  <c r="J559" i="1"/>
  <c r="G565" i="1"/>
  <c r="H579" i="1"/>
  <c r="J580" i="1"/>
  <c r="G586" i="1"/>
  <c r="G594" i="1"/>
  <c r="H598" i="1"/>
  <c r="J599" i="1"/>
  <c r="H606" i="1"/>
  <c r="J607" i="1"/>
  <c r="G613" i="1"/>
  <c r="J616" i="1"/>
  <c r="L736" i="1" s="1"/>
  <c r="H617" i="1"/>
  <c r="J618" i="1"/>
  <c r="H619" i="1"/>
  <c r="J620" i="1"/>
  <c r="G622" i="1"/>
  <c r="G624" i="1"/>
  <c r="G626" i="1"/>
  <c r="G628" i="1"/>
  <c r="G630" i="1"/>
  <c r="G632" i="1"/>
  <c r="J633" i="1"/>
  <c r="H634" i="1"/>
  <c r="J635" i="1"/>
  <c r="H636" i="1"/>
  <c r="J637" i="1"/>
  <c r="H638" i="1"/>
  <c r="J639" i="1"/>
  <c r="H640" i="1"/>
  <c r="J641" i="1"/>
  <c r="H642" i="1"/>
  <c r="J643" i="1"/>
  <c r="H644" i="1"/>
  <c r="G645" i="1"/>
  <c r="G647" i="1"/>
  <c r="G649" i="1"/>
  <c r="G651" i="1"/>
  <c r="G653" i="1"/>
  <c r="G655" i="1"/>
  <c r="H657" i="1"/>
  <c r="J658" i="1"/>
  <c r="H659" i="1"/>
  <c r="J660" i="1"/>
  <c r="H661" i="1"/>
  <c r="J662" i="1"/>
  <c r="H663" i="1"/>
  <c r="J664" i="1"/>
  <c r="H665" i="1"/>
  <c r="J666" i="1"/>
  <c r="H667" i="1"/>
  <c r="J668" i="1"/>
  <c r="J342" i="1"/>
  <c r="H467" i="1"/>
  <c r="G478" i="1"/>
  <c r="G486" i="1"/>
  <c r="H504" i="1"/>
  <c r="H512" i="1"/>
  <c r="H525" i="1"/>
  <c r="J534" i="1"/>
  <c r="G563" i="1"/>
  <c r="J574" i="1"/>
  <c r="H581" i="1"/>
  <c r="G592" i="1"/>
  <c r="H600" i="1"/>
  <c r="G611" i="1"/>
  <c r="G619" i="1"/>
  <c r="H623" i="1"/>
  <c r="J624" i="1"/>
  <c r="H627" i="1"/>
  <c r="J628" i="1"/>
  <c r="H631" i="1"/>
  <c r="J632" i="1"/>
  <c r="G636" i="1"/>
  <c r="G642" i="1"/>
  <c r="J649" i="1"/>
  <c r="H650" i="1"/>
  <c r="H654" i="1"/>
  <c r="J655" i="1"/>
  <c r="G657" i="1"/>
  <c r="G661" i="1"/>
  <c r="G663" i="1"/>
  <c r="H347" i="1"/>
  <c r="J358" i="1"/>
  <c r="H365" i="1"/>
  <c r="G376" i="1"/>
  <c r="J385" i="1"/>
  <c r="H392" i="1"/>
  <c r="G395" i="1"/>
  <c r="J406" i="1"/>
  <c r="H413" i="1"/>
  <c r="G424" i="1"/>
  <c r="J433" i="1"/>
  <c r="H440" i="1"/>
  <c r="H465" i="1"/>
  <c r="H469" i="1"/>
  <c r="H473" i="1"/>
  <c r="G480" i="1"/>
  <c r="G484" i="1"/>
  <c r="G488" i="1"/>
  <c r="G500" i="1"/>
  <c r="J501" i="1"/>
  <c r="H508" i="1"/>
  <c r="J509" i="1"/>
  <c r="G519" i="1"/>
  <c r="H529" i="1"/>
  <c r="J530" i="1"/>
  <c r="G540" i="1"/>
  <c r="G548" i="1"/>
  <c r="J549" i="1"/>
  <c r="H556" i="1"/>
  <c r="J557" i="1"/>
  <c r="G567" i="1"/>
  <c r="H577" i="1"/>
  <c r="J578" i="1"/>
  <c r="G588" i="1"/>
  <c r="G596" i="1"/>
  <c r="J597" i="1"/>
  <c r="H604" i="1"/>
  <c r="J605" i="1"/>
  <c r="G615" i="1"/>
  <c r="G616" i="1"/>
  <c r="G618" i="1"/>
  <c r="G620" i="1"/>
  <c r="J621" i="1"/>
  <c r="H622" i="1"/>
  <c r="J623" i="1"/>
  <c r="H624" i="1"/>
  <c r="J625" i="1"/>
  <c r="H626" i="1"/>
  <c r="J627" i="1"/>
  <c r="H628" i="1"/>
  <c r="J629" i="1"/>
  <c r="H630" i="1"/>
  <c r="J631" i="1"/>
  <c r="H632" i="1"/>
  <c r="G633" i="1"/>
  <c r="G635" i="1"/>
  <c r="G637" i="1"/>
  <c r="G639" i="1"/>
  <c r="G641" i="1"/>
  <c r="G643" i="1"/>
  <c r="H645" i="1"/>
  <c r="J646" i="1"/>
  <c r="H647" i="1"/>
  <c r="J648" i="1"/>
  <c r="H649" i="1"/>
  <c r="J650" i="1"/>
  <c r="H651" i="1"/>
  <c r="J652" i="1"/>
  <c r="H653" i="1"/>
  <c r="J654" i="1"/>
  <c r="H655" i="1"/>
  <c r="J656" i="1"/>
  <c r="G658" i="1"/>
  <c r="G660" i="1"/>
  <c r="G662" i="1"/>
  <c r="G664" i="1"/>
  <c r="G666" i="1"/>
  <c r="G668" i="1"/>
  <c r="H471" i="1"/>
  <c r="G482" i="1"/>
  <c r="G515" i="1"/>
  <c r="J526" i="1"/>
  <c r="J553" i="1"/>
  <c r="H560" i="1"/>
  <c r="G571" i="1"/>
  <c r="H608" i="1"/>
  <c r="G617" i="1"/>
  <c r="H621" i="1"/>
  <c r="J622" i="1"/>
  <c r="J630" i="1"/>
  <c r="L748" i="1" s="1"/>
  <c r="H646" i="1"/>
  <c r="J647" i="1"/>
  <c r="J651" i="1"/>
  <c r="H652" i="1"/>
  <c r="J653" i="1"/>
  <c r="G659" i="1"/>
  <c r="G667" i="1"/>
  <c r="J258" i="1"/>
  <c r="J294" i="1"/>
  <c r="H351" i="1"/>
  <c r="H357" i="1"/>
  <c r="H384" i="1"/>
  <c r="G403" i="1"/>
  <c r="H405" i="1"/>
  <c r="H432" i="1"/>
  <c r="H442" i="1"/>
  <c r="H446" i="1"/>
  <c r="H450" i="1"/>
  <c r="J479" i="1"/>
  <c r="J483" i="1"/>
  <c r="J487" i="1"/>
  <c r="H490" i="1"/>
  <c r="H494" i="1"/>
  <c r="H498" i="1"/>
  <c r="H506" i="1"/>
  <c r="J507" i="1"/>
  <c r="G513" i="1"/>
  <c r="G521" i="1"/>
  <c r="H527" i="1"/>
  <c r="J528" i="1"/>
  <c r="H535" i="1"/>
  <c r="J536" i="1"/>
  <c r="G542" i="1"/>
  <c r="H554" i="1"/>
  <c r="J555" i="1"/>
  <c r="G561" i="1"/>
  <c r="G569" i="1"/>
  <c r="H575" i="1"/>
  <c r="J576" i="1"/>
  <c r="H583" i="1"/>
  <c r="J584" i="1"/>
  <c r="G590" i="1"/>
  <c r="H602" i="1"/>
  <c r="J603" i="1"/>
  <c r="G609" i="1"/>
  <c r="H615" i="1"/>
  <c r="H616" i="1"/>
  <c r="J617" i="1"/>
  <c r="H618" i="1"/>
  <c r="J619" i="1"/>
  <c r="H620" i="1"/>
  <c r="G621" i="1"/>
  <c r="G623" i="1"/>
  <c r="G625" i="1"/>
  <c r="G627" i="1"/>
  <c r="G629" i="1"/>
  <c r="G631" i="1"/>
  <c r="H633" i="1"/>
  <c r="J634" i="1"/>
  <c r="H635" i="1"/>
  <c r="J636" i="1"/>
  <c r="H637" i="1"/>
  <c r="J638" i="1"/>
  <c r="H639" i="1"/>
  <c r="J640" i="1"/>
  <c r="H641" i="1"/>
  <c r="J642" i="1"/>
  <c r="H643" i="1"/>
  <c r="J644" i="1"/>
  <c r="G646" i="1"/>
  <c r="G648" i="1"/>
  <c r="G650" i="1"/>
  <c r="G652" i="1"/>
  <c r="G654" i="1"/>
  <c r="G656" i="1"/>
  <c r="J657" i="1"/>
  <c r="H658" i="1"/>
  <c r="J659" i="1"/>
  <c r="H660" i="1"/>
  <c r="J661" i="1"/>
  <c r="H662" i="1"/>
  <c r="J663" i="1"/>
  <c r="H664" i="1"/>
  <c r="J665" i="1"/>
  <c r="H666" i="1"/>
  <c r="J667" i="1"/>
  <c r="H668" i="1"/>
  <c r="H475" i="1"/>
  <c r="J505" i="1"/>
  <c r="G523" i="1"/>
  <c r="H533" i="1"/>
  <c r="G544" i="1"/>
  <c r="H552" i="1"/>
  <c r="H573" i="1"/>
  <c r="J582" i="1"/>
  <c r="J601" i="1"/>
  <c r="J615" i="1"/>
  <c r="H625" i="1"/>
  <c r="J626" i="1"/>
  <c r="H629" i="1"/>
  <c r="G634" i="1"/>
  <c r="G638" i="1"/>
  <c r="G640" i="1"/>
  <c r="G644" i="1"/>
  <c r="J645" i="1"/>
  <c r="H648" i="1"/>
  <c r="H656" i="1"/>
  <c r="G665" i="1"/>
  <c r="J1461" i="1"/>
  <c r="H898" i="1"/>
  <c r="H1123" i="1"/>
  <c r="H1202" i="1"/>
  <c r="H1245" i="1"/>
  <c r="H1281" i="1"/>
  <c r="H1309" i="1"/>
  <c r="H1337" i="1"/>
  <c r="H1366" i="1"/>
  <c r="H1394" i="1"/>
  <c r="H1422" i="1"/>
  <c r="H1452" i="1"/>
  <c r="H1480" i="1"/>
  <c r="H1508" i="1"/>
  <c r="H1537" i="1"/>
  <c r="H1586" i="1"/>
  <c r="H1649" i="1"/>
  <c r="H1769" i="1"/>
  <c r="G676" i="1"/>
  <c r="G697" i="1"/>
  <c r="G719" i="1"/>
  <c r="G740" i="1"/>
  <c r="G761" i="1"/>
  <c r="G783" i="1"/>
  <c r="G804" i="1"/>
  <c r="G825" i="1"/>
  <c r="G847" i="1"/>
  <c r="G868" i="1"/>
  <c r="G889" i="1"/>
  <c r="G911" i="1"/>
  <c r="G932" i="1"/>
  <c r="G953" i="1"/>
  <c r="L953" i="1" s="1"/>
  <c r="G975" i="1"/>
  <c r="G996" i="1"/>
  <c r="G1017" i="1"/>
  <c r="G1039" i="1"/>
  <c r="G1060" i="1"/>
  <c r="G1081" i="1"/>
  <c r="G1103" i="1"/>
  <c r="G1120" i="1"/>
  <c r="G1131" i="1"/>
  <c r="G1141" i="1"/>
  <c r="G1152" i="1"/>
  <c r="G1163" i="1"/>
  <c r="G1173" i="1"/>
  <c r="G1184" i="1"/>
  <c r="G1195" i="1"/>
  <c r="G1205" i="1"/>
  <c r="G1216" i="1"/>
  <c r="G1227" i="1"/>
  <c r="G1237" i="1"/>
  <c r="G1248" i="1"/>
  <c r="G1259" i="1"/>
  <c r="G1269" i="1"/>
  <c r="G1280" i="1"/>
  <c r="G1291" i="1"/>
  <c r="G1301" i="1"/>
  <c r="G1312" i="1"/>
  <c r="G1323" i="1"/>
  <c r="G1333" i="1"/>
  <c r="G1344" i="1"/>
  <c r="G1355" i="1"/>
  <c r="G1365" i="1"/>
  <c r="G1376" i="1"/>
  <c r="G1387" i="1"/>
  <c r="G1397" i="1"/>
  <c r="G1408" i="1"/>
  <c r="G1419" i="1"/>
  <c r="G1429" i="1"/>
  <c r="G1440" i="1"/>
  <c r="G1451" i="1"/>
  <c r="G1461" i="1"/>
  <c r="G1472" i="1"/>
  <c r="G1483" i="1"/>
  <c r="G1493" i="1"/>
  <c r="G1504" i="1"/>
  <c r="G1515" i="1"/>
  <c r="G1525" i="1"/>
  <c r="G1536" i="1"/>
  <c r="G1547" i="1"/>
  <c r="G1557" i="1"/>
  <c r="G1568" i="1"/>
  <c r="G1579" i="1"/>
  <c r="G1589" i="1"/>
  <c r="G1600" i="1"/>
  <c r="G1611" i="1"/>
  <c r="G1621" i="1"/>
  <c r="G1632" i="1"/>
  <c r="G1643" i="1"/>
  <c r="G1653" i="1"/>
  <c r="G1664" i="1"/>
  <c r="G1675" i="1"/>
  <c r="G1685" i="1"/>
  <c r="G1696" i="1"/>
  <c r="G1707" i="1"/>
  <c r="G1717" i="1"/>
  <c r="G1724" i="1"/>
  <c r="G1732" i="1"/>
  <c r="G1739" i="1"/>
  <c r="G1745" i="1"/>
  <c r="G1753" i="1"/>
  <c r="G1758" i="1"/>
  <c r="G1763" i="1"/>
  <c r="G1769" i="1"/>
  <c r="G1774" i="1"/>
  <c r="G1779" i="1"/>
  <c r="G1785" i="1"/>
  <c r="G1790" i="1"/>
  <c r="G1795" i="1"/>
  <c r="G1801" i="1"/>
  <c r="H1180" i="1"/>
  <c r="H1144" i="1"/>
  <c r="H1091" i="1"/>
  <c r="H1035" i="1"/>
  <c r="H978" i="1"/>
  <c r="H922" i="1"/>
  <c r="H866" i="1"/>
  <c r="H803" i="1"/>
  <c r="H719" i="1"/>
  <c r="J1709" i="1"/>
  <c r="J1498" i="1"/>
  <c r="J1325" i="1"/>
  <c r="J670" i="1"/>
  <c r="J686" i="1"/>
  <c r="J702" i="1"/>
  <c r="J718" i="1"/>
  <c r="J734" i="1"/>
  <c r="J750" i="1"/>
  <c r="J766" i="1"/>
  <c r="J782" i="1"/>
  <c r="J798" i="1"/>
  <c r="J814" i="1"/>
  <c r="J830" i="1"/>
  <c r="J846" i="1"/>
  <c r="J862" i="1"/>
  <c r="J878" i="1"/>
  <c r="J894" i="1"/>
  <c r="J910" i="1"/>
  <c r="J926" i="1"/>
  <c r="J942" i="1"/>
  <c r="J683" i="1"/>
  <c r="J699" i="1"/>
  <c r="J715" i="1"/>
  <c r="J731" i="1"/>
  <c r="J747" i="1"/>
  <c r="J763" i="1"/>
  <c r="J779" i="1"/>
  <c r="J795" i="1"/>
  <c r="L911" i="1" s="1"/>
  <c r="J811" i="1"/>
  <c r="J827" i="1"/>
  <c r="J843" i="1"/>
  <c r="J859" i="1"/>
  <c r="J875" i="1"/>
  <c r="J891" i="1"/>
  <c r="J907" i="1"/>
  <c r="J923" i="1"/>
  <c r="J939" i="1"/>
  <c r="J692" i="1"/>
  <c r="J724" i="1"/>
  <c r="J756" i="1"/>
  <c r="J788" i="1"/>
  <c r="J820" i="1"/>
  <c r="J852" i="1"/>
  <c r="J884" i="1"/>
  <c r="J916" i="1"/>
  <c r="J946" i="1"/>
  <c r="J962" i="1"/>
  <c r="J978" i="1"/>
  <c r="J994" i="1"/>
  <c r="J1010" i="1"/>
  <c r="J1026" i="1"/>
  <c r="J1042" i="1"/>
  <c r="J1058" i="1"/>
  <c r="J1074" i="1"/>
  <c r="J1090" i="1"/>
  <c r="J1106" i="1"/>
  <c r="J1122" i="1"/>
  <c r="J1138" i="1"/>
  <c r="J1154" i="1"/>
  <c r="J1170" i="1"/>
  <c r="J1186" i="1"/>
  <c r="J1202" i="1"/>
  <c r="J1218" i="1"/>
  <c r="J1234" i="1"/>
  <c r="J1250" i="1"/>
  <c r="J1266" i="1"/>
  <c r="J1282" i="1"/>
  <c r="J685" i="1"/>
  <c r="L803" i="1" s="1"/>
  <c r="J717" i="1"/>
  <c r="J749" i="1"/>
  <c r="J781" i="1"/>
  <c r="J813" i="1"/>
  <c r="J845" i="1"/>
  <c r="J877" i="1"/>
  <c r="J909" i="1"/>
  <c r="J941" i="1"/>
  <c r="J959" i="1"/>
  <c r="J975" i="1"/>
  <c r="J991" i="1"/>
  <c r="J1007" i="1"/>
  <c r="J1023" i="1"/>
  <c r="J1039" i="1"/>
  <c r="J1055" i="1"/>
  <c r="J1071" i="1"/>
  <c r="J1087" i="1"/>
  <c r="J1103" i="1"/>
  <c r="J1119" i="1"/>
  <c r="J1135" i="1"/>
  <c r="J1151" i="1"/>
  <c r="J1167" i="1"/>
  <c r="J1183" i="1"/>
  <c r="J1199" i="1"/>
  <c r="J1215" i="1"/>
  <c r="J1231" i="1"/>
  <c r="J1247" i="1"/>
  <c r="J1263" i="1"/>
  <c r="J1279" i="1"/>
  <c r="J704" i="1"/>
  <c r="J768" i="1"/>
  <c r="J832" i="1"/>
  <c r="J896" i="1"/>
  <c r="J952" i="1"/>
  <c r="J984" i="1"/>
  <c r="J1016" i="1"/>
  <c r="J1048" i="1"/>
  <c r="J1080" i="1"/>
  <c r="J1112" i="1"/>
  <c r="J1144" i="1"/>
  <c r="J1176" i="1"/>
  <c r="J1208" i="1"/>
  <c r="J1240" i="1"/>
  <c r="J1272" i="1"/>
  <c r="L1389" i="1" s="1"/>
  <c r="J1295" i="1"/>
  <c r="J1311" i="1"/>
  <c r="J1327" i="1"/>
  <c r="J1343" i="1"/>
  <c r="J1359" i="1"/>
  <c r="J1375" i="1"/>
  <c r="J1391" i="1"/>
  <c r="J1407" i="1"/>
  <c r="J1423" i="1"/>
  <c r="J1439" i="1"/>
  <c r="J1455" i="1"/>
  <c r="J1471" i="1"/>
  <c r="J1487" i="1"/>
  <c r="J1503" i="1"/>
  <c r="J1519" i="1"/>
  <c r="J1535" i="1"/>
  <c r="J1551" i="1"/>
  <c r="J1575" i="1"/>
  <c r="J1595" i="1"/>
  <c r="J1619" i="1"/>
  <c r="J1639" i="1"/>
  <c r="J1667" i="1"/>
  <c r="J1691" i="1"/>
  <c r="J1751" i="1"/>
  <c r="J1775" i="1"/>
  <c r="J1799" i="1"/>
  <c r="J721" i="1"/>
  <c r="J785" i="1"/>
  <c r="J849" i="1"/>
  <c r="J913" i="1"/>
  <c r="J961" i="1"/>
  <c r="J993" i="1"/>
  <c r="J1025" i="1"/>
  <c r="J1057" i="1"/>
  <c r="J1089" i="1"/>
  <c r="J1121" i="1"/>
  <c r="J1153" i="1"/>
  <c r="J1185" i="1"/>
  <c r="J1217" i="1"/>
  <c r="J1249" i="1"/>
  <c r="J1281" i="1"/>
  <c r="J1300" i="1"/>
  <c r="J1316" i="1"/>
  <c r="J1332" i="1"/>
  <c r="J1348" i="1"/>
  <c r="J1364" i="1"/>
  <c r="J1380" i="1"/>
  <c r="J1396" i="1"/>
  <c r="J1412" i="1"/>
  <c r="J1428" i="1"/>
  <c r="J1444" i="1"/>
  <c r="J1460" i="1"/>
  <c r="J1476" i="1"/>
  <c r="J1492" i="1"/>
  <c r="J1508" i="1"/>
  <c r="J1524" i="1"/>
  <c r="J1540" i="1"/>
  <c r="J1556" i="1"/>
  <c r="J1580" i="1"/>
  <c r="J1596" i="1"/>
  <c r="J1620" i="1"/>
  <c r="J1640" i="1"/>
  <c r="J1664" i="1"/>
  <c r="J1688" i="1"/>
  <c r="J1748" i="1"/>
  <c r="J1772" i="1"/>
  <c r="J712" i="1"/>
  <c r="J776" i="1"/>
  <c r="J840" i="1"/>
  <c r="J904" i="1"/>
  <c r="J956" i="1"/>
  <c r="J988" i="1"/>
  <c r="J1020" i="1"/>
  <c r="J1052" i="1"/>
  <c r="J1084" i="1"/>
  <c r="J1116" i="1"/>
  <c r="J1148" i="1"/>
  <c r="J1180" i="1"/>
  <c r="J1212" i="1"/>
  <c r="J1244" i="1"/>
  <c r="J1276" i="1"/>
  <c r="J857" i="1"/>
  <c r="J1029" i="1"/>
  <c r="J1157" i="1"/>
  <c r="J1285" i="1"/>
  <c r="J1318" i="1"/>
  <c r="J1350" i="1"/>
  <c r="J1382" i="1"/>
  <c r="J1414" i="1"/>
  <c r="J1446" i="1"/>
  <c r="H763" i="1"/>
  <c r="H1010" i="1"/>
  <c r="H1188" i="1"/>
  <c r="H1224" i="1"/>
  <c r="H1260" i="1"/>
  <c r="H1294" i="1"/>
  <c r="H1324" i="1"/>
  <c r="H1352" i="1"/>
  <c r="H1380" i="1"/>
  <c r="H1409" i="1"/>
  <c r="H1437" i="1"/>
  <c r="H1465" i="1"/>
  <c r="H1494" i="1"/>
  <c r="H1522" i="1"/>
  <c r="H1556" i="1"/>
  <c r="H1613" i="1"/>
  <c r="H1736" i="1"/>
  <c r="H1790" i="1"/>
  <c r="G687" i="1"/>
  <c r="G708" i="1"/>
  <c r="G729" i="1"/>
  <c r="G751" i="1"/>
  <c r="G772" i="1"/>
  <c r="G793" i="1"/>
  <c r="G815" i="1"/>
  <c r="G836" i="1"/>
  <c r="G857" i="1"/>
  <c r="G879" i="1"/>
  <c r="G900" i="1"/>
  <c r="G921" i="1"/>
  <c r="G943" i="1"/>
  <c r="G964" i="1"/>
  <c r="G985" i="1"/>
  <c r="G1007" i="1"/>
  <c r="G1028" i="1"/>
  <c r="G1049" i="1"/>
  <c r="G1071" i="1"/>
  <c r="G1092" i="1"/>
  <c r="G1113" i="1"/>
  <c r="G1125" i="1"/>
  <c r="G1136" i="1"/>
  <c r="G1147" i="1"/>
  <c r="G1157" i="1"/>
  <c r="G1168" i="1"/>
  <c r="G1179" i="1"/>
  <c r="G1189" i="1"/>
  <c r="G1200" i="1"/>
  <c r="G1211" i="1"/>
  <c r="G1221" i="1"/>
  <c r="G1232" i="1"/>
  <c r="G1243" i="1"/>
  <c r="G1253" i="1"/>
  <c r="G1264" i="1"/>
  <c r="G1275" i="1"/>
  <c r="G1285" i="1"/>
  <c r="G1296" i="1"/>
  <c r="G1307" i="1"/>
  <c r="G1317" i="1"/>
  <c r="G1328" i="1"/>
  <c r="G1339" i="1"/>
  <c r="G1349" i="1"/>
  <c r="G1360" i="1"/>
  <c r="G1371" i="1"/>
  <c r="G1381" i="1"/>
  <c r="G1392" i="1"/>
  <c r="G1403" i="1"/>
  <c r="G1413" i="1"/>
  <c r="G1424" i="1"/>
  <c r="G1435" i="1"/>
  <c r="G1445" i="1"/>
  <c r="G1456" i="1"/>
  <c r="G1467" i="1"/>
  <c r="G1477" i="1"/>
  <c r="G1488" i="1"/>
  <c r="G1499" i="1"/>
  <c r="G1509" i="1"/>
  <c r="G1520" i="1"/>
  <c r="G1531" i="1"/>
  <c r="G1541" i="1"/>
  <c r="G1552" i="1"/>
  <c r="G1563" i="1"/>
  <c r="G1573" i="1"/>
  <c r="G1584" i="1"/>
  <c r="G1595" i="1"/>
  <c r="G1605" i="1"/>
  <c r="G1616" i="1"/>
  <c r="G1627" i="1"/>
  <c r="G1637" i="1"/>
  <c r="G1648" i="1"/>
  <c r="G1659" i="1"/>
  <c r="G1669" i="1"/>
  <c r="G1680" i="1"/>
  <c r="G1691" i="1"/>
  <c r="G1701" i="1"/>
  <c r="G1712" i="1"/>
  <c r="G1721" i="1"/>
  <c r="G1728" i="1"/>
  <c r="G1735" i="1"/>
  <c r="G1743" i="1"/>
  <c r="G1749" i="1"/>
  <c r="G1755" i="1"/>
  <c r="G1761" i="1"/>
  <c r="G1766" i="1"/>
  <c r="G1771" i="1"/>
  <c r="G1777" i="1"/>
  <c r="G1782" i="1"/>
  <c r="G1787" i="1"/>
  <c r="G1793" i="1"/>
  <c r="G1798" i="1"/>
  <c r="G1803" i="1"/>
  <c r="H1164" i="1"/>
  <c r="H1122" i="1"/>
  <c r="H1063" i="1"/>
  <c r="H1007" i="1"/>
  <c r="H951" i="1"/>
  <c r="H891" i="1"/>
  <c r="H835" i="1"/>
  <c r="H762" i="1"/>
  <c r="H675" i="1"/>
  <c r="J1581" i="1"/>
  <c r="J1413" i="1"/>
  <c r="J1109" i="1"/>
  <c r="J678" i="1"/>
  <c r="J694" i="1"/>
  <c r="J710" i="1"/>
  <c r="J726" i="1"/>
  <c r="J742" i="1"/>
  <c r="J758" i="1"/>
  <c r="J774" i="1"/>
  <c r="J790" i="1"/>
  <c r="J806" i="1"/>
  <c r="J822" i="1"/>
  <c r="J838" i="1"/>
  <c r="J854" i="1"/>
  <c r="J870" i="1"/>
  <c r="J886" i="1"/>
  <c r="J902" i="1"/>
  <c r="J918" i="1"/>
  <c r="J934" i="1"/>
  <c r="J675" i="1"/>
  <c r="J691" i="1"/>
  <c r="J707" i="1"/>
  <c r="J723" i="1"/>
  <c r="J739" i="1"/>
  <c r="J755" i="1"/>
  <c r="J771" i="1"/>
  <c r="J787" i="1"/>
  <c r="J803" i="1"/>
  <c r="J819" i="1"/>
  <c r="J835" i="1"/>
  <c r="J851" i="1"/>
  <c r="J867" i="1"/>
  <c r="J883" i="1"/>
  <c r="J899" i="1"/>
  <c r="J915" i="1"/>
  <c r="J931" i="1"/>
  <c r="J676" i="1"/>
  <c r="J708" i="1"/>
  <c r="J740" i="1"/>
  <c r="J772" i="1"/>
  <c r="J804" i="1"/>
  <c r="J836" i="1"/>
  <c r="J868" i="1"/>
  <c r="J900" i="1"/>
  <c r="J932" i="1"/>
  <c r="J954" i="1"/>
  <c r="L1070" i="1" s="1"/>
  <c r="J970" i="1"/>
  <c r="J986" i="1"/>
  <c r="J1002" i="1"/>
  <c r="J1018" i="1"/>
  <c r="J1034" i="1"/>
  <c r="J1050" i="1"/>
  <c r="J1066" i="1"/>
  <c r="J1082" i="1"/>
  <c r="J1098" i="1"/>
  <c r="J1114" i="1"/>
  <c r="J1130" i="1"/>
  <c r="J1146" i="1"/>
  <c r="J1162" i="1"/>
  <c r="J1178" i="1"/>
  <c r="J1194" i="1"/>
  <c r="J1210" i="1"/>
  <c r="J1226" i="1"/>
  <c r="J1242" i="1"/>
  <c r="J1258" i="1"/>
  <c r="J1274" i="1"/>
  <c r="J669" i="1"/>
  <c r="J701" i="1"/>
  <c r="J733" i="1"/>
  <c r="J765" i="1"/>
  <c r="J797" i="1"/>
  <c r="J829" i="1"/>
  <c r="J861" i="1"/>
  <c r="J893" i="1"/>
  <c r="J925" i="1"/>
  <c r="J951" i="1"/>
  <c r="J967" i="1"/>
  <c r="J983" i="1"/>
  <c r="L1102" i="1" s="1"/>
  <c r="J999" i="1"/>
  <c r="J1015" i="1"/>
  <c r="J1031" i="1"/>
  <c r="J1047" i="1"/>
  <c r="J1063" i="1"/>
  <c r="J1079" i="1"/>
  <c r="J1095" i="1"/>
  <c r="J1111" i="1"/>
  <c r="J1127" i="1"/>
  <c r="J1143" i="1"/>
  <c r="J1159" i="1"/>
  <c r="J1175" i="1"/>
  <c r="J1191" i="1"/>
  <c r="J1207" i="1"/>
  <c r="J1223" i="1"/>
  <c r="J1239" i="1"/>
  <c r="J1255" i="1"/>
  <c r="J1271" i="1"/>
  <c r="J672" i="1"/>
  <c r="J736" i="1"/>
  <c r="L856" i="1" s="1"/>
  <c r="J800" i="1"/>
  <c r="J864" i="1"/>
  <c r="J928" i="1"/>
  <c r="J968" i="1"/>
  <c r="J1000" i="1"/>
  <c r="J1032" i="1"/>
  <c r="J1064" i="1"/>
  <c r="J1096" i="1"/>
  <c r="J1128" i="1"/>
  <c r="J1160" i="1"/>
  <c r="J1192" i="1"/>
  <c r="J1224" i="1"/>
  <c r="J1256" i="1"/>
  <c r="J1287" i="1"/>
  <c r="J1303" i="1"/>
  <c r="J1319" i="1"/>
  <c r="J1335" i="1"/>
  <c r="J1351" i="1"/>
  <c r="J1367" i="1"/>
  <c r="J1383" i="1"/>
  <c r="J1399" i="1"/>
  <c r="J1415" i="1"/>
  <c r="J1431" i="1"/>
  <c r="J1447" i="1"/>
  <c r="J1463" i="1"/>
  <c r="J1479" i="1"/>
  <c r="J1495" i="1"/>
  <c r="J1511" i="1"/>
  <c r="J1527" i="1"/>
  <c r="J1543" i="1"/>
  <c r="J1563" i="1"/>
  <c r="J1587" i="1"/>
  <c r="J1607" i="1"/>
  <c r="J1631" i="1"/>
  <c r="J1647" i="1"/>
  <c r="J1679" i="1"/>
  <c r="J1763" i="1"/>
  <c r="J1787" i="1"/>
  <c r="J689" i="1"/>
  <c r="J753" i="1"/>
  <c r="J817" i="1"/>
  <c r="J881" i="1"/>
  <c r="J945" i="1"/>
  <c r="J977" i="1"/>
  <c r="J1009" i="1"/>
  <c r="J1041" i="1"/>
  <c r="J1073" i="1"/>
  <c r="J1105" i="1"/>
  <c r="J1137" i="1"/>
  <c r="J1169" i="1"/>
  <c r="J1201" i="1"/>
  <c r="J1233" i="1"/>
  <c r="J1265" i="1"/>
  <c r="J1292" i="1"/>
  <c r="J1308" i="1"/>
  <c r="J1324" i="1"/>
  <c r="J1340" i="1"/>
  <c r="J1356" i="1"/>
  <c r="J1372" i="1"/>
  <c r="J1388" i="1"/>
  <c r="J1404" i="1"/>
  <c r="J1420" i="1"/>
  <c r="J1436" i="1"/>
  <c r="J1452" i="1"/>
  <c r="J1468" i="1"/>
  <c r="J1484" i="1"/>
  <c r="J1500" i="1"/>
  <c r="J1516" i="1"/>
  <c r="J1532" i="1"/>
  <c r="J1548" i="1"/>
  <c r="J1568" i="1"/>
  <c r="J1588" i="1"/>
  <c r="J1608" i="1"/>
  <c r="J1632" i="1"/>
  <c r="J1652" i="1"/>
  <c r="J1676" i="1"/>
  <c r="J1760" i="1"/>
  <c r="J1784" i="1"/>
  <c r="J680" i="1"/>
  <c r="J744" i="1"/>
  <c r="L861" i="1" s="1"/>
  <c r="J808" i="1"/>
  <c r="J872" i="1"/>
  <c r="H679" i="1"/>
  <c r="H1166" i="1"/>
  <c r="H1252" i="1"/>
  <c r="H1316" i="1"/>
  <c r="H1373" i="1"/>
  <c r="H1430" i="1"/>
  <c r="H1486" i="1"/>
  <c r="H1544" i="1"/>
  <c r="H1700" i="1"/>
  <c r="G681" i="1"/>
  <c r="G724" i="1"/>
  <c r="G767" i="1"/>
  <c r="G809" i="1"/>
  <c r="G852" i="1"/>
  <c r="G895" i="1"/>
  <c r="G937" i="1"/>
  <c r="G980" i="1"/>
  <c r="G1023" i="1"/>
  <c r="G1065" i="1"/>
  <c r="G1108" i="1"/>
  <c r="G1135" i="1"/>
  <c r="G1156" i="1"/>
  <c r="G1177" i="1"/>
  <c r="G1199" i="1"/>
  <c r="G1220" i="1"/>
  <c r="G1241" i="1"/>
  <c r="G1263" i="1"/>
  <c r="G1284" i="1"/>
  <c r="G1305" i="1"/>
  <c r="G1327" i="1"/>
  <c r="G1348" i="1"/>
  <c r="G1369" i="1"/>
  <c r="G1391" i="1"/>
  <c r="G1412" i="1"/>
  <c r="G1433" i="1"/>
  <c r="G1455" i="1"/>
  <c r="G1476" i="1"/>
  <c r="G1497" i="1"/>
  <c r="G1519" i="1"/>
  <c r="G1540" i="1"/>
  <c r="G1561" i="1"/>
  <c r="G1583" i="1"/>
  <c r="G1604" i="1"/>
  <c r="G1625" i="1"/>
  <c r="G1647" i="1"/>
  <c r="G1668" i="1"/>
  <c r="G1689" i="1"/>
  <c r="G1711" i="1"/>
  <c r="G1727" i="1"/>
  <c r="G1740" i="1"/>
  <c r="G1754" i="1"/>
  <c r="G1765" i="1"/>
  <c r="G1775" i="1"/>
  <c r="G1786" i="1"/>
  <c r="G1797" i="1"/>
  <c r="H1172" i="1"/>
  <c r="H1079" i="1"/>
  <c r="H963" i="1"/>
  <c r="H850" i="1"/>
  <c r="H698" i="1"/>
  <c r="J1453" i="1"/>
  <c r="J674" i="1"/>
  <c r="J706" i="1"/>
  <c r="J738" i="1"/>
  <c r="J770" i="1"/>
  <c r="J802" i="1"/>
  <c r="J834" i="1"/>
  <c r="J866" i="1"/>
  <c r="J898" i="1"/>
  <c r="J930" i="1"/>
  <c r="J687" i="1"/>
  <c r="J719" i="1"/>
  <c r="J751" i="1"/>
  <c r="J783" i="1"/>
  <c r="J815" i="1"/>
  <c r="J847" i="1"/>
  <c r="J879" i="1"/>
  <c r="J911" i="1"/>
  <c r="J943" i="1"/>
  <c r="J732" i="1"/>
  <c r="J796" i="1"/>
  <c r="J860" i="1"/>
  <c r="J924" i="1"/>
  <c r="J966" i="1"/>
  <c r="J998" i="1"/>
  <c r="J1030" i="1"/>
  <c r="J1062" i="1"/>
  <c r="J1094" i="1"/>
  <c r="J1126" i="1"/>
  <c r="J1158" i="1"/>
  <c r="J1190" i="1"/>
  <c r="J1222" i="1"/>
  <c r="J1254" i="1"/>
  <c r="J1286" i="1"/>
  <c r="J725" i="1"/>
  <c r="J789" i="1"/>
  <c r="J853" i="1"/>
  <c r="J917" i="1"/>
  <c r="J963" i="1"/>
  <c r="J995" i="1"/>
  <c r="J1027" i="1"/>
  <c r="J1059" i="1"/>
  <c r="J1091" i="1"/>
  <c r="J1123" i="1"/>
  <c r="J1155" i="1"/>
  <c r="J1187" i="1"/>
  <c r="J1219" i="1"/>
  <c r="J1251" i="1"/>
  <c r="J1283" i="1"/>
  <c r="J784" i="1"/>
  <c r="J912" i="1"/>
  <c r="J992" i="1"/>
  <c r="J1056" i="1"/>
  <c r="J1120" i="1"/>
  <c r="J1184" i="1"/>
  <c r="J1248" i="1"/>
  <c r="J1299" i="1"/>
  <c r="J1331" i="1"/>
  <c r="J1363" i="1"/>
  <c r="J1395" i="1"/>
  <c r="J1427" i="1"/>
  <c r="J1459" i="1"/>
  <c r="J1491" i="1"/>
  <c r="J1523" i="1"/>
  <c r="J1559" i="1"/>
  <c r="J1599" i="1"/>
  <c r="J1643" i="1"/>
  <c r="J1739" i="1"/>
  <c r="J737" i="1"/>
  <c r="J865" i="1"/>
  <c r="J969" i="1"/>
  <c r="J1033" i="1"/>
  <c r="J1097" i="1"/>
  <c r="J1161" i="1"/>
  <c r="J1225" i="1"/>
  <c r="J1288" i="1"/>
  <c r="J1320" i="1"/>
  <c r="J1352" i="1"/>
  <c r="J1384" i="1"/>
  <c r="J1416" i="1"/>
  <c r="J1448" i="1"/>
  <c r="J1480" i="1"/>
  <c r="J1512" i="1"/>
  <c r="J1544" i="1"/>
  <c r="J1584" i="1"/>
  <c r="J1628" i="1"/>
  <c r="J1712" i="1"/>
  <c r="J1796" i="1"/>
  <c r="J792" i="1"/>
  <c r="J920" i="1"/>
  <c r="J972" i="1"/>
  <c r="J1012" i="1"/>
  <c r="J1060" i="1"/>
  <c r="J1100" i="1"/>
  <c r="J1140" i="1"/>
  <c r="J1188" i="1"/>
  <c r="J1228" i="1"/>
  <c r="J1268" i="1"/>
  <c r="J921" i="1"/>
  <c r="J1093" i="1"/>
  <c r="J1253" i="1"/>
  <c r="J1326" i="1"/>
  <c r="J1366" i="1"/>
  <c r="J1406" i="1"/>
  <c r="J1454" i="1"/>
  <c r="J1486" i="1"/>
  <c r="J1518" i="1"/>
  <c r="J1550" i="1"/>
  <c r="J1598" i="1"/>
  <c r="J1638" i="1"/>
  <c r="J1766" i="1"/>
  <c r="H684" i="1"/>
  <c r="H700" i="1"/>
  <c r="H716" i="1"/>
  <c r="H732" i="1"/>
  <c r="H748" i="1"/>
  <c r="H764" i="1"/>
  <c r="H780" i="1"/>
  <c r="H796" i="1"/>
  <c r="H812" i="1"/>
  <c r="H828" i="1"/>
  <c r="H844" i="1"/>
  <c r="H860" i="1"/>
  <c r="H876" i="1"/>
  <c r="H892" i="1"/>
  <c r="H908" i="1"/>
  <c r="H924" i="1"/>
  <c r="H940" i="1"/>
  <c r="H956" i="1"/>
  <c r="H972" i="1"/>
  <c r="H988" i="1"/>
  <c r="H1004" i="1"/>
  <c r="H1020" i="1"/>
  <c r="H1036" i="1"/>
  <c r="H1052" i="1"/>
  <c r="H1068" i="1"/>
  <c r="H1084" i="1"/>
  <c r="H1100" i="1"/>
  <c r="H1116" i="1"/>
  <c r="H1132" i="1"/>
  <c r="J809" i="1"/>
  <c r="J1005" i="1"/>
  <c r="J1133" i="1"/>
  <c r="J1261" i="1"/>
  <c r="J1313" i="1"/>
  <c r="J1345" i="1"/>
  <c r="J1377" i="1"/>
  <c r="J1409" i="1"/>
  <c r="J1441" i="1"/>
  <c r="J1473" i="1"/>
  <c r="J1505" i="1"/>
  <c r="J1537" i="1"/>
  <c r="J1577" i="1"/>
  <c r="J1625" i="1"/>
  <c r="J1745" i="1"/>
  <c r="H673" i="1"/>
  <c r="H689" i="1"/>
  <c r="H705" i="1"/>
  <c r="H721" i="1"/>
  <c r="H737" i="1"/>
  <c r="H753" i="1"/>
  <c r="H769" i="1"/>
  <c r="H785" i="1"/>
  <c r="H801" i="1"/>
  <c r="H817" i="1"/>
  <c r="H833" i="1"/>
  <c r="H849" i="1"/>
  <c r="H865" i="1"/>
  <c r="H881" i="1"/>
  <c r="H897" i="1"/>
  <c r="H913" i="1"/>
  <c r="H929" i="1"/>
  <c r="H945" i="1"/>
  <c r="H961" i="1"/>
  <c r="H977" i="1"/>
  <c r="H993" i="1"/>
  <c r="H1009" i="1"/>
  <c r="H1025" i="1"/>
  <c r="H1041" i="1"/>
  <c r="H1057" i="1"/>
  <c r="H1073" i="1"/>
  <c r="H1089" i="1"/>
  <c r="H1105" i="1"/>
  <c r="H1121" i="1"/>
  <c r="H1137" i="1"/>
  <c r="H1153" i="1"/>
  <c r="J697" i="1"/>
  <c r="J1077" i="1"/>
  <c r="J1298" i="1"/>
  <c r="J1362" i="1"/>
  <c r="J1426" i="1"/>
  <c r="J1490" i="1"/>
  <c r="J1554" i="1"/>
  <c r="J1634" i="1"/>
  <c r="J1778" i="1"/>
  <c r="H694" i="1"/>
  <c r="H726" i="1"/>
  <c r="H758" i="1"/>
  <c r="H790" i="1"/>
  <c r="H822" i="1"/>
  <c r="H854" i="1"/>
  <c r="H886" i="1"/>
  <c r="H918" i="1"/>
  <c r="H950" i="1"/>
  <c r="H982" i="1"/>
  <c r="H1014" i="1"/>
  <c r="H1046" i="1"/>
  <c r="H1078" i="1"/>
  <c r="H1110" i="1"/>
  <c r="H1140" i="1"/>
  <c r="H1162" i="1"/>
  <c r="H1179" i="1"/>
  <c r="H1195" i="1"/>
  <c r="H1211" i="1"/>
  <c r="H1227" i="1"/>
  <c r="H1243" i="1"/>
  <c r="H1259" i="1"/>
  <c r="H1275" i="1"/>
  <c r="H1291" i="1"/>
  <c r="H1307" i="1"/>
  <c r="H1323" i="1"/>
  <c r="H1339" i="1"/>
  <c r="H1355" i="1"/>
  <c r="H1371" i="1"/>
  <c r="H1387" i="1"/>
  <c r="H1403" i="1"/>
  <c r="H1419" i="1"/>
  <c r="H1435" i="1"/>
  <c r="H1451" i="1"/>
  <c r="H1467" i="1"/>
  <c r="H1483" i="1"/>
  <c r="H1499" i="1"/>
  <c r="H1515" i="1"/>
  <c r="H1531" i="1"/>
  <c r="H1547" i="1"/>
  <c r="H1607" i="1"/>
  <c r="H1675" i="1"/>
  <c r="H1695" i="1"/>
  <c r="H1719" i="1"/>
  <c r="H1739" i="1"/>
  <c r="H1763" i="1"/>
  <c r="H1779" i="1"/>
  <c r="J981" i="1"/>
  <c r="J1293" i="1"/>
  <c r="J1381" i="1"/>
  <c r="J1466" i="1"/>
  <c r="J1549" i="1"/>
  <c r="J1658" i="1"/>
  <c r="J1765" i="1"/>
  <c r="H691" i="1"/>
  <c r="H735" i="1"/>
  <c r="H778" i="1"/>
  <c r="H819" i="1"/>
  <c r="H863" i="1"/>
  <c r="H906" i="1"/>
  <c r="H947" i="1"/>
  <c r="H991" i="1"/>
  <c r="H1034" i="1"/>
  <c r="H1075" i="1"/>
  <c r="H1119" i="1"/>
  <c r="H1154" i="1"/>
  <c r="H1178" i="1"/>
  <c r="H1200" i="1"/>
  <c r="H1221" i="1"/>
  <c r="H1242" i="1"/>
  <c r="H1264" i="1"/>
  <c r="H1285" i="1"/>
  <c r="H1306" i="1"/>
  <c r="H1328" i="1"/>
  <c r="H1349" i="1"/>
  <c r="H1370" i="1"/>
  <c r="H1392" i="1"/>
  <c r="H1413" i="1"/>
  <c r="H1434" i="1"/>
  <c r="H1456" i="1"/>
  <c r="H1477" i="1"/>
  <c r="H1498" i="1"/>
  <c r="H1520" i="1"/>
  <c r="H1541" i="1"/>
  <c r="H1562" i="1"/>
  <c r="H1680" i="1"/>
  <c r="H1712" i="1"/>
  <c r="H1744" i="1"/>
  <c r="H1765" i="1"/>
  <c r="H1786" i="1"/>
  <c r="G670" i="1"/>
  <c r="G686" i="1"/>
  <c r="G702" i="1"/>
  <c r="G718" i="1"/>
  <c r="G734" i="1"/>
  <c r="G750" i="1"/>
  <c r="G766" i="1"/>
  <c r="G782" i="1"/>
  <c r="G798" i="1"/>
  <c r="G814" i="1"/>
  <c r="G830" i="1"/>
  <c r="G846" i="1"/>
  <c r="G862" i="1"/>
  <c r="G878" i="1"/>
  <c r="G894" i="1"/>
  <c r="G910" i="1"/>
  <c r="G926" i="1"/>
  <c r="G942" i="1"/>
  <c r="G958" i="1"/>
  <c r="G974" i="1"/>
  <c r="G990" i="1"/>
  <c r="G1006" i="1"/>
  <c r="G1022" i="1"/>
  <c r="G1038" i="1"/>
  <c r="G1054" i="1"/>
  <c r="G1070" i="1"/>
  <c r="G1086" i="1"/>
  <c r="G1102" i="1"/>
  <c r="G1118" i="1"/>
  <c r="G1134" i="1"/>
  <c r="G1150" i="1"/>
  <c r="G1166" i="1"/>
  <c r="G1182" i="1"/>
  <c r="G1198" i="1"/>
  <c r="G1214" i="1"/>
  <c r="G1230" i="1"/>
  <c r="G1246" i="1"/>
  <c r="G1262" i="1"/>
  <c r="G1278" i="1"/>
  <c r="G1294" i="1"/>
  <c r="G1310" i="1"/>
  <c r="L1310" i="1" s="1"/>
  <c r="G1326" i="1"/>
  <c r="G1342" i="1"/>
  <c r="G1358" i="1"/>
  <c r="G1374" i="1"/>
  <c r="G1390" i="1"/>
  <c r="G1406" i="1"/>
  <c r="G1422" i="1"/>
  <c r="G1438" i="1"/>
  <c r="G1454" i="1"/>
  <c r="G1470" i="1"/>
  <c r="G1486" i="1"/>
  <c r="G1502" i="1"/>
  <c r="G1518" i="1"/>
  <c r="G1534" i="1"/>
  <c r="G1550" i="1"/>
  <c r="G1566" i="1"/>
  <c r="G1582" i="1"/>
  <c r="G1598" i="1"/>
  <c r="G1614" i="1"/>
  <c r="G1630" i="1"/>
  <c r="G1646" i="1"/>
  <c r="G1662" i="1"/>
  <c r="G1678" i="1"/>
  <c r="G1694" i="1"/>
  <c r="G1710" i="1"/>
  <c r="G1726" i="1"/>
  <c r="G1742" i="1"/>
  <c r="J889" i="1"/>
  <c r="J1245" i="1"/>
  <c r="J1365" i="1"/>
  <c r="J1450" i="1"/>
  <c r="J1533" i="1"/>
  <c r="J1685" i="1"/>
  <c r="H695" i="1"/>
  <c r="H738" i="1"/>
  <c r="H779" i="1"/>
  <c r="G1804" i="1"/>
  <c r="G1788" i="1"/>
  <c r="G1772" i="1"/>
  <c r="G1756" i="1"/>
  <c r="G1736" i="1"/>
  <c r="G1715" i="1"/>
  <c r="G1693" i="1"/>
  <c r="G1672" i="1"/>
  <c r="G1651" i="1"/>
  <c r="G1629" i="1"/>
  <c r="G1608" i="1"/>
  <c r="G1587" i="1"/>
  <c r="G1565" i="1"/>
  <c r="G1544" i="1"/>
  <c r="G1523" i="1"/>
  <c r="G1501" i="1"/>
  <c r="G1480" i="1"/>
  <c r="G1459" i="1"/>
  <c r="G1437" i="1"/>
  <c r="G1416" i="1"/>
  <c r="G1395" i="1"/>
  <c r="G1373" i="1"/>
  <c r="G1352" i="1"/>
  <c r="G1331" i="1"/>
  <c r="G1309" i="1"/>
  <c r="G1288" i="1"/>
  <c r="G1267" i="1"/>
  <c r="G1245" i="1"/>
  <c r="G1224" i="1"/>
  <c r="G1203" i="1"/>
  <c r="G1181" i="1"/>
  <c r="G1160" i="1"/>
  <c r="G1139" i="1"/>
  <c r="G1117" i="1"/>
  <c r="G1096" i="1"/>
  <c r="G1075" i="1"/>
  <c r="G1053" i="1"/>
  <c r="G1032" i="1"/>
  <c r="G1011" i="1"/>
  <c r="G989" i="1"/>
  <c r="G968" i="1"/>
  <c r="G947" i="1"/>
  <c r="G925" i="1"/>
  <c r="G904" i="1"/>
  <c r="G883" i="1"/>
  <c r="G861" i="1"/>
  <c r="G840" i="1"/>
  <c r="G819" i="1"/>
  <c r="G797" i="1"/>
  <c r="G776" i="1"/>
  <c r="G755" i="1"/>
  <c r="G733" i="1"/>
  <c r="G712" i="1"/>
  <c r="G691" i="1"/>
  <c r="G669" i="1"/>
  <c r="H1761" i="1"/>
  <c r="H1725" i="1"/>
  <c r="H1697" i="1"/>
  <c r="H1668" i="1"/>
  <c r="H1640" i="1"/>
  <c r="H1554" i="1"/>
  <c r="H1526" i="1"/>
  <c r="H1497" i="1"/>
  <c r="H1469" i="1"/>
  <c r="H1441" i="1"/>
  <c r="H1412" i="1"/>
  <c r="H1384" i="1"/>
  <c r="H1356" i="1"/>
  <c r="H1326" i="1"/>
  <c r="H1298" i="1"/>
  <c r="H1270" i="1"/>
  <c r="H1241" i="1"/>
  <c r="H1213" i="1"/>
  <c r="H1185" i="1"/>
  <c r="H1152" i="1"/>
  <c r="H1103" i="1"/>
  <c r="H1047" i="1"/>
  <c r="H987" i="1"/>
  <c r="H931" i="1"/>
  <c r="H875" i="1"/>
  <c r="H818" i="1"/>
  <c r="H731" i="1"/>
  <c r="J1738" i="1"/>
  <c r="J1565" i="1"/>
  <c r="J1397" i="1"/>
  <c r="J1045" i="1"/>
  <c r="G1703" i="1"/>
  <c r="G1681" i="1"/>
  <c r="G1660" i="1"/>
  <c r="G1639" i="1"/>
  <c r="G1617" i="1"/>
  <c r="G1596" i="1"/>
  <c r="G1575" i="1"/>
  <c r="G1553" i="1"/>
  <c r="G1532" i="1"/>
  <c r="G1511" i="1"/>
  <c r="G1489" i="1"/>
  <c r="G1468" i="1"/>
  <c r="G1447" i="1"/>
  <c r="G1425" i="1"/>
  <c r="G1404" i="1"/>
  <c r="G1383" i="1"/>
  <c r="G1361" i="1"/>
  <c r="G1340" i="1"/>
  <c r="G1319" i="1"/>
  <c r="G1297" i="1"/>
  <c r="G1276" i="1"/>
  <c r="G1255" i="1"/>
  <c r="G1233" i="1"/>
  <c r="G1212" i="1"/>
  <c r="G1191" i="1"/>
  <c r="G1169" i="1"/>
  <c r="G1148" i="1"/>
  <c r="G1127" i="1"/>
  <c r="G1105" i="1"/>
  <c r="G1084" i="1"/>
  <c r="G1063" i="1"/>
  <c r="G1041" i="1"/>
  <c r="G1020" i="1"/>
  <c r="G999" i="1"/>
  <c r="L999" i="1" s="1"/>
  <c r="G977" i="1"/>
  <c r="G956" i="1"/>
  <c r="G935" i="1"/>
  <c r="G913" i="1"/>
  <c r="G892" i="1"/>
  <c r="G871" i="1"/>
  <c r="G849" i="1"/>
  <c r="G828" i="1"/>
  <c r="G807" i="1"/>
  <c r="G785" i="1"/>
  <c r="G764" i="1"/>
  <c r="G743" i="1"/>
  <c r="G721" i="1"/>
  <c r="G700" i="1"/>
  <c r="G679" i="1"/>
  <c r="H1788" i="1"/>
  <c r="H1752" i="1"/>
  <c r="H1724" i="1"/>
  <c r="H1688" i="1"/>
  <c r="H1652" i="1"/>
  <c r="H1596" i="1"/>
  <c r="H1566" i="1"/>
  <c r="H1538" i="1"/>
  <c r="H1510" i="1"/>
  <c r="H1481" i="1"/>
  <c r="H1453" i="1"/>
  <c r="H1425" i="1"/>
  <c r="H1396" i="1"/>
  <c r="H1368" i="1"/>
  <c r="H1340" i="1"/>
  <c r="H1310" i="1"/>
  <c r="H1282" i="1"/>
  <c r="H1254" i="1"/>
  <c r="H1225" i="1"/>
  <c r="H1197" i="1"/>
  <c r="H1169" i="1"/>
  <c r="H1127" i="1"/>
  <c r="H1071" i="1"/>
  <c r="H1015" i="1"/>
  <c r="H955" i="1"/>
  <c r="H899" i="1"/>
  <c r="H843" i="1"/>
  <c r="H771" i="1"/>
  <c r="H687" i="1"/>
  <c r="J1645" i="1"/>
  <c r="J1477" i="1"/>
  <c r="J1306" i="1"/>
  <c r="H1040" i="1"/>
  <c r="H1045" i="1"/>
  <c r="H1125" i="1"/>
  <c r="H1157" i="1"/>
  <c r="J1141" i="1"/>
  <c r="J1378" i="1"/>
  <c r="J1442" i="1"/>
  <c r="J1586" i="1"/>
  <c r="J1650" i="1"/>
  <c r="H670" i="1"/>
  <c r="H734" i="1"/>
  <c r="H766" i="1"/>
  <c r="H830" i="1"/>
  <c r="H862" i="1"/>
  <c r="H926" i="1"/>
  <c r="H990" i="1"/>
  <c r="H1022" i="1"/>
  <c r="H1086" i="1"/>
  <c r="H1146" i="1"/>
  <c r="H1167" i="1"/>
  <c r="H1199" i="1"/>
  <c r="H1231" i="1"/>
  <c r="H1247" i="1"/>
  <c r="H1279" i="1"/>
  <c r="H1311" i="1"/>
  <c r="H1327" i="1"/>
  <c r="H1359" i="1"/>
  <c r="H1375" i="1"/>
  <c r="H1407" i="1"/>
  <c r="H1439" i="1"/>
  <c r="H1471" i="1"/>
  <c r="H1487" i="1"/>
  <c r="H1519" i="1"/>
  <c r="H1535" i="1"/>
  <c r="H1571" i="1"/>
  <c r="H1611" i="1"/>
  <c r="H1663" i="1"/>
  <c r="H1703" i="1"/>
  <c r="H1723" i="1"/>
  <c r="H1767" i="1"/>
  <c r="H1787" i="1"/>
  <c r="J1317" i="1"/>
  <c r="J1485" i="1"/>
  <c r="J1594" i="1"/>
  <c r="J1786" i="1"/>
  <c r="H746" i="1"/>
  <c r="H831" i="1"/>
  <c r="H874" i="1"/>
  <c r="H959" i="1"/>
  <c r="H1002" i="1"/>
  <c r="H1087" i="1"/>
  <c r="H1160" i="1"/>
  <c r="H1184" i="1"/>
  <c r="H1226" i="1"/>
  <c r="H1248" i="1"/>
  <c r="H1290" i="1"/>
  <c r="H1333" i="1"/>
  <c r="H1354" i="1"/>
  <c r="H1397" i="1"/>
  <c r="H1440" i="1"/>
  <c r="H1461" i="1"/>
  <c r="H1504" i="1"/>
  <c r="H1525" i="1"/>
  <c r="H1568" i="1"/>
  <c r="H1610" i="1"/>
  <c r="H839" i="1"/>
  <c r="H1196" i="1"/>
  <c r="H1273" i="1"/>
  <c r="H1330" i="1"/>
  <c r="H1388" i="1"/>
  <c r="H1444" i="1"/>
  <c r="H1501" i="1"/>
  <c r="H1577" i="1"/>
  <c r="H1748" i="1"/>
  <c r="G692" i="1"/>
  <c r="G735" i="1"/>
  <c r="G777" i="1"/>
  <c r="G820" i="1"/>
  <c r="G863" i="1"/>
  <c r="G905" i="1"/>
  <c r="G948" i="1"/>
  <c r="G991" i="1"/>
  <c r="G1033" i="1"/>
  <c r="G1076" i="1"/>
  <c r="G1119" i="1"/>
  <c r="G1140" i="1"/>
  <c r="G1161" i="1"/>
  <c r="G1183" i="1"/>
  <c r="G1204" i="1"/>
  <c r="G1225" i="1"/>
  <c r="G1247" i="1"/>
  <c r="G1268" i="1"/>
  <c r="G1289" i="1"/>
  <c r="G1311" i="1"/>
  <c r="G1332" i="1"/>
  <c r="G1353" i="1"/>
  <c r="G1375" i="1"/>
  <c r="G1396" i="1"/>
  <c r="G1417" i="1"/>
  <c r="G1439" i="1"/>
  <c r="G1460" i="1"/>
  <c r="G1481" i="1"/>
  <c r="G1503" i="1"/>
  <c r="G1524" i="1"/>
  <c r="G1545" i="1"/>
  <c r="G1567" i="1"/>
  <c r="G1588" i="1"/>
  <c r="G1609" i="1"/>
  <c r="G1631" i="1"/>
  <c r="G1652" i="1"/>
  <c r="G1673" i="1"/>
  <c r="G1695" i="1"/>
  <c r="G1716" i="1"/>
  <c r="G1729" i="1"/>
  <c r="G1744" i="1"/>
  <c r="G1757" i="1"/>
  <c r="G1767" i="1"/>
  <c r="G1778" i="1"/>
  <c r="G1789" i="1"/>
  <c r="G1799" i="1"/>
  <c r="H1155" i="1"/>
  <c r="H1050" i="1"/>
  <c r="H935" i="1"/>
  <c r="H823" i="1"/>
  <c r="J1754" i="1"/>
  <c r="J1370" i="1"/>
  <c r="J682" i="1"/>
  <c r="J714" i="1"/>
  <c r="J746" i="1"/>
  <c r="J778" i="1"/>
  <c r="J810" i="1"/>
  <c r="J842" i="1"/>
  <c r="J874" i="1"/>
  <c r="J906" i="1"/>
  <c r="J938" i="1"/>
  <c r="J695" i="1"/>
  <c r="J727" i="1"/>
  <c r="J759" i="1"/>
  <c r="J791" i="1"/>
  <c r="J823" i="1"/>
  <c r="J855" i="1"/>
  <c r="J887" i="1"/>
  <c r="J919" i="1"/>
  <c r="J684" i="1"/>
  <c r="J748" i="1"/>
  <c r="L867" i="1" s="1"/>
  <c r="J812" i="1"/>
  <c r="J876" i="1"/>
  <c r="J940" i="1"/>
  <c r="J974" i="1"/>
  <c r="J1006" i="1"/>
  <c r="J1038" i="1"/>
  <c r="J1070" i="1"/>
  <c r="J1102" i="1"/>
  <c r="J1134" i="1"/>
  <c r="J1166" i="1"/>
  <c r="J1198" i="1"/>
  <c r="J1230" i="1"/>
  <c r="J1262" i="1"/>
  <c r="J677" i="1"/>
  <c r="J741" i="1"/>
  <c r="J805" i="1"/>
  <c r="J869" i="1"/>
  <c r="J933" i="1"/>
  <c r="J971" i="1"/>
  <c r="J1003" i="1"/>
  <c r="J1035" i="1"/>
  <c r="J1067" i="1"/>
  <c r="J1099" i="1"/>
  <c r="J1131" i="1"/>
  <c r="J1163" i="1"/>
  <c r="J1195" i="1"/>
  <c r="J1227" i="1"/>
  <c r="J1259" i="1"/>
  <c r="J688" i="1"/>
  <c r="J816" i="1"/>
  <c r="J944" i="1"/>
  <c r="J1008" i="1"/>
  <c r="J1072" i="1"/>
  <c r="J1136" i="1"/>
  <c r="J1200" i="1"/>
  <c r="J1264" i="1"/>
  <c r="J1307" i="1"/>
  <c r="J1339" i="1"/>
  <c r="J1371" i="1"/>
  <c r="J1403" i="1"/>
  <c r="J1435" i="1"/>
  <c r="J1467" i="1"/>
  <c r="J1499" i="1"/>
  <c r="J1531" i="1"/>
  <c r="J1571" i="1"/>
  <c r="J1611" i="1"/>
  <c r="J1655" i="1"/>
  <c r="J1703" i="1"/>
  <c r="J1747" i="1"/>
  <c r="J1795" i="1"/>
  <c r="J769" i="1"/>
  <c r="J897" i="1"/>
  <c r="J985" i="1"/>
  <c r="J1049" i="1"/>
  <c r="J1113" i="1"/>
  <c r="J1177" i="1"/>
  <c r="J1241" i="1"/>
  <c r="J1296" i="1"/>
  <c r="J1328" i="1"/>
  <c r="J1360" i="1"/>
  <c r="J1392" i="1"/>
  <c r="J1424" i="1"/>
  <c r="J1456" i="1"/>
  <c r="J1488" i="1"/>
  <c r="J1520" i="1"/>
  <c r="J1552" i="1"/>
  <c r="J1592" i="1"/>
  <c r="J1636" i="1"/>
  <c r="J1684" i="1"/>
  <c r="J1724" i="1"/>
  <c r="J1768" i="1"/>
  <c r="J696" i="1"/>
  <c r="J824" i="1"/>
  <c r="J936" i="1"/>
  <c r="J980" i="1"/>
  <c r="J1028" i="1"/>
  <c r="J1068" i="1"/>
  <c r="J1108" i="1"/>
  <c r="J1156" i="1"/>
  <c r="J1196" i="1"/>
  <c r="J1236" i="1"/>
  <c r="J1284" i="1"/>
  <c r="J965" i="1"/>
  <c r="J1125" i="1"/>
  <c r="J1294" i="1"/>
  <c r="J1334" i="1"/>
  <c r="J1374" i="1"/>
  <c r="J1422" i="1"/>
  <c r="J1462" i="1"/>
  <c r="J1494" i="1"/>
  <c r="J1526" i="1"/>
  <c r="J1566" i="1"/>
  <c r="J1614" i="1"/>
  <c r="J1646" i="1"/>
  <c r="J1694" i="1"/>
  <c r="J1774" i="1"/>
  <c r="H672" i="1"/>
  <c r="H688" i="1"/>
  <c r="H704" i="1"/>
  <c r="H720" i="1"/>
  <c r="H736" i="1"/>
  <c r="H752" i="1"/>
  <c r="H768" i="1"/>
  <c r="H784" i="1"/>
  <c r="H800" i="1"/>
  <c r="H816" i="1"/>
  <c r="H832" i="1"/>
  <c r="H848" i="1"/>
  <c r="H864" i="1"/>
  <c r="H880" i="1"/>
  <c r="H896" i="1"/>
  <c r="H912" i="1"/>
  <c r="H928" i="1"/>
  <c r="H944" i="1"/>
  <c r="H960" i="1"/>
  <c r="H976" i="1"/>
  <c r="H992" i="1"/>
  <c r="H1008" i="1"/>
  <c r="H1024" i="1"/>
  <c r="H1056" i="1"/>
  <c r="H1072" i="1"/>
  <c r="H1088" i="1"/>
  <c r="H1104" i="1"/>
  <c r="H1120" i="1"/>
  <c r="H1136" i="1"/>
  <c r="J873" i="1"/>
  <c r="J1037" i="1"/>
  <c r="J1165" i="1"/>
  <c r="J1289" i="1"/>
  <c r="J1321" i="1"/>
  <c r="J1353" i="1"/>
  <c r="J1385" i="1"/>
  <c r="J1417" i="1"/>
  <c r="J1449" i="1"/>
  <c r="J1481" i="1"/>
  <c r="J1513" i="1"/>
  <c r="J1545" i="1"/>
  <c r="J1593" i="1"/>
  <c r="J1633" i="1"/>
  <c r="J1673" i="1"/>
  <c r="J1753" i="1"/>
  <c r="H677" i="1"/>
  <c r="H693" i="1"/>
  <c r="H709" i="1"/>
  <c r="H725" i="1"/>
  <c r="H741" i="1"/>
  <c r="H757" i="1"/>
  <c r="H773" i="1"/>
  <c r="H789" i="1"/>
  <c r="H805" i="1"/>
  <c r="H821" i="1"/>
  <c r="H837" i="1"/>
  <c r="H853" i="1"/>
  <c r="H869" i="1"/>
  <c r="H885" i="1"/>
  <c r="H901" i="1"/>
  <c r="H917" i="1"/>
  <c r="H933" i="1"/>
  <c r="H949" i="1"/>
  <c r="H965" i="1"/>
  <c r="H981" i="1"/>
  <c r="H997" i="1"/>
  <c r="H1013" i="1"/>
  <c r="H1029" i="1"/>
  <c r="H1061" i="1"/>
  <c r="H1077" i="1"/>
  <c r="H1093" i="1"/>
  <c r="H1109" i="1"/>
  <c r="H1141" i="1"/>
  <c r="J825" i="1"/>
  <c r="J1314" i="1"/>
  <c r="J1506" i="1"/>
  <c r="J1714" i="1"/>
  <c r="H702" i="1"/>
  <c r="H798" i="1"/>
  <c r="H894" i="1"/>
  <c r="H958" i="1"/>
  <c r="H1054" i="1"/>
  <c r="H1118" i="1"/>
  <c r="H1183" i="1"/>
  <c r="H1215" i="1"/>
  <c r="H1263" i="1"/>
  <c r="H1295" i="1"/>
  <c r="H1343" i="1"/>
  <c r="H1391" i="1"/>
  <c r="H1423" i="1"/>
  <c r="H1455" i="1"/>
  <c r="H1503" i="1"/>
  <c r="H1643" i="1"/>
  <c r="H1679" i="1"/>
  <c r="H1743" i="1"/>
  <c r="J1053" i="1"/>
  <c r="J1402" i="1"/>
  <c r="H703" i="1"/>
  <c r="H787" i="1"/>
  <c r="H915" i="1"/>
  <c r="H1043" i="1"/>
  <c r="H1130" i="1"/>
  <c r="H1205" i="1"/>
  <c r="H1269" i="1"/>
  <c r="H1312" i="1"/>
  <c r="H1376" i="1"/>
  <c r="H1418" i="1"/>
  <c r="H1482" i="1"/>
  <c r="H1546" i="1"/>
  <c r="H1589" i="1"/>
  <c r="H954" i="1"/>
  <c r="H1217" i="1"/>
  <c r="H1288" i="1"/>
  <c r="H1345" i="1"/>
  <c r="H1401" i="1"/>
  <c r="H1458" i="1"/>
  <c r="H1516" i="1"/>
  <c r="H1598" i="1"/>
  <c r="H1778" i="1"/>
  <c r="G703" i="1"/>
  <c r="G745" i="1"/>
  <c r="G788" i="1"/>
  <c r="G831" i="1"/>
  <c r="G873" i="1"/>
  <c r="G916" i="1"/>
  <c r="G959" i="1"/>
  <c r="G1001" i="1"/>
  <c r="G1044" i="1"/>
  <c r="G1087" i="1"/>
  <c r="G1124" i="1"/>
  <c r="G1145" i="1"/>
  <c r="G1167" i="1"/>
  <c r="G1188" i="1"/>
  <c r="G1209" i="1"/>
  <c r="G1231" i="1"/>
  <c r="G1252" i="1"/>
  <c r="G1273" i="1"/>
  <c r="G1295" i="1"/>
  <c r="G1316" i="1"/>
  <c r="G1337" i="1"/>
  <c r="G1359" i="1"/>
  <c r="G1380" i="1"/>
  <c r="G1401" i="1"/>
  <c r="G1423" i="1"/>
  <c r="G1444" i="1"/>
  <c r="G1465" i="1"/>
  <c r="G1487" i="1"/>
  <c r="G1508" i="1"/>
  <c r="G1529" i="1"/>
  <c r="G1551" i="1"/>
  <c r="G1572" i="1"/>
  <c r="G1593" i="1"/>
  <c r="G1615" i="1"/>
  <c r="G1636" i="1"/>
  <c r="G1657" i="1"/>
  <c r="G1679" i="1"/>
  <c r="G1700" i="1"/>
  <c r="G1719" i="1"/>
  <c r="G1733" i="1"/>
  <c r="G1748" i="1"/>
  <c r="G1759" i="1"/>
  <c r="G1770" i="1"/>
  <c r="G1781" i="1"/>
  <c r="G1791" i="1"/>
  <c r="G1802" i="1"/>
  <c r="H1135" i="1"/>
  <c r="H1019" i="1"/>
  <c r="H907" i="1"/>
  <c r="H783" i="1"/>
  <c r="J1626" i="1"/>
  <c r="J1277" i="1"/>
  <c r="J690" i="1"/>
  <c r="J722" i="1"/>
  <c r="J754" i="1"/>
  <c r="J786" i="1"/>
  <c r="J818" i="1"/>
  <c r="J850" i="1"/>
  <c r="J882" i="1"/>
  <c r="J914" i="1"/>
  <c r="J671" i="1"/>
  <c r="J703" i="1"/>
  <c r="J735" i="1"/>
  <c r="J767" i="1"/>
  <c r="J799" i="1"/>
  <c r="L916" i="1" s="1"/>
  <c r="J831" i="1"/>
  <c r="J863" i="1"/>
  <c r="J895" i="1"/>
  <c r="J927" i="1"/>
  <c r="L1047" i="1" s="1"/>
  <c r="J700" i="1"/>
  <c r="J764" i="1"/>
  <c r="J828" i="1"/>
  <c r="J892" i="1"/>
  <c r="J950" i="1"/>
  <c r="J982" i="1"/>
  <c r="J1014" i="1"/>
  <c r="J1046" i="1"/>
  <c r="J1078" i="1"/>
  <c r="J1110" i="1"/>
  <c r="J1142" i="1"/>
  <c r="J1174" i="1"/>
  <c r="J1206" i="1"/>
  <c r="J1238" i="1"/>
  <c r="J1270" i="1"/>
  <c r="J693" i="1"/>
  <c r="J757" i="1"/>
  <c r="J821" i="1"/>
  <c r="J885" i="1"/>
  <c r="J947" i="1"/>
  <c r="J979" i="1"/>
  <c r="J1011" i="1"/>
  <c r="J1043" i="1"/>
  <c r="J1075" i="1"/>
  <c r="J1107" i="1"/>
  <c r="J1139" i="1"/>
  <c r="J1171" i="1"/>
  <c r="J1203" i="1"/>
  <c r="J1235" i="1"/>
  <c r="J1267" i="1"/>
  <c r="J720" i="1"/>
  <c r="J848" i="1"/>
  <c r="J960" i="1"/>
  <c r="J1024" i="1"/>
  <c r="J1088" i="1"/>
  <c r="J1152" i="1"/>
  <c r="J1216" i="1"/>
  <c r="J1280" i="1"/>
  <c r="J1315" i="1"/>
  <c r="J1347" i="1"/>
  <c r="J1379" i="1"/>
  <c r="J1411" i="1"/>
  <c r="J1443" i="1"/>
  <c r="J1475" i="1"/>
  <c r="J1507" i="1"/>
  <c r="J1539" i="1"/>
  <c r="J1583" i="1"/>
  <c r="J1623" i="1"/>
  <c r="J1715" i="1"/>
  <c r="J673" i="1"/>
  <c r="J801" i="1"/>
  <c r="J929" i="1"/>
  <c r="J1001" i="1"/>
  <c r="J1065" i="1"/>
  <c r="J1129" i="1"/>
  <c r="J1193" i="1"/>
  <c r="J1257" i="1"/>
  <c r="J1304" i="1"/>
  <c r="J1336" i="1"/>
  <c r="J1368" i="1"/>
  <c r="J1400" i="1"/>
  <c r="J1432" i="1"/>
  <c r="J1464" i="1"/>
  <c r="J1496" i="1"/>
  <c r="J1528" i="1"/>
  <c r="J1560" i="1"/>
  <c r="J1604" i="1"/>
  <c r="J1644" i="1"/>
  <c r="J1736" i="1"/>
  <c r="J728" i="1"/>
  <c r="J856" i="1"/>
  <c r="J948" i="1"/>
  <c r="J996" i="1"/>
  <c r="J1036" i="1"/>
  <c r="J1076" i="1"/>
  <c r="J1124" i="1"/>
  <c r="J1164" i="1"/>
  <c r="J1204" i="1"/>
  <c r="J1252" i="1"/>
  <c r="J729" i="1"/>
  <c r="J997" i="1"/>
  <c r="J1189" i="1"/>
  <c r="J1302" i="1"/>
  <c r="J1342" i="1"/>
  <c r="J1390" i="1"/>
  <c r="J1430" i="1"/>
  <c r="J1470" i="1"/>
  <c r="J1502" i="1"/>
  <c r="J1534" i="1"/>
  <c r="J1574" i="1"/>
  <c r="J1622" i="1"/>
  <c r="J1670" i="1"/>
  <c r="J1742" i="1"/>
  <c r="H676" i="1"/>
  <c r="H692" i="1"/>
  <c r="H708" i="1"/>
  <c r="H724" i="1"/>
  <c r="H740" i="1"/>
  <c r="H756" i="1"/>
  <c r="H772" i="1"/>
  <c r="H788" i="1"/>
  <c r="H804" i="1"/>
  <c r="H820" i="1"/>
  <c r="H836" i="1"/>
  <c r="H852" i="1"/>
  <c r="H868" i="1"/>
  <c r="H884" i="1"/>
  <c r="H900" i="1"/>
  <c r="H916" i="1"/>
  <c r="H932" i="1"/>
  <c r="H948" i="1"/>
  <c r="H964" i="1"/>
  <c r="H980" i="1"/>
  <c r="H996" i="1"/>
  <c r="H1012" i="1"/>
  <c r="H1028" i="1"/>
  <c r="H1044" i="1"/>
  <c r="H1060" i="1"/>
  <c r="H1076" i="1"/>
  <c r="H1092" i="1"/>
  <c r="H1108" i="1"/>
  <c r="H1124" i="1"/>
  <c r="J681" i="1"/>
  <c r="J937" i="1"/>
  <c r="J1069" i="1"/>
  <c r="J1197" i="1"/>
  <c r="J1297" i="1"/>
  <c r="J1329" i="1"/>
  <c r="J1361" i="1"/>
  <c r="J1393" i="1"/>
  <c r="J1425" i="1"/>
  <c r="J1457" i="1"/>
  <c r="J1489" i="1"/>
  <c r="J1521" i="1"/>
  <c r="J1553" i="1"/>
  <c r="J1601" i="1"/>
  <c r="J1641" i="1"/>
  <c r="J1721" i="1"/>
  <c r="J1793" i="1"/>
  <c r="H681" i="1"/>
  <c r="H697" i="1"/>
  <c r="H713" i="1"/>
  <c r="H729" i="1"/>
  <c r="H745" i="1"/>
  <c r="H761" i="1"/>
  <c r="H777" i="1"/>
  <c r="H793" i="1"/>
  <c r="H809" i="1"/>
  <c r="H825" i="1"/>
  <c r="H841" i="1"/>
  <c r="H857" i="1"/>
  <c r="H873" i="1"/>
  <c r="H889" i="1"/>
  <c r="H905" i="1"/>
  <c r="H921" i="1"/>
  <c r="H937" i="1"/>
  <c r="H953" i="1"/>
  <c r="H969" i="1"/>
  <c r="H985" i="1"/>
  <c r="H1001" i="1"/>
  <c r="H1017" i="1"/>
  <c r="H1033" i="1"/>
  <c r="H1049" i="1"/>
  <c r="H1065" i="1"/>
  <c r="H1081" i="1"/>
  <c r="H1097" i="1"/>
  <c r="H1113" i="1"/>
  <c r="H1129" i="1"/>
  <c r="H1145" i="1"/>
  <c r="H1161" i="1"/>
  <c r="J949" i="1"/>
  <c r="J1205" i="1"/>
  <c r="J1330" i="1"/>
  <c r="J1394" i="1"/>
  <c r="J1458" i="1"/>
  <c r="J1522" i="1"/>
  <c r="L1542" i="1" s="1"/>
  <c r="J1602" i="1"/>
  <c r="J1730" i="1"/>
  <c r="H678" i="1"/>
  <c r="H710" i="1"/>
  <c r="H742" i="1"/>
  <c r="H774" i="1"/>
  <c r="H806" i="1"/>
  <c r="H838" i="1"/>
  <c r="H870" i="1"/>
  <c r="H902" i="1"/>
  <c r="H934" i="1"/>
  <c r="H966" i="1"/>
  <c r="H998" i="1"/>
  <c r="H1030" i="1"/>
  <c r="H1062" i="1"/>
  <c r="H1094" i="1"/>
  <c r="H1126" i="1"/>
  <c r="H1151" i="1"/>
  <c r="H1171" i="1"/>
  <c r="H1187" i="1"/>
  <c r="H1203" i="1"/>
  <c r="H1219" i="1"/>
  <c r="H1235" i="1"/>
  <c r="H1251" i="1"/>
  <c r="H1267" i="1"/>
  <c r="H1283" i="1"/>
  <c r="H1299" i="1"/>
  <c r="H1315" i="1"/>
  <c r="H1331" i="1"/>
  <c r="H1347" i="1"/>
  <c r="H1363" i="1"/>
  <c r="H1379" i="1"/>
  <c r="H1395" i="1"/>
  <c r="H1411" i="1"/>
  <c r="H1427" i="1"/>
  <c r="H1443" i="1"/>
  <c r="H1459" i="1"/>
  <c r="H1475" i="1"/>
  <c r="H1491" i="1"/>
  <c r="H1507" i="1"/>
  <c r="H1523" i="1"/>
  <c r="H1539" i="1"/>
  <c r="H1559" i="1"/>
  <c r="H1595" i="1"/>
  <c r="H1631" i="1"/>
  <c r="H1667" i="1"/>
  <c r="H1683" i="1"/>
  <c r="H1707" i="1"/>
  <c r="H1727" i="1"/>
  <c r="H1751" i="1"/>
  <c r="H1771" i="1"/>
  <c r="H1799" i="1"/>
  <c r="J1149" i="1"/>
  <c r="J1338" i="1"/>
  <c r="J1421" i="1"/>
  <c r="J1509" i="1"/>
  <c r="J1613" i="1"/>
  <c r="H671" i="1"/>
  <c r="H714" i="1"/>
  <c r="H755" i="1"/>
  <c r="H799" i="1"/>
  <c r="H842" i="1"/>
  <c r="H883" i="1"/>
  <c r="H927" i="1"/>
  <c r="H970" i="1"/>
  <c r="H1011" i="1"/>
  <c r="H1055" i="1"/>
  <c r="H1098" i="1"/>
  <c r="H1139" i="1"/>
  <c r="H1168" i="1"/>
  <c r="H1189" i="1"/>
  <c r="H1210" i="1"/>
  <c r="H1232" i="1"/>
  <c r="H1253" i="1"/>
  <c r="H1274" i="1"/>
  <c r="H1296" i="1"/>
  <c r="H1317" i="1"/>
  <c r="H1338" i="1"/>
  <c r="H1360" i="1"/>
  <c r="H1381" i="1"/>
  <c r="H1402" i="1"/>
  <c r="H1424" i="1"/>
  <c r="H1445" i="1"/>
  <c r="H1466" i="1"/>
  <c r="H1488" i="1"/>
  <c r="H1509" i="1"/>
  <c r="H1530" i="1"/>
  <c r="H1552" i="1"/>
  <c r="H1616" i="1"/>
  <c r="H1637" i="1"/>
  <c r="H1664" i="1"/>
  <c r="H1701" i="1"/>
  <c r="H1728" i="1"/>
  <c r="H1754" i="1"/>
  <c r="H1776" i="1"/>
  <c r="H1797" i="1"/>
  <c r="G678" i="1"/>
  <c r="G694" i="1"/>
  <c r="G710" i="1"/>
  <c r="G726" i="1"/>
  <c r="G742" i="1"/>
  <c r="G758" i="1"/>
  <c r="G774" i="1"/>
  <c r="G790" i="1"/>
  <c r="L790" i="1" s="1"/>
  <c r="G806" i="1"/>
  <c r="G822" i="1"/>
  <c r="G838" i="1"/>
  <c r="G854" i="1"/>
  <c r="G870" i="1"/>
  <c r="G886" i="1"/>
  <c r="G902" i="1"/>
  <c r="G918" i="1"/>
  <c r="G934" i="1"/>
  <c r="G950" i="1"/>
  <c r="G966" i="1"/>
  <c r="G982" i="1"/>
  <c r="G998" i="1"/>
  <c r="G1014" i="1"/>
  <c r="G1030" i="1"/>
  <c r="G1046" i="1"/>
  <c r="G1062" i="1"/>
  <c r="G1078" i="1"/>
  <c r="G1094" i="1"/>
  <c r="G1110" i="1"/>
  <c r="G1126" i="1"/>
  <c r="G1142" i="1"/>
  <c r="G1158" i="1"/>
  <c r="G1174" i="1"/>
  <c r="G1190" i="1"/>
  <c r="G1206" i="1"/>
  <c r="G1222" i="1"/>
  <c r="G1238" i="1"/>
  <c r="G1254" i="1"/>
  <c r="G1270" i="1"/>
  <c r="G1286" i="1"/>
  <c r="G1302" i="1"/>
  <c r="G1318" i="1"/>
  <c r="G1334" i="1"/>
  <c r="G1350" i="1"/>
  <c r="G1366" i="1"/>
  <c r="G1382" i="1"/>
  <c r="G1398" i="1"/>
  <c r="G1414" i="1"/>
  <c r="G1430" i="1"/>
  <c r="G1446" i="1"/>
  <c r="G1462" i="1"/>
  <c r="G1478" i="1"/>
  <c r="G1494" i="1"/>
  <c r="G1510" i="1"/>
  <c r="G1526" i="1"/>
  <c r="G1542" i="1"/>
  <c r="G1558" i="1"/>
  <c r="G1574" i="1"/>
  <c r="G1590" i="1"/>
  <c r="G1606" i="1"/>
  <c r="G1622" i="1"/>
  <c r="G1638" i="1"/>
  <c r="G1654" i="1"/>
  <c r="G1670" i="1"/>
  <c r="G1686" i="1"/>
  <c r="G1702" i="1"/>
  <c r="G1718" i="1"/>
  <c r="G1734" i="1"/>
  <c r="G1750" i="1"/>
  <c r="J1085" i="1"/>
  <c r="J1322" i="1"/>
  <c r="J1405" i="1"/>
  <c r="J1493" i="1"/>
  <c r="J1578" i="1"/>
  <c r="H674" i="1"/>
  <c r="H715" i="1"/>
  <c r="H759" i="1"/>
  <c r="H802" i="1"/>
  <c r="G1796" i="1"/>
  <c r="G1780" i="1"/>
  <c r="G1764" i="1"/>
  <c r="G1747" i="1"/>
  <c r="G1725" i="1"/>
  <c r="G1704" i="1"/>
  <c r="G1683" i="1"/>
  <c r="G1661" i="1"/>
  <c r="G1640" i="1"/>
  <c r="G1619" i="1"/>
  <c r="G1597" i="1"/>
  <c r="G1576" i="1"/>
  <c r="G1555" i="1"/>
  <c r="G1533" i="1"/>
  <c r="G1512" i="1"/>
  <c r="G1491" i="1"/>
  <c r="G1469" i="1"/>
  <c r="G1448" i="1"/>
  <c r="G1427" i="1"/>
  <c r="G1405" i="1"/>
  <c r="G1384" i="1"/>
  <c r="G1363" i="1"/>
  <c r="G1341" i="1"/>
  <c r="G1320" i="1"/>
  <c r="G1299" i="1"/>
  <c r="G1277" i="1"/>
  <c r="G1256" i="1"/>
  <c r="G1235" i="1"/>
  <c r="G1213" i="1"/>
  <c r="G1192" i="1"/>
  <c r="G1171" i="1"/>
  <c r="G1149" i="1"/>
  <c r="G1128" i="1"/>
  <c r="G1107" i="1"/>
  <c r="G1085" i="1"/>
  <c r="G1064" i="1"/>
  <c r="G1043" i="1"/>
  <c r="G1021" i="1"/>
  <c r="G1000" i="1"/>
  <c r="G979" i="1"/>
  <c r="G957" i="1"/>
  <c r="G936" i="1"/>
  <c r="G915" i="1"/>
  <c r="G893" i="1"/>
  <c r="G872" i="1"/>
  <c r="G851" i="1"/>
  <c r="G829" i="1"/>
  <c r="G808" i="1"/>
  <c r="G787" i="1"/>
  <c r="G765" i="1"/>
  <c r="G744" i="1"/>
  <c r="G723" i="1"/>
  <c r="G701" i="1"/>
  <c r="G680" i="1"/>
  <c r="H1746" i="1"/>
  <c r="H1710" i="1"/>
  <c r="H1682" i="1"/>
  <c r="H1625" i="1"/>
  <c r="H1569" i="1"/>
  <c r="H1540" i="1"/>
  <c r="H1512" i="1"/>
  <c r="H1484" i="1"/>
  <c r="H1454" i="1"/>
  <c r="H1426" i="1"/>
  <c r="H1398" i="1"/>
  <c r="H1369" i="1"/>
  <c r="H1341" i="1"/>
  <c r="H1313" i="1"/>
  <c r="H1284" i="1"/>
  <c r="H1256" i="1"/>
  <c r="H1228" i="1"/>
  <c r="H1198" i="1"/>
  <c r="H1170" i="1"/>
  <c r="H1131" i="1"/>
  <c r="H1074" i="1"/>
  <c r="H1018" i="1"/>
  <c r="H962" i="1"/>
  <c r="H903" i="1"/>
  <c r="H847" i="1"/>
  <c r="H775" i="1"/>
  <c r="H690" i="1"/>
  <c r="J1653" i="1"/>
  <c r="J1482" i="1"/>
  <c r="J1309" i="1"/>
  <c r="G1713" i="1"/>
  <c r="G1692" i="1"/>
  <c r="G1671" i="1"/>
  <c r="G1649" i="1"/>
  <c r="G1628" i="1"/>
  <c r="G1607" i="1"/>
  <c r="G1585" i="1"/>
  <c r="G1564" i="1"/>
  <c r="G1543" i="1"/>
  <c r="G1521" i="1"/>
  <c r="G1500" i="1"/>
  <c r="G1479" i="1"/>
  <c r="G1457" i="1"/>
  <c r="G1436" i="1"/>
  <c r="G1415" i="1"/>
  <c r="G1393" i="1"/>
  <c r="G1372" i="1"/>
  <c r="G1351" i="1"/>
  <c r="G1329" i="1"/>
  <c r="G1308" i="1"/>
  <c r="G1287" i="1"/>
  <c r="G1265" i="1"/>
  <c r="G1244" i="1"/>
  <c r="G1223" i="1"/>
  <c r="G1201" i="1"/>
  <c r="G1180" i="1"/>
  <c r="G1159" i="1"/>
  <c r="G1137" i="1"/>
  <c r="G1116" i="1"/>
  <c r="G1095" i="1"/>
  <c r="G1073" i="1"/>
  <c r="G1052" i="1"/>
  <c r="G1031" i="1"/>
  <c r="G1009" i="1"/>
  <c r="G988" i="1"/>
  <c r="G967" i="1"/>
  <c r="G945" i="1"/>
  <c r="G924" i="1"/>
  <c r="G903" i="1"/>
  <c r="G881" i="1"/>
  <c r="G860" i="1"/>
  <c r="G839" i="1"/>
  <c r="G817" i="1"/>
  <c r="G796" i="1"/>
  <c r="G775" i="1"/>
  <c r="G753" i="1"/>
  <c r="G732" i="1"/>
  <c r="G711" i="1"/>
  <c r="G689" i="1"/>
  <c r="H1766" i="1"/>
  <c r="H1737" i="1"/>
  <c r="H1709" i="1"/>
  <c r="H1673" i="1"/>
  <c r="H1638" i="1"/>
  <c r="H1581" i="1"/>
  <c r="H1553" i="1"/>
  <c r="H1524" i="1"/>
  <c r="H1496" i="1"/>
  <c r="H1468" i="1"/>
  <c r="H1438" i="1"/>
  <c r="H1410" i="1"/>
  <c r="H1382" i="1"/>
  <c r="H1353" i="1"/>
  <c r="H1325" i="1"/>
  <c r="H1297" i="1"/>
  <c r="H1268" i="1"/>
  <c r="H1240" i="1"/>
  <c r="H1212" i="1"/>
  <c r="H1182" i="1"/>
  <c r="H1150" i="1"/>
  <c r="H1099" i="1"/>
  <c r="H1042" i="1"/>
  <c r="H986" i="1"/>
  <c r="H930" i="1"/>
  <c r="H871" i="1"/>
  <c r="H815" i="1"/>
  <c r="H730" i="1"/>
  <c r="J1733" i="1"/>
  <c r="J1562" i="1"/>
  <c r="J1389" i="1"/>
  <c r="J1021" i="1"/>
  <c r="J1181" i="1"/>
  <c r="H887" i="1"/>
  <c r="H1190" i="1"/>
  <c r="H1304" i="1"/>
  <c r="H1474" i="1"/>
  <c r="H1645" i="1"/>
  <c r="G695" i="1"/>
  <c r="G823" i="1"/>
  <c r="G951" i="1"/>
  <c r="G1036" i="1"/>
  <c r="G1164" i="1"/>
  <c r="G1292" i="1"/>
  <c r="G1420" i="1"/>
  <c r="G1548" i="1"/>
  <c r="G1676" i="1"/>
  <c r="J1525" i="1"/>
  <c r="H975" i="1"/>
  <c r="H1234" i="1"/>
  <c r="H1405" i="1"/>
  <c r="H1518" i="1"/>
  <c r="H1633" i="1"/>
  <c r="H1689" i="1"/>
  <c r="H1753" i="1"/>
  <c r="G685" i="1"/>
  <c r="G728" i="1"/>
  <c r="G771" i="1"/>
  <c r="G813" i="1"/>
  <c r="G856" i="1"/>
  <c r="G899" i="1"/>
  <c r="G941" i="1"/>
  <c r="G984" i="1"/>
  <c r="G1027" i="1"/>
  <c r="G1069" i="1"/>
  <c r="G1112" i="1"/>
  <c r="G1240" i="1"/>
  <c r="G1283" i="1"/>
  <c r="G1325" i="1"/>
  <c r="G1368" i="1"/>
  <c r="G1411" i="1"/>
  <c r="G1453" i="1"/>
  <c r="G1496" i="1"/>
  <c r="G1539" i="1"/>
  <c r="G1581" i="1"/>
  <c r="G1624" i="1"/>
  <c r="G1667" i="1"/>
  <c r="G1709" i="1"/>
  <c r="G1752" i="1"/>
  <c r="G1784" i="1"/>
  <c r="H791" i="1"/>
  <c r="H706" i="1"/>
  <c r="J1706" i="1"/>
  <c r="J1469" i="1"/>
  <c r="J1301" i="1"/>
  <c r="G1746" i="1"/>
  <c r="G1714" i="1"/>
  <c r="G1682" i="1"/>
  <c r="G1650" i="1"/>
  <c r="G1618" i="1"/>
  <c r="G1586" i="1"/>
  <c r="G1554" i="1"/>
  <c r="G1522" i="1"/>
  <c r="G1490" i="1"/>
  <c r="G1458" i="1"/>
  <c r="G1426" i="1"/>
  <c r="G1394" i="1"/>
  <c r="G1362" i="1"/>
  <c r="G1330" i="1"/>
  <c r="G1298" i="1"/>
  <c r="G1266" i="1"/>
  <c r="G1234" i="1"/>
  <c r="G1202" i="1"/>
  <c r="G1170" i="1"/>
  <c r="G1138" i="1"/>
  <c r="G1106" i="1"/>
  <c r="G1074" i="1"/>
  <c r="G1042" i="1"/>
  <c r="G1010" i="1"/>
  <c r="G978" i="1"/>
  <c r="G946" i="1"/>
  <c r="G914" i="1"/>
  <c r="G882" i="1"/>
  <c r="G850" i="1"/>
  <c r="G818" i="1"/>
  <c r="G786" i="1"/>
  <c r="G754" i="1"/>
  <c r="G722" i="1"/>
  <c r="G690" i="1"/>
  <c r="H1792" i="1"/>
  <c r="H1749" i="1"/>
  <c r="H1685" i="1"/>
  <c r="H1632" i="1"/>
  <c r="H1557" i="1"/>
  <c r="H1472" i="1"/>
  <c r="H1386" i="1"/>
  <c r="H1301" i="1"/>
  <c r="H1216" i="1"/>
  <c r="H1107" i="1"/>
  <c r="H938" i="1"/>
  <c r="H767" i="1"/>
  <c r="J1637" i="1"/>
  <c r="J1237" i="1"/>
  <c r="H1731" i="1"/>
  <c r="H1655" i="1"/>
  <c r="H1583" i="1"/>
  <c r="H1511" i="1"/>
  <c r="H1447" i="1"/>
  <c r="H1383" i="1"/>
  <c r="H1319" i="1"/>
  <c r="H1255" i="1"/>
  <c r="H1191" i="1"/>
  <c r="H1102" i="1"/>
  <c r="H974" i="1"/>
  <c r="H846" i="1"/>
  <c r="H718" i="1"/>
  <c r="J1618" i="1"/>
  <c r="J1346" i="1"/>
  <c r="H1149" i="1"/>
  <c r="H1085" i="1"/>
  <c r="H1021" i="1"/>
  <c r="H957" i="1"/>
  <c r="H893" i="1"/>
  <c r="H829" i="1"/>
  <c r="H765" i="1"/>
  <c r="H701" i="1"/>
  <c r="J1729" i="1"/>
  <c r="J1569" i="1"/>
  <c r="J1433" i="1"/>
  <c r="J1305" i="1"/>
  <c r="J745" i="1"/>
  <c r="H1080" i="1"/>
  <c r="H1016" i="1"/>
  <c r="H952" i="1"/>
  <c r="H888" i="1"/>
  <c r="H824" i="1"/>
  <c r="H760" i="1"/>
  <c r="H696" i="1"/>
  <c r="J1718" i="1"/>
  <c r="J1542" i="1"/>
  <c r="J1398" i="1"/>
  <c r="J1061" i="1"/>
  <c r="J1172" i="1"/>
  <c r="J1004" i="1"/>
  <c r="J1788" i="1"/>
  <c r="J1616" i="1"/>
  <c r="J1472" i="1"/>
  <c r="J1344" i="1"/>
  <c r="J1145" i="1"/>
  <c r="J833" i="1"/>
  <c r="J1687" i="1"/>
  <c r="J1515" i="1"/>
  <c r="J1387" i="1"/>
  <c r="J1232" i="1"/>
  <c r="J976" i="1"/>
  <c r="J1243" i="1"/>
  <c r="J1115" i="1"/>
  <c r="J987" i="1"/>
  <c r="J773" i="1"/>
  <c r="J1214" i="1"/>
  <c r="J1086" i="1"/>
  <c r="J958" i="1"/>
  <c r="J716" i="1"/>
  <c r="J839" i="1"/>
  <c r="J711" i="1"/>
  <c r="J858" i="1"/>
  <c r="J730" i="1"/>
  <c r="H739" i="1"/>
  <c r="H1551" i="1"/>
  <c r="H1555" i="1"/>
  <c r="H1558" i="1"/>
  <c r="H1564" i="1"/>
  <c r="H1567" i="1"/>
  <c r="H1570" i="1"/>
  <c r="H1573" i="1"/>
  <c r="H1579" i="1"/>
  <c r="H1582" i="1"/>
  <c r="H1585" i="1"/>
  <c r="H1591" i="1"/>
  <c r="H1594" i="1"/>
  <c r="H1597" i="1"/>
  <c r="H1603" i="1"/>
  <c r="H1606" i="1"/>
  <c r="H1609" i="1"/>
  <c r="H1612" i="1"/>
  <c r="H1615" i="1"/>
  <c r="H1624" i="1"/>
  <c r="H1627" i="1"/>
  <c r="H1636" i="1"/>
  <c r="H1639" i="1"/>
  <c r="H1648" i="1"/>
  <c r="H1651" i="1"/>
  <c r="H1654" i="1"/>
  <c r="H1657" i="1"/>
  <c r="O1665" i="1"/>
  <c r="J1665" i="1"/>
  <c r="O1686" i="1"/>
  <c r="J1686" i="1"/>
  <c r="O1692" i="1"/>
  <c r="J1692" i="1"/>
  <c r="O1695" i="1"/>
  <c r="J1695" i="1"/>
  <c r="O1698" i="1"/>
  <c r="J1698" i="1"/>
  <c r="O1701" i="1"/>
  <c r="J1701" i="1"/>
  <c r="O1713" i="1"/>
  <c r="J1713" i="1"/>
  <c r="O1722" i="1"/>
  <c r="J1722" i="1"/>
  <c r="O1725" i="1"/>
  <c r="J1725" i="1"/>
  <c r="O1734" i="1"/>
  <c r="J1734" i="1"/>
  <c r="O1740" i="1"/>
  <c r="J1740" i="1"/>
  <c r="O1743" i="1"/>
  <c r="J1743" i="1"/>
  <c r="O1761" i="1"/>
  <c r="J1761" i="1"/>
  <c r="O1770" i="1"/>
  <c r="J1770" i="1"/>
  <c r="O1782" i="1"/>
  <c r="J1782" i="1"/>
  <c r="O1785" i="1"/>
  <c r="J1785" i="1"/>
  <c r="H1789" i="1"/>
  <c r="H1795" i="1"/>
  <c r="H1798" i="1"/>
  <c r="H1801" i="1"/>
  <c r="G1762" i="1"/>
  <c r="G1705" i="1"/>
  <c r="G1620" i="1"/>
  <c r="G1535" i="1"/>
  <c r="G1449" i="1"/>
  <c r="G1364" i="1"/>
  <c r="G1279" i="1"/>
  <c r="G1193" i="1"/>
  <c r="G1097" i="1"/>
  <c r="G927" i="1"/>
  <c r="G756" i="1"/>
  <c r="H1529" i="1"/>
  <c r="H1302" i="1"/>
  <c r="H751" i="1"/>
  <c r="H1114" i="1"/>
  <c r="H1361" i="1"/>
  <c r="H1588" i="1"/>
  <c r="H1773" i="1"/>
  <c r="G780" i="1"/>
  <c r="G908" i="1"/>
  <c r="G1079" i="1"/>
  <c r="G1249" i="1"/>
  <c r="G1377" i="1"/>
  <c r="G1505" i="1"/>
  <c r="G1633" i="1"/>
  <c r="H711" i="1"/>
  <c r="H1177" i="1"/>
  <c r="H1348" i="1"/>
  <c r="H1576" i="1"/>
  <c r="G1155" i="1"/>
  <c r="J1349" i="1"/>
  <c r="H794" i="1"/>
  <c r="H1142" i="1"/>
  <c r="H1261" i="1"/>
  <c r="H1432" i="1"/>
  <c r="H1545" i="1"/>
  <c r="H1660" i="1"/>
  <c r="H1794" i="1"/>
  <c r="G748" i="1"/>
  <c r="G833" i="1"/>
  <c r="G876" i="1"/>
  <c r="G919" i="1"/>
  <c r="G961" i="1"/>
  <c r="G1004" i="1"/>
  <c r="G1047" i="1"/>
  <c r="G1089" i="1"/>
  <c r="G1132" i="1"/>
  <c r="G1175" i="1"/>
  <c r="G1260" i="1"/>
  <c r="G1303" i="1"/>
  <c r="G1345" i="1"/>
  <c r="G1388" i="1"/>
  <c r="G1431" i="1"/>
  <c r="G1473" i="1"/>
  <c r="G1516" i="1"/>
  <c r="G1559" i="1"/>
  <c r="G1601" i="1"/>
  <c r="G1644" i="1"/>
  <c r="G1687" i="1"/>
  <c r="J1213" i="1"/>
  <c r="J1610" i="1"/>
  <c r="H754" i="1"/>
  <c r="H890" i="1"/>
  <c r="H1003" i="1"/>
  <c r="H1115" i="1"/>
  <c r="H1192" i="1"/>
  <c r="H1249" i="1"/>
  <c r="H1305" i="1"/>
  <c r="H1362" i="1"/>
  <c r="H1420" i="1"/>
  <c r="H1476" i="1"/>
  <c r="H1533" i="1"/>
  <c r="H1590" i="1"/>
  <c r="H1646" i="1"/>
  <c r="H1704" i="1"/>
  <c r="H1782" i="1"/>
  <c r="G696" i="1"/>
  <c r="G739" i="1"/>
  <c r="G781" i="1"/>
  <c r="G824" i="1"/>
  <c r="G867" i="1"/>
  <c r="G909" i="1"/>
  <c r="L909" i="1" s="1"/>
  <c r="G952" i="1"/>
  <c r="G995" i="1"/>
  <c r="G1037" i="1"/>
  <c r="G1080" i="1"/>
  <c r="G1123" i="1"/>
  <c r="G1165" i="1"/>
  <c r="G1208" i="1"/>
  <c r="G1251" i="1"/>
  <c r="G1293" i="1"/>
  <c r="G1336" i="1"/>
  <c r="G1379" i="1"/>
  <c r="G1421" i="1"/>
  <c r="G1464" i="1"/>
  <c r="G1507" i="1"/>
  <c r="G1549" i="1"/>
  <c r="G1592" i="1"/>
  <c r="G1635" i="1"/>
  <c r="G1677" i="1"/>
  <c r="G1720" i="1"/>
  <c r="G1760" i="1"/>
  <c r="G1792" i="1"/>
  <c r="H770" i="1"/>
  <c r="H683" i="1"/>
  <c r="J1661" i="1"/>
  <c r="J1429" i="1"/>
  <c r="J1173" i="1"/>
  <c r="G1738" i="1"/>
  <c r="G1706" i="1"/>
  <c r="G1674" i="1"/>
  <c r="G1642" i="1"/>
  <c r="G1610" i="1"/>
  <c r="G1578" i="1"/>
  <c r="G1546" i="1"/>
  <c r="G1514" i="1"/>
  <c r="G1482" i="1"/>
  <c r="G1450" i="1"/>
  <c r="G1418" i="1"/>
  <c r="G1386" i="1"/>
  <c r="G1354" i="1"/>
  <c r="G1322" i="1"/>
  <c r="G1290" i="1"/>
  <c r="G1258" i="1"/>
  <c r="G1226" i="1"/>
  <c r="G1194" i="1"/>
  <c r="G1162" i="1"/>
  <c r="G1130" i="1"/>
  <c r="G1098" i="1"/>
  <c r="G1066" i="1"/>
  <c r="G1034" i="1"/>
  <c r="G1002" i="1"/>
  <c r="G970" i="1"/>
  <c r="G938" i="1"/>
  <c r="G906" i="1"/>
  <c r="G874" i="1"/>
  <c r="G842" i="1"/>
  <c r="G810" i="1"/>
  <c r="G778" i="1"/>
  <c r="G746" i="1"/>
  <c r="G714" i="1"/>
  <c r="G682" i="1"/>
  <c r="L682" i="1" s="1"/>
  <c r="H1781" i="1"/>
  <c r="H1733" i="1"/>
  <c r="H1674" i="1"/>
  <c r="H1621" i="1"/>
  <c r="H1536" i="1"/>
  <c r="H1450" i="1"/>
  <c r="H1365" i="1"/>
  <c r="H1280" i="1"/>
  <c r="H1194" i="1"/>
  <c r="H1066" i="1"/>
  <c r="H895" i="1"/>
  <c r="H723" i="1"/>
  <c r="J1530" i="1"/>
  <c r="J841" i="1"/>
  <c r="H1715" i="1"/>
  <c r="H1635" i="1"/>
  <c r="H1563" i="1"/>
  <c r="H1495" i="1"/>
  <c r="H1431" i="1"/>
  <c r="H1367" i="1"/>
  <c r="H1303" i="1"/>
  <c r="H1239" i="1"/>
  <c r="H1175" i="1"/>
  <c r="H1070" i="1"/>
  <c r="H942" i="1"/>
  <c r="H814" i="1"/>
  <c r="H686" i="1"/>
  <c r="J1538" i="1"/>
  <c r="J1269" i="1"/>
  <c r="H1133" i="1"/>
  <c r="H1069" i="1"/>
  <c r="H1005" i="1"/>
  <c r="H941" i="1"/>
  <c r="H877" i="1"/>
  <c r="H813" i="1"/>
  <c r="H749" i="1"/>
  <c r="H685" i="1"/>
  <c r="J1697" i="1"/>
  <c r="J1529" i="1"/>
  <c r="J1401" i="1"/>
  <c r="J1229" i="1"/>
  <c r="H1128" i="1"/>
  <c r="H1064" i="1"/>
  <c r="H1000" i="1"/>
  <c r="H936" i="1"/>
  <c r="H872" i="1"/>
  <c r="H808" i="1"/>
  <c r="H744" i="1"/>
  <c r="H680" i="1"/>
  <c r="J1678" i="1"/>
  <c r="J1510" i="1"/>
  <c r="J1358" i="1"/>
  <c r="J793" i="1"/>
  <c r="J1132" i="1"/>
  <c r="J964" i="1"/>
  <c r="J1744" i="1"/>
  <c r="J1572" i="1"/>
  <c r="J1440" i="1"/>
  <c r="J1312" i="1"/>
  <c r="J1081" i="1"/>
  <c r="J705" i="1"/>
  <c r="J1635" i="1"/>
  <c r="J1483" i="1"/>
  <c r="J1355" i="1"/>
  <c r="J1168" i="1"/>
  <c r="J880" i="1"/>
  <c r="J1211" i="1"/>
  <c r="J1083" i="1"/>
  <c r="J955" i="1"/>
  <c r="J709" i="1"/>
  <c r="J1182" i="1"/>
  <c r="J1054" i="1"/>
  <c r="J908" i="1"/>
  <c r="J935" i="1"/>
  <c r="J807" i="1"/>
  <c r="J679" i="1"/>
  <c r="J826" i="1"/>
  <c r="J698" i="1"/>
  <c r="H879" i="1"/>
  <c r="G1794" i="1"/>
  <c r="G1751" i="1"/>
  <c r="G1684" i="1"/>
  <c r="G1599" i="1"/>
  <c r="G1513" i="1"/>
  <c r="G1428" i="1"/>
  <c r="G1343" i="1"/>
  <c r="G1257" i="1"/>
  <c r="G1172" i="1"/>
  <c r="G1055" i="1"/>
  <c r="G884" i="1"/>
  <c r="G713" i="1"/>
  <c r="H1473" i="1"/>
  <c r="H1230" i="1"/>
  <c r="H1358" i="1"/>
  <c r="J1605" i="1"/>
  <c r="H999" i="1"/>
  <c r="H1246" i="1"/>
  <c r="H1417" i="1"/>
  <c r="H1532" i="1"/>
  <c r="H1716" i="1"/>
  <c r="G737" i="1"/>
  <c r="G865" i="1"/>
  <c r="G993" i="1"/>
  <c r="G1121" i="1"/>
  <c r="G1207" i="1"/>
  <c r="G1335" i="1"/>
  <c r="G1463" i="1"/>
  <c r="G1591" i="1"/>
  <c r="J777" i="1"/>
  <c r="H859" i="1"/>
  <c r="H1090" i="1"/>
  <c r="H1292" i="1"/>
  <c r="H1462" i="1"/>
  <c r="G1197" i="1"/>
  <c r="J1690" i="1"/>
  <c r="H914" i="1"/>
  <c r="H1027" i="1"/>
  <c r="H1204" i="1"/>
  <c r="H1318" i="1"/>
  <c r="H1374" i="1"/>
  <c r="H1489" i="1"/>
  <c r="H1602" i="1"/>
  <c r="H1730" i="1"/>
  <c r="G705" i="1"/>
  <c r="L705" i="1" s="1"/>
  <c r="G791" i="1"/>
  <c r="G1217" i="1"/>
  <c r="J1434" i="1"/>
  <c r="J1773" i="1"/>
  <c r="H827" i="1"/>
  <c r="H943" i="1"/>
  <c r="H1058" i="1"/>
  <c r="H1159" i="1"/>
  <c r="H1218" i="1"/>
  <c r="H1276" i="1"/>
  <c r="H1332" i="1"/>
  <c r="H1389" i="1"/>
  <c r="H1446" i="1"/>
  <c r="H1502" i="1"/>
  <c r="H1560" i="1"/>
  <c r="H1617" i="1"/>
  <c r="H1681" i="1"/>
  <c r="H1745" i="1"/>
  <c r="G673" i="1"/>
  <c r="G716" i="1"/>
  <c r="G759" i="1"/>
  <c r="G801" i="1"/>
  <c r="G844" i="1"/>
  <c r="G887" i="1"/>
  <c r="L887" i="1" s="1"/>
  <c r="G929" i="1"/>
  <c r="G972" i="1"/>
  <c r="G1015" i="1"/>
  <c r="G1057" i="1"/>
  <c r="G1100" i="1"/>
  <c r="G1143" i="1"/>
  <c r="G1185" i="1"/>
  <c r="G1228" i="1"/>
  <c r="G1271" i="1"/>
  <c r="G1313" i="1"/>
  <c r="G1356" i="1"/>
  <c r="G1399" i="1"/>
  <c r="G1441" i="1"/>
  <c r="G1484" i="1"/>
  <c r="G1527" i="1"/>
  <c r="G1569" i="1"/>
  <c r="G1612" i="1"/>
  <c r="G1655" i="1"/>
  <c r="G1697" i="1"/>
  <c r="J1354" i="1"/>
  <c r="J1693" i="1"/>
  <c r="H795" i="1"/>
  <c r="H919" i="1"/>
  <c r="H1031" i="1"/>
  <c r="H1143" i="1"/>
  <c r="H1206" i="1"/>
  <c r="H1262" i="1"/>
  <c r="H1320" i="1"/>
  <c r="H1377" i="1"/>
  <c r="H1433" i="1"/>
  <c r="H1490" i="1"/>
  <c r="H1548" i="1"/>
  <c r="H1604" i="1"/>
  <c r="H1661" i="1"/>
  <c r="H1718" i="1"/>
  <c r="H1796" i="1"/>
  <c r="G707" i="1"/>
  <c r="G749" i="1"/>
  <c r="G792" i="1"/>
  <c r="G835" i="1"/>
  <c r="G877" i="1"/>
  <c r="G920" i="1"/>
  <c r="G963" i="1"/>
  <c r="G1005" i="1"/>
  <c r="G1048" i="1"/>
  <c r="G1091" i="1"/>
  <c r="G1133" i="1"/>
  <c r="G1176" i="1"/>
  <c r="G1219" i="1"/>
  <c r="G1261" i="1"/>
  <c r="G1304" i="1"/>
  <c r="G1347" i="1"/>
  <c r="G1389" i="1"/>
  <c r="G1432" i="1"/>
  <c r="G1475" i="1"/>
  <c r="G1517" i="1"/>
  <c r="G1560" i="1"/>
  <c r="G1603" i="1"/>
  <c r="G1645" i="1"/>
  <c r="G1688" i="1"/>
  <c r="G1731" i="1"/>
  <c r="G1768" i="1"/>
  <c r="G1800" i="1"/>
  <c r="H747" i="1"/>
  <c r="J1789" i="1"/>
  <c r="J1557" i="1"/>
  <c r="J1386" i="1"/>
  <c r="J989" i="1"/>
  <c r="G1730" i="1"/>
  <c r="G1698" i="1"/>
  <c r="G1666" i="1"/>
  <c r="G1634" i="1"/>
  <c r="G1602" i="1"/>
  <c r="G1570" i="1"/>
  <c r="G1538" i="1"/>
  <c r="G1506" i="1"/>
  <c r="G1474" i="1"/>
  <c r="G1442" i="1"/>
  <c r="G1410" i="1"/>
  <c r="G1378" i="1"/>
  <c r="G1346" i="1"/>
  <c r="G1314" i="1"/>
  <c r="G1282" i="1"/>
  <c r="G1250" i="1"/>
  <c r="L1250" i="1" s="1"/>
  <c r="G1218" i="1"/>
  <c r="G1186" i="1"/>
  <c r="G1154" i="1"/>
  <c r="G1122" i="1"/>
  <c r="G1090" i="1"/>
  <c r="G1058" i="1"/>
  <c r="G1026" i="1"/>
  <c r="G994" i="1"/>
  <c r="G962" i="1"/>
  <c r="G930" i="1"/>
  <c r="G898" i="1"/>
  <c r="G866" i="1"/>
  <c r="G834" i="1"/>
  <c r="G802" i="1"/>
  <c r="G770" i="1"/>
  <c r="G738" i="1"/>
  <c r="L738" i="1" s="1"/>
  <c r="G706" i="1"/>
  <c r="G674" i="1"/>
  <c r="H1770" i="1"/>
  <c r="H1722" i="1"/>
  <c r="H1658" i="1"/>
  <c r="H1600" i="1"/>
  <c r="H1514" i="1"/>
  <c r="H1429" i="1"/>
  <c r="H1344" i="1"/>
  <c r="H1258" i="1"/>
  <c r="H1173" i="1"/>
  <c r="H1023" i="1"/>
  <c r="H851" i="1"/>
  <c r="H682" i="1"/>
  <c r="J1445" i="1"/>
  <c r="H1775" i="1"/>
  <c r="H1691" i="1"/>
  <c r="H1619" i="1"/>
  <c r="H1543" i="1"/>
  <c r="H1479" i="1"/>
  <c r="H1415" i="1"/>
  <c r="H1351" i="1"/>
  <c r="H1287" i="1"/>
  <c r="H1223" i="1"/>
  <c r="H1156" i="1"/>
  <c r="H1038" i="1"/>
  <c r="H910" i="1"/>
  <c r="H782" i="1"/>
  <c r="J1762" i="1"/>
  <c r="J1474" i="1"/>
  <c r="J1013" i="1"/>
  <c r="H1117" i="1"/>
  <c r="H1053" i="1"/>
  <c r="H989" i="1"/>
  <c r="H925" i="1"/>
  <c r="H861" i="1"/>
  <c r="H797" i="1"/>
  <c r="H733" i="1"/>
  <c r="H669" i="1"/>
  <c r="J1649" i="1"/>
  <c r="J1497" i="1"/>
  <c r="J1369" i="1"/>
  <c r="J1101" i="1"/>
  <c r="H1112" i="1"/>
  <c r="H1048" i="1"/>
  <c r="H984" i="1"/>
  <c r="H920" i="1"/>
  <c r="H856" i="1"/>
  <c r="H792" i="1"/>
  <c r="H728" i="1"/>
  <c r="J1790" i="1"/>
  <c r="J1630" i="1"/>
  <c r="J1478" i="1"/>
  <c r="J1310" i="1"/>
  <c r="J1260" i="1"/>
  <c r="J1092" i="1"/>
  <c r="J888" i="1"/>
  <c r="J1700" i="1"/>
  <c r="J1536" i="1"/>
  <c r="J1408" i="1"/>
  <c r="J1273" i="1"/>
  <c r="J1017" i="1"/>
  <c r="J1771" i="1"/>
  <c r="J1591" i="1"/>
  <c r="J1451" i="1"/>
  <c r="J1323" i="1"/>
  <c r="J1104" i="1"/>
  <c r="J752" i="1"/>
  <c r="L870" i="1" s="1"/>
  <c r="J1179" i="1"/>
  <c r="J1051" i="1"/>
  <c r="J901" i="1"/>
  <c r="J1278" i="1"/>
  <c r="J1150" i="1"/>
  <c r="J1022" i="1"/>
  <c r="J844" i="1"/>
  <c r="J903" i="1"/>
  <c r="J775" i="1"/>
  <c r="J922" i="1"/>
  <c r="J794" i="1"/>
  <c r="J905" i="1"/>
  <c r="H994" i="1"/>
  <c r="H1575" i="1"/>
  <c r="H1584" i="1"/>
  <c r="H1587" i="1"/>
  <c r="H1605" i="1"/>
  <c r="H1623" i="1"/>
  <c r="H1626" i="1"/>
  <c r="H1647" i="1"/>
  <c r="H1653" i="1"/>
  <c r="H1659" i="1"/>
  <c r="J1798" i="1"/>
  <c r="G1783" i="1"/>
  <c r="G1737" i="1"/>
  <c r="G1663" i="1"/>
  <c r="G1577" i="1"/>
  <c r="G1492" i="1"/>
  <c r="G1407" i="1"/>
  <c r="G1321" i="1"/>
  <c r="G1236" i="1"/>
  <c r="G1151" i="1"/>
  <c r="G1012" i="1"/>
  <c r="G841" i="1"/>
  <c r="G671" i="1"/>
  <c r="H1416" i="1"/>
  <c r="H1067" i="1"/>
  <c r="J1666" i="1"/>
  <c r="J1681" i="1"/>
  <c r="J1702" i="1"/>
  <c r="J1780" i="1"/>
  <c r="J1759" i="1"/>
  <c r="J1675" i="1"/>
  <c r="H1572" i="1"/>
  <c r="H1593" i="1"/>
  <c r="H1608" i="1"/>
  <c r="H1614" i="1"/>
  <c r="H1620" i="1"/>
  <c r="H1629" i="1"/>
  <c r="H1641" i="1"/>
  <c r="H1644" i="1"/>
  <c r="H1650" i="1"/>
  <c r="H1656" i="1"/>
  <c r="O1696" i="1"/>
  <c r="J1696" i="1"/>
  <c r="O1699" i="1"/>
  <c r="J1699" i="1"/>
  <c r="O1708" i="1"/>
  <c r="J1708" i="1"/>
  <c r="O1711" i="1"/>
  <c r="J1711" i="1"/>
  <c r="O1720" i="1"/>
  <c r="J1720" i="1"/>
  <c r="O1723" i="1"/>
  <c r="J1723" i="1"/>
  <c r="O1732" i="1"/>
  <c r="J1732" i="1"/>
  <c r="O1735" i="1"/>
  <c r="J1735" i="1"/>
  <c r="O1792" i="1"/>
  <c r="J1792" i="1"/>
  <c r="J1777" i="1"/>
  <c r="J1705" i="1"/>
  <c r="J1726" i="1"/>
  <c r="J1756" i="1"/>
  <c r="J1672" i="1"/>
  <c r="J1783" i="1"/>
  <c r="H1662" i="1"/>
  <c r="H1666" i="1"/>
  <c r="H1669" i="1"/>
  <c r="H1672" i="1"/>
  <c r="H1678" i="1"/>
  <c r="H1684" i="1"/>
  <c r="H1687" i="1"/>
  <c r="H1690" i="1"/>
  <c r="H1693" i="1"/>
  <c r="H1696" i="1"/>
  <c r="H1699" i="1"/>
  <c r="H1702" i="1"/>
  <c r="H1705" i="1"/>
  <c r="H1708" i="1"/>
  <c r="H1711" i="1"/>
  <c r="H1714" i="1"/>
  <c r="H1717" i="1"/>
  <c r="H1720" i="1"/>
  <c r="H1726" i="1"/>
  <c r="H1729" i="1"/>
  <c r="H1732" i="1"/>
  <c r="H1735" i="1"/>
  <c r="H1738" i="1"/>
  <c r="H1741" i="1"/>
  <c r="H1747" i="1"/>
  <c r="H1750" i="1"/>
  <c r="H1756" i="1"/>
  <c r="H1759" i="1"/>
  <c r="H1762" i="1"/>
  <c r="H1768" i="1"/>
  <c r="H1774" i="1"/>
  <c r="H1777" i="1"/>
  <c r="H1780" i="1"/>
  <c r="H1783" i="1"/>
  <c r="H1791" i="1"/>
  <c r="H1549" i="1"/>
  <c r="H1665" i="1"/>
  <c r="H1677" i="1"/>
  <c r="H1686" i="1"/>
  <c r="H1692" i="1"/>
  <c r="H1698" i="1"/>
  <c r="H1713" i="1"/>
  <c r="H1734" i="1"/>
  <c r="H1764" i="1"/>
  <c r="H1785" i="1"/>
  <c r="H1800" i="1"/>
  <c r="J1764" i="1"/>
  <c r="J1716" i="1"/>
  <c r="J1668" i="1"/>
  <c r="J1767" i="1"/>
  <c r="J1719" i="1"/>
  <c r="J1671" i="1"/>
  <c r="D1659" i="1"/>
  <c r="J1290" i="1"/>
  <c r="J1501" i="1"/>
  <c r="H699" i="1"/>
  <c r="H786" i="1"/>
  <c r="H855" i="1"/>
  <c r="H911" i="1"/>
  <c r="H967" i="1"/>
  <c r="H1026" i="1"/>
  <c r="H1082" i="1"/>
  <c r="H1138" i="1"/>
  <c r="H1174" i="1"/>
  <c r="H1193" i="1"/>
  <c r="H1208" i="1"/>
  <c r="H1222" i="1"/>
  <c r="H1236" i="1"/>
  <c r="H1250" i="1"/>
  <c r="H1265" i="1"/>
  <c r="H1278" i="1"/>
  <c r="H1293" i="1"/>
  <c r="H1308" i="1"/>
  <c r="H1321" i="1"/>
  <c r="H1336" i="1"/>
  <c r="H1350" i="1"/>
  <c r="H1364" i="1"/>
  <c r="H1378" i="1"/>
  <c r="H1393" i="1"/>
  <c r="H1406" i="1"/>
  <c r="H1421" i="1"/>
  <c r="H1436" i="1"/>
  <c r="H1449" i="1"/>
  <c r="H1464" i="1"/>
  <c r="H1478" i="1"/>
  <c r="H1492" i="1"/>
  <c r="H1506" i="1"/>
  <c r="H1521" i="1"/>
  <c r="H1534" i="1"/>
  <c r="H1550" i="1"/>
  <c r="H1580" i="1"/>
  <c r="H1601" i="1"/>
  <c r="H1634" i="1"/>
  <c r="H1721" i="1"/>
  <c r="H1757" i="1"/>
  <c r="H1784" i="1"/>
  <c r="G672" i="1"/>
  <c r="G683" i="1"/>
  <c r="G693" i="1"/>
  <c r="G704" i="1"/>
  <c r="G715" i="1"/>
  <c r="G725" i="1"/>
  <c r="G736" i="1"/>
  <c r="G747" i="1"/>
  <c r="G757" i="1"/>
  <c r="G768" i="1"/>
  <c r="G779" i="1"/>
  <c r="G789" i="1"/>
  <c r="G800" i="1"/>
  <c r="G811" i="1"/>
  <c r="G821" i="1"/>
  <c r="G832" i="1"/>
  <c r="G843" i="1"/>
  <c r="L843" i="1" s="1"/>
  <c r="G853" i="1"/>
  <c r="G864" i="1"/>
  <c r="G875" i="1"/>
  <c r="G885" i="1"/>
  <c r="G896" i="1"/>
  <c r="G907" i="1"/>
  <c r="G917" i="1"/>
  <c r="G928" i="1"/>
  <c r="G939" i="1"/>
  <c r="G949" i="1"/>
  <c r="G960" i="1"/>
  <c r="G971" i="1"/>
  <c r="G981" i="1"/>
  <c r="G992" i="1"/>
  <c r="G1003" i="1"/>
  <c r="G1013" i="1"/>
  <c r="G1024" i="1"/>
  <c r="G1035" i="1"/>
  <c r="G1045" i="1"/>
  <c r="G1056" i="1"/>
  <c r="G1067" i="1"/>
  <c r="G1077" i="1"/>
  <c r="G1088" i="1"/>
  <c r="G1099" i="1"/>
  <c r="G1109" i="1"/>
  <c r="J1373" i="1"/>
  <c r="J1757" i="1"/>
  <c r="H743" i="1"/>
  <c r="H826" i="1"/>
  <c r="H882" i="1"/>
  <c r="H939" i="1"/>
  <c r="H995" i="1"/>
  <c r="H1051" i="1"/>
  <c r="H1111" i="1"/>
  <c r="H1158" i="1"/>
  <c r="H1186" i="1"/>
  <c r="H1201" i="1"/>
  <c r="H1214" i="1"/>
  <c r="H1229" i="1"/>
  <c r="H1244" i="1"/>
  <c r="H1257" i="1"/>
  <c r="H1272" i="1"/>
  <c r="H1286" i="1"/>
  <c r="H1300" i="1"/>
  <c r="H1314" i="1"/>
  <c r="H1329" i="1"/>
  <c r="H1342" i="1"/>
  <c r="H1357" i="1"/>
  <c r="H1372" i="1"/>
  <c r="H1385" i="1"/>
  <c r="H1400" i="1"/>
  <c r="H1414" i="1"/>
  <c r="H1428" i="1"/>
  <c r="H1442" i="1"/>
  <c r="H1457" i="1"/>
  <c r="H1470" i="1"/>
  <c r="H1485" i="1"/>
  <c r="H1500" i="1"/>
  <c r="H1513" i="1"/>
  <c r="H1528" i="1"/>
  <c r="H1542" i="1"/>
  <c r="H1565" i="1"/>
  <c r="H1592" i="1"/>
  <c r="H1622" i="1"/>
  <c r="H1670" i="1"/>
  <c r="H1742" i="1"/>
  <c r="H1772" i="1"/>
  <c r="H1793" i="1"/>
  <c r="G677" i="1"/>
  <c r="G688" i="1"/>
  <c r="G699" i="1"/>
  <c r="G709" i="1"/>
  <c r="G720" i="1"/>
  <c r="G731" i="1"/>
  <c r="G741" i="1"/>
  <c r="G752" i="1"/>
  <c r="G763" i="1"/>
  <c r="G773" i="1"/>
  <c r="G784" i="1"/>
  <c r="G795" i="1"/>
  <c r="G805" i="1"/>
  <c r="G816" i="1"/>
  <c r="G827" i="1"/>
  <c r="G837" i="1"/>
  <c r="G848" i="1"/>
  <c r="G859" i="1"/>
  <c r="G869" i="1"/>
  <c r="G880" i="1"/>
  <c r="L880" i="1" s="1"/>
  <c r="G891" i="1"/>
  <c r="G901" i="1"/>
  <c r="G912" i="1"/>
  <c r="G923" i="1"/>
  <c r="G933" i="1"/>
  <c r="G944" i="1"/>
  <c r="G955" i="1"/>
  <c r="G965" i="1"/>
  <c r="G976" i="1"/>
  <c r="G987" i="1"/>
  <c r="G997" i="1"/>
  <c r="G1008" i="1"/>
  <c r="G1019" i="1"/>
  <c r="G1029" i="1"/>
  <c r="G1040" i="1"/>
  <c r="G1051" i="1"/>
  <c r="L1051" i="1" s="1"/>
  <c r="G1061" i="1"/>
  <c r="G1072" i="1"/>
  <c r="G1083" i="1"/>
  <c r="G1093" i="1"/>
  <c r="G1104" i="1"/>
  <c r="G1115" i="1"/>
  <c r="J1689" i="1"/>
  <c r="J1758" i="1"/>
  <c r="J1776" i="1"/>
  <c r="J1728" i="1"/>
  <c r="J1680" i="1"/>
  <c r="J1779" i="1"/>
  <c r="J1731" i="1"/>
  <c r="J1683" i="1"/>
  <c r="J1669" i="1"/>
  <c r="D1662" i="1"/>
  <c r="H1148" i="1"/>
  <c r="H1039" i="1"/>
  <c r="H923" i="1"/>
  <c r="H807" i="1"/>
  <c r="J1546" i="1"/>
  <c r="J1677" i="1"/>
  <c r="J1746" i="1"/>
  <c r="J1737" i="1"/>
  <c r="J1710" i="1"/>
  <c r="J1752" i="1"/>
  <c r="J1704" i="1"/>
  <c r="J1755" i="1"/>
  <c r="J1707" i="1"/>
  <c r="D1663" i="1"/>
  <c r="H1266" i="1"/>
  <c r="H1238" i="1"/>
  <c r="H1209" i="1"/>
  <c r="H1181" i="1"/>
  <c r="H1095" i="1"/>
  <c r="H983" i="1"/>
  <c r="H867" i="1"/>
  <c r="H722" i="1"/>
  <c r="J1333" i="1"/>
  <c r="J1801" i="1"/>
  <c r="O1801" i="1"/>
  <c r="J1642" i="1"/>
  <c r="J1573" i="1"/>
  <c r="J1794" i="1"/>
  <c r="J1657" i="1"/>
  <c r="J1561" i="1"/>
  <c r="J1654" i="1"/>
  <c r="J1558" i="1"/>
  <c r="J1648" i="1"/>
  <c r="J1600" i="1"/>
  <c r="J1651" i="1"/>
  <c r="J1603" i="1"/>
  <c r="J1555" i="1"/>
  <c r="J1660" i="1"/>
  <c r="O1660" i="1"/>
  <c r="J1717" i="1"/>
  <c r="O1717" i="1"/>
  <c r="D1800" i="1"/>
  <c r="O1798" i="1"/>
  <c r="J957" i="1"/>
  <c r="J1621" i="1"/>
  <c r="J1585" i="1"/>
  <c r="J1582" i="1"/>
  <c r="J1612" i="1"/>
  <c r="J1564" i="1"/>
  <c r="J1791" i="1"/>
  <c r="J1615" i="1"/>
  <c r="J1567" i="1"/>
  <c r="J1629" i="1"/>
  <c r="O1629" i="1"/>
  <c r="J1597" i="1"/>
  <c r="J1570" i="1"/>
  <c r="J1609" i="1"/>
  <c r="J1606" i="1"/>
  <c r="J1624" i="1"/>
  <c r="J1576" i="1"/>
  <c r="J1627" i="1"/>
  <c r="J1579" i="1"/>
  <c r="J1797" i="1"/>
  <c r="J1674" i="1"/>
  <c r="O1674" i="1"/>
  <c r="J1802" i="1"/>
  <c r="L794" i="1"/>
  <c r="L786" i="1"/>
  <c r="L701" i="1"/>
  <c r="L846" i="1"/>
  <c r="L810" i="1"/>
  <c r="L1251" i="1"/>
  <c r="L1294" i="1"/>
  <c r="J1589" i="1"/>
  <c r="J1418" i="1"/>
  <c r="J1117" i="1"/>
  <c r="L1021" i="1" l="1"/>
  <c r="L866" i="1"/>
  <c r="L1005" i="1"/>
  <c r="L957" i="1"/>
  <c r="L959" i="1"/>
  <c r="L1539" i="1"/>
  <c r="L744" i="1"/>
  <c r="L1302" i="1"/>
  <c r="L982" i="1"/>
  <c r="L1052" i="1"/>
  <c r="L1242" i="1"/>
  <c r="L1243" i="1"/>
  <c r="L1308" i="1"/>
  <c r="L1269" i="1"/>
  <c r="L809" i="1"/>
  <c r="L808" i="1"/>
  <c r="L1285" i="1"/>
  <c r="L1297" i="1"/>
  <c r="L1257" i="1"/>
  <c r="L1245" i="1"/>
  <c r="L1240" i="1"/>
  <c r="L1304" i="1"/>
  <c r="L1026" i="1"/>
  <c r="L1553" i="1"/>
  <c r="L1328" i="1"/>
  <c r="L889" i="1"/>
  <c r="L845" i="1"/>
  <c r="L1317" i="1"/>
  <c r="L1113" i="1"/>
  <c r="L942" i="1"/>
  <c r="L950" i="1"/>
  <c r="L1253" i="1"/>
  <c r="L979" i="1"/>
  <c r="L997" i="1"/>
  <c r="L1333" i="1"/>
  <c r="L781" i="1"/>
  <c r="L773" i="1"/>
  <c r="L765" i="1"/>
  <c r="L740" i="1"/>
  <c r="L708" i="1"/>
  <c r="L717" i="1"/>
  <c r="L673" i="1"/>
  <c r="L840" i="1"/>
  <c r="L746" i="1"/>
  <c r="L963" i="1"/>
  <c r="L801" i="1"/>
  <c r="L1388" i="1"/>
  <c r="L1283" i="1"/>
  <c r="L945" i="1"/>
  <c r="L994" i="1"/>
  <c r="L1109" i="1"/>
  <c r="L835" i="1"/>
  <c r="L1080" i="1"/>
  <c r="L1332" i="1"/>
  <c r="L1362" i="1"/>
  <c r="L771" i="1"/>
  <c r="L1574" i="1"/>
  <c r="L1048" i="1"/>
  <c r="L1011" i="1"/>
  <c r="L1010" i="1"/>
  <c r="L1014" i="1"/>
  <c r="L1289" i="1"/>
  <c r="L1075" i="1"/>
  <c r="L1241" i="1"/>
  <c r="L1796" i="1"/>
  <c r="L1795" i="1"/>
  <c r="L1079" i="1"/>
  <c r="L1087" i="1"/>
  <c r="L884" i="1"/>
  <c r="L877" i="1"/>
  <c r="L881" i="1"/>
  <c r="L825" i="1"/>
  <c r="L910" i="1"/>
  <c r="L908" i="1"/>
  <c r="L1360" i="1"/>
  <c r="L1275" i="1"/>
  <c r="L893" i="1"/>
  <c r="L876" i="1"/>
  <c r="L1547" i="1"/>
  <c r="L675" i="1"/>
  <c r="L767" i="1"/>
  <c r="L769" i="1"/>
  <c r="L780" i="1"/>
  <c r="L778" i="1"/>
  <c r="L1311" i="1"/>
  <c r="L1551" i="1"/>
  <c r="L1282" i="1"/>
  <c r="L763" i="1"/>
  <c r="L758" i="1"/>
  <c r="L853" i="1"/>
  <c r="L1199" i="1"/>
  <c r="L955" i="1"/>
  <c r="L869" i="1"/>
  <c r="L741" i="1"/>
  <c r="L1045" i="1"/>
  <c r="L960" i="1"/>
  <c r="L875" i="1"/>
  <c r="L747" i="1"/>
  <c r="L1107" i="1"/>
  <c r="L914" i="1"/>
  <c r="L1298" i="1"/>
  <c r="L823" i="1"/>
  <c r="L775" i="1"/>
  <c r="L1116" i="1"/>
  <c r="L1287" i="1"/>
  <c r="L1372" i="1"/>
  <c r="L1543" i="1"/>
  <c r="L787" i="1"/>
  <c r="L872" i="1"/>
  <c r="L1299" i="1"/>
  <c r="L1555" i="1"/>
  <c r="L1270" i="1"/>
  <c r="L1078" i="1"/>
  <c r="L886" i="1"/>
  <c r="L822" i="1"/>
  <c r="L694" i="1"/>
  <c r="L1316" i="1"/>
  <c r="L1550" i="1"/>
  <c r="L1309" i="1"/>
  <c r="L1323" i="1"/>
  <c r="L847" i="1"/>
  <c r="L792" i="1"/>
  <c r="L1259" i="1"/>
  <c r="L941" i="1"/>
  <c r="L1358" i="1"/>
  <c r="L1101" i="1"/>
  <c r="L855" i="1"/>
  <c r="L873" i="1"/>
  <c r="L1295" i="1"/>
  <c r="L788" i="1"/>
  <c r="L943" i="1"/>
  <c r="L1402" i="1"/>
  <c r="L1056" i="1"/>
  <c r="L1541" i="1"/>
  <c r="L1577" i="1"/>
  <c r="L1254" i="1"/>
  <c r="L931" i="1"/>
  <c r="L1315" i="1"/>
  <c r="L796" i="1"/>
  <c r="L1286" i="1"/>
  <c r="L995" i="1"/>
  <c r="L1038" i="1"/>
  <c r="L926" i="1"/>
  <c r="L798" i="1"/>
  <c r="L1247" i="1"/>
  <c r="L1033" i="1"/>
  <c r="L863" i="1"/>
  <c r="L1560" i="1"/>
  <c r="L700" i="1"/>
  <c r="L785" i="1"/>
  <c r="L871" i="1"/>
  <c r="L956" i="1"/>
  <c r="L1041" i="1"/>
  <c r="L1383" i="1"/>
  <c r="L776" i="1"/>
  <c r="L947" i="1"/>
  <c r="L1544" i="1"/>
  <c r="L1788" i="1"/>
  <c r="L1278" i="1"/>
  <c r="L1083" i="1"/>
  <c r="L912" i="1"/>
  <c r="L827" i="1"/>
  <c r="L784" i="1"/>
  <c r="L1088" i="1"/>
  <c r="L917" i="1"/>
  <c r="L832" i="1"/>
  <c r="L789" i="1"/>
  <c r="L978" i="1"/>
  <c r="L1077" i="1"/>
  <c r="L951" i="1"/>
  <c r="L1042" i="1"/>
  <c r="L685" i="1"/>
  <c r="L1292" i="1"/>
  <c r="L860" i="1"/>
  <c r="L1031" i="1"/>
  <c r="L731" i="1"/>
  <c r="L864" i="1"/>
  <c r="L821" i="1"/>
  <c r="L897" i="1"/>
  <c r="L1055" i="1"/>
  <c r="L946" i="1"/>
  <c r="L1074" i="1"/>
  <c r="L913" i="1"/>
  <c r="L1346" i="1"/>
  <c r="L906" i="1"/>
  <c r="L1034" i="1"/>
  <c r="L1290" i="1"/>
  <c r="L1546" i="1"/>
  <c r="L1549" i="1"/>
  <c r="L1293" i="1"/>
  <c r="L952" i="1"/>
  <c r="L888" i="1"/>
  <c r="L1086" i="1"/>
  <c r="L958" i="1"/>
  <c r="L894" i="1"/>
  <c r="L766" i="1"/>
  <c r="L702" i="1"/>
  <c r="L1306" i="1"/>
  <c r="L1364" i="1"/>
  <c r="L1112" i="1"/>
  <c r="L1239" i="1"/>
  <c r="L1115" i="1"/>
  <c r="L905" i="1"/>
  <c r="L1330" i="1"/>
  <c r="L1084" i="1"/>
  <c r="L852" i="1"/>
  <c r="L967" i="1"/>
  <c r="L839" i="1"/>
  <c r="L985" i="1"/>
  <c r="L858" i="1"/>
  <c r="L1369" i="1"/>
  <c r="L1284" i="1"/>
  <c r="L1108" i="1"/>
  <c r="L989" i="1"/>
  <c r="L1412" i="1"/>
  <c r="L1405" i="1"/>
  <c r="L1274" i="1"/>
  <c r="L984" i="1"/>
  <c r="L1390" i="1"/>
  <c r="L1325" i="1"/>
  <c r="L1261" i="1"/>
  <c r="L949" i="1"/>
  <c r="L820" i="1"/>
  <c r="L1361" i="1"/>
  <c r="L1291" i="1"/>
  <c r="L1103" i="1"/>
  <c r="L1013" i="1"/>
  <c r="L891" i="1"/>
  <c r="L1050" i="1"/>
  <c r="L987" i="1"/>
  <c r="L915" i="1"/>
  <c r="L795" i="1"/>
  <c r="L878" i="1"/>
  <c r="L814" i="1"/>
  <c r="L1552" i="1"/>
  <c r="L1296" i="1"/>
  <c r="L1049" i="1"/>
  <c r="L964" i="1"/>
  <c r="L879" i="1"/>
  <c r="L793" i="1"/>
  <c r="L968" i="1"/>
  <c r="L1300" i="1"/>
  <c r="L1024" i="1"/>
  <c r="L1545" i="1"/>
  <c r="L1301" i="1"/>
  <c r="L1559" i="1"/>
  <c r="L1072" i="1"/>
  <c r="L824" i="1"/>
  <c r="L1351" i="1"/>
  <c r="L1089" i="1"/>
  <c r="L865" i="1"/>
  <c r="L1385" i="1"/>
  <c r="L1322" i="1"/>
  <c r="L1062" i="1"/>
  <c r="L938" i="1"/>
  <c r="L812" i="1"/>
  <c r="L1009" i="1"/>
  <c r="L882" i="1"/>
  <c r="L818" i="1"/>
  <c r="L954" i="1"/>
  <c r="L898" i="1"/>
  <c r="L829" i="1"/>
  <c r="L1355" i="1"/>
  <c r="L1312" i="1"/>
  <c r="L1081" i="1"/>
  <c r="L523" i="1"/>
  <c r="L742" i="1"/>
  <c r="L482" i="1"/>
  <c r="L480" i="1"/>
  <c r="L376" i="1"/>
  <c r="L713" i="1"/>
  <c r="L196" i="1"/>
  <c r="L721" i="1"/>
  <c r="L718" i="1"/>
  <c r="L331" i="1"/>
  <c r="L687" i="1"/>
  <c r="L304" i="1"/>
  <c r="L826" i="1"/>
  <c r="L1797" i="1"/>
  <c r="L646" i="1"/>
  <c r="L635" i="1"/>
  <c r="L663" i="1"/>
  <c r="L651" i="1"/>
  <c r="L624" i="1"/>
  <c r="L604" i="1"/>
  <c r="L575" i="1"/>
  <c r="L595" i="1"/>
  <c r="L520" i="1"/>
  <c r="L491" i="1"/>
  <c r="L447" i="1"/>
  <c r="L536" i="1"/>
  <c r="L397" i="1"/>
  <c r="L438" i="1"/>
  <c r="L361" i="1"/>
  <c r="L423" i="1"/>
  <c r="L404" i="1"/>
  <c r="L348" i="1"/>
  <c r="L433" i="1"/>
  <c r="L385" i="1"/>
  <c r="L339" i="1"/>
  <c r="L291" i="1"/>
  <c r="L347" i="1"/>
  <c r="L299" i="1"/>
  <c r="L292" i="1"/>
  <c r="L228" i="1"/>
  <c r="L279" i="1"/>
  <c r="L260" i="1"/>
  <c r="L158" i="1"/>
  <c r="L205" i="1"/>
  <c r="L178" i="1"/>
  <c r="L135" i="1"/>
  <c r="L140" i="1"/>
  <c r="L1065" i="1"/>
  <c r="L885" i="1"/>
  <c r="L1307" i="1"/>
  <c r="L1066" i="1"/>
  <c r="L1410" i="1"/>
  <c r="L902" i="1"/>
  <c r="L836" i="1"/>
  <c r="L970" i="1"/>
  <c r="L816" i="1"/>
  <c r="L764" i="1"/>
  <c r="L1023" i="1"/>
  <c r="L1085" i="1"/>
  <c r="L971" i="1"/>
  <c r="L813" i="1"/>
  <c r="L977" i="1"/>
  <c r="L1585" i="1"/>
  <c r="L1558" i="1"/>
  <c r="L1324" i="1"/>
  <c r="L806" i="1"/>
  <c r="L862" i="1"/>
  <c r="L815" i="1"/>
  <c r="L831" i="1"/>
  <c r="L874" i="1"/>
  <c r="L1548" i="1"/>
  <c r="L1277" i="1"/>
  <c r="L974" i="1"/>
  <c r="L1246" i="1"/>
  <c r="L759" i="1"/>
  <c r="L754" i="1"/>
  <c r="L1579" i="1"/>
  <c r="L1106" i="1"/>
  <c r="L1264" i="1"/>
  <c r="L1082" i="1"/>
  <c r="L940" i="1"/>
  <c r="L1100" i="1"/>
  <c r="L868" i="1"/>
  <c r="L791" i="1"/>
  <c r="L1271" i="1"/>
  <c r="L918" i="1"/>
  <c r="L901" i="1"/>
  <c r="L859" i="1"/>
  <c r="L907" i="1"/>
  <c r="L1540" i="1"/>
  <c r="L844" i="1"/>
  <c r="L922" i="1"/>
  <c r="L1279" i="1"/>
  <c r="L1258" i="1"/>
  <c r="L723" i="1"/>
  <c r="L1268" i="1"/>
  <c r="L1281" i="1"/>
  <c r="L797" i="1"/>
  <c r="L883" i="1"/>
  <c r="L750" i="1"/>
  <c r="L804" i="1"/>
  <c r="L895" i="1"/>
  <c r="L751" i="1"/>
  <c r="L634" i="1"/>
  <c r="L652" i="1"/>
  <c r="L631" i="1"/>
  <c r="L623" i="1"/>
  <c r="L609" i="1"/>
  <c r="L569" i="1"/>
  <c r="L542" i="1"/>
  <c r="L403" i="1"/>
  <c r="L617" i="1"/>
  <c r="L662" i="1"/>
  <c r="L641" i="1"/>
  <c r="L633" i="1"/>
  <c r="L615" i="1"/>
  <c r="L596" i="1"/>
  <c r="L567" i="1"/>
  <c r="L548" i="1"/>
  <c r="L519" i="1"/>
  <c r="L500" i="1"/>
  <c r="L395" i="1"/>
  <c r="L661" i="1"/>
  <c r="L563" i="1"/>
  <c r="L649" i="1"/>
  <c r="L630" i="1"/>
  <c r="L622" i="1"/>
  <c r="L586" i="1"/>
  <c r="L546" i="1"/>
  <c r="L517" i="1"/>
  <c r="L602" i="1"/>
  <c r="L581" i="1"/>
  <c r="L573" i="1"/>
  <c r="L554" i="1"/>
  <c r="L533" i="1"/>
  <c r="L525" i="1"/>
  <c r="L506" i="1"/>
  <c r="L422" i="1"/>
  <c r="L614" i="1"/>
  <c r="L593" i="1"/>
  <c r="L585" i="1"/>
  <c r="L566" i="1"/>
  <c r="L545" i="1"/>
  <c r="L537" i="1"/>
  <c r="L518" i="1"/>
  <c r="L497" i="1"/>
  <c r="L489" i="1"/>
  <c r="L470" i="1"/>
  <c r="L445" i="1"/>
  <c r="L601" i="1"/>
  <c r="L582" i="1"/>
  <c r="L574" i="1"/>
  <c r="L553" i="1"/>
  <c r="L534" i="1"/>
  <c r="L526" i="1"/>
  <c r="L505" i="1"/>
  <c r="L463" i="1"/>
  <c r="L459" i="1"/>
  <c r="L455" i="1"/>
  <c r="L418" i="1"/>
  <c r="L378" i="1"/>
  <c r="L356" i="1"/>
  <c r="L323" i="1"/>
  <c r="L436" i="1"/>
  <c r="L415" i="1"/>
  <c r="L407" i="1"/>
  <c r="L388" i="1"/>
  <c r="L367" i="1"/>
  <c r="L359" i="1"/>
  <c r="L329" i="1"/>
  <c r="L302" i="1"/>
  <c r="L498" i="1"/>
  <c r="L490" i="1"/>
  <c r="L469" i="1"/>
  <c r="L450" i="1"/>
  <c r="L442" i="1"/>
  <c r="L421" i="1"/>
  <c r="L402" i="1"/>
  <c r="L394" i="1"/>
  <c r="L373" i="1"/>
  <c r="L353" i="1"/>
  <c r="L346" i="1"/>
  <c r="L300" i="1"/>
  <c r="L487" i="1"/>
  <c r="L479" i="1"/>
  <c r="L460" i="1"/>
  <c r="L439" i="1"/>
  <c r="L431" i="1"/>
  <c r="L412" i="1"/>
  <c r="L391" i="1"/>
  <c r="L383" i="1"/>
  <c r="L364" i="1"/>
  <c r="L306" i="1"/>
  <c r="L239" i="1"/>
  <c r="L337" i="1"/>
  <c r="L318" i="1"/>
  <c r="L310" i="1"/>
  <c r="L289" i="1"/>
  <c r="L245" i="1"/>
  <c r="L345" i="1"/>
  <c r="L326" i="1"/>
  <c r="L305" i="1"/>
  <c r="L297" i="1"/>
  <c r="L284" i="1"/>
  <c r="L338" i="1"/>
  <c r="L317" i="1"/>
  <c r="L309" i="1"/>
  <c r="L290" i="1"/>
  <c r="L274" i="1"/>
  <c r="L253" i="1"/>
  <c r="L234" i="1"/>
  <c r="L226" i="1"/>
  <c r="L194" i="1"/>
  <c r="L271" i="1"/>
  <c r="L263" i="1"/>
  <c r="L244" i="1"/>
  <c r="L223" i="1"/>
  <c r="L277" i="1"/>
  <c r="L258" i="1"/>
  <c r="L250" i="1"/>
  <c r="L229" i="1"/>
  <c r="L217" i="1"/>
  <c r="L212" i="1"/>
  <c r="L204" i="1"/>
  <c r="L183" i="1"/>
  <c r="L164" i="1"/>
  <c r="L156" i="1"/>
  <c r="L148" i="1"/>
  <c r="L216" i="1"/>
  <c r="L195" i="1"/>
  <c r="L176" i="1"/>
  <c r="L168" i="1"/>
  <c r="L211" i="1"/>
  <c r="L203" i="1"/>
  <c r="L184" i="1"/>
  <c r="L163" i="1"/>
  <c r="L155" i="1"/>
  <c r="L150" i="1"/>
  <c r="L133" i="1"/>
  <c r="L145" i="1"/>
  <c r="L138" i="1"/>
  <c r="L130" i="1"/>
  <c r="K9" i="1"/>
  <c r="L1784" i="1"/>
  <c r="L948" i="1"/>
  <c r="L1288" i="1"/>
  <c r="L830" i="1"/>
  <c r="L590" i="1"/>
  <c r="L659" i="1"/>
  <c r="L664" i="1"/>
  <c r="L611" i="1"/>
  <c r="L565" i="1"/>
  <c r="L556" i="1"/>
  <c r="L535" i="1"/>
  <c r="L587" i="1"/>
  <c r="L539" i="1"/>
  <c r="L576" i="1"/>
  <c r="L555" i="1"/>
  <c r="L528" i="1"/>
  <c r="L507" i="1"/>
  <c r="L426" i="1"/>
  <c r="L430" i="1"/>
  <c r="L390" i="1"/>
  <c r="L354" i="1"/>
  <c r="L452" i="1"/>
  <c r="L375" i="1"/>
  <c r="L327" i="1"/>
  <c r="L462" i="1"/>
  <c r="L414" i="1"/>
  <c r="L366" i="1"/>
  <c r="L325" i="1"/>
  <c r="L320" i="1"/>
  <c r="L266" i="1"/>
  <c r="L328" i="1"/>
  <c r="L286" i="1"/>
  <c r="L219" i="1"/>
  <c r="L319" i="1"/>
  <c r="L236" i="1"/>
  <c r="L265" i="1"/>
  <c r="L246" i="1"/>
  <c r="L252" i="1"/>
  <c r="L231" i="1"/>
  <c r="L177" i="1"/>
  <c r="L218" i="1"/>
  <c r="L197" i="1"/>
  <c r="L170" i="1"/>
  <c r="L186" i="1"/>
  <c r="L962" i="1"/>
  <c r="L1556" i="1"/>
  <c r="L1327" i="1"/>
  <c r="L783" i="1"/>
  <c r="L730" i="1"/>
  <c r="L1036" i="1"/>
  <c r="L1318" i="1"/>
  <c r="L724" i="1"/>
  <c r="L706" i="1"/>
  <c r="L904" i="1"/>
  <c r="L756" i="1"/>
  <c r="L1015" i="1"/>
  <c r="L921" i="1"/>
  <c r="L1054" i="1"/>
  <c r="L727" i="1"/>
  <c r="L1280" i="1"/>
  <c r="L1329" i="1"/>
  <c r="L1359" i="1"/>
  <c r="L670" i="1"/>
  <c r="L991" i="1"/>
  <c r="L760" i="1"/>
  <c r="L1557" i="1"/>
  <c r="L1321" i="1"/>
  <c r="L1314" i="1"/>
  <c r="L800" i="1"/>
  <c r="L725" i="1"/>
  <c r="L703" i="1"/>
  <c r="L1582" i="1"/>
  <c r="L1273" i="1"/>
  <c r="L932" i="1"/>
  <c r="L1266" i="1"/>
  <c r="L1265" i="1"/>
  <c r="L1091" i="1"/>
  <c r="L986" i="1"/>
  <c r="L761" i="1"/>
  <c r="L850" i="1"/>
  <c r="L1313" i="1"/>
  <c r="L1238" i="1"/>
  <c r="L944" i="1"/>
  <c r="L745" i="1"/>
  <c r="L939" i="1"/>
  <c r="L695" i="1"/>
  <c r="L696" i="1"/>
  <c r="L698" i="1"/>
  <c r="L697" i="1"/>
  <c r="L671" i="1"/>
  <c r="L842" i="1"/>
  <c r="L841" i="1"/>
  <c r="L903" i="1"/>
  <c r="L936" i="1"/>
  <c r="L1019" i="1"/>
  <c r="L1098" i="1"/>
  <c r="L924" i="1"/>
  <c r="L799" i="1"/>
  <c r="L768" i="1"/>
  <c r="L1263" i="1"/>
  <c r="L920" i="1"/>
  <c r="L1260" i="1"/>
  <c r="L972" i="1"/>
  <c r="L711" i="1"/>
  <c r="L1252" i="1"/>
  <c r="L1573" i="1"/>
  <c r="L1576" i="1"/>
  <c r="L1060" i="1"/>
  <c r="L833" i="1"/>
  <c r="L729" i="1"/>
  <c r="L770" i="1"/>
  <c r="L857" i="1"/>
  <c r="L849" i="1"/>
  <c r="L802" i="1"/>
  <c r="L1111" i="1"/>
  <c r="L1105" i="1"/>
  <c r="L1303" i="1"/>
  <c r="L892" i="1"/>
  <c r="L749" i="1"/>
  <c r="L1249" i="1"/>
  <c r="L722" i="1"/>
  <c r="L1114" i="1"/>
  <c r="L919" i="1"/>
  <c r="L1554" i="1"/>
  <c r="L1090" i="1"/>
  <c r="L1305" i="1"/>
  <c r="L1094" i="1"/>
  <c r="L1104" i="1"/>
  <c r="L805" i="1"/>
  <c r="L720" i="1"/>
  <c r="L896" i="1"/>
  <c r="L811" i="1"/>
  <c r="L1336" i="1"/>
  <c r="L1791" i="1"/>
  <c r="L1799" i="1"/>
  <c r="L934" i="1"/>
  <c r="L732" i="1"/>
  <c r="L817" i="1"/>
  <c r="L1256" i="1"/>
  <c r="L1110" i="1"/>
  <c r="L854" i="1"/>
  <c r="L743" i="1"/>
  <c r="L1255" i="1"/>
  <c r="L819" i="1"/>
  <c r="L937" i="1"/>
  <c r="L665" i="1"/>
  <c r="L644" i="1"/>
  <c r="L544" i="1"/>
  <c r="L650" i="1"/>
  <c r="L629" i="1"/>
  <c r="L621" i="1"/>
  <c r="L561" i="1"/>
  <c r="L521" i="1"/>
  <c r="L668" i="1"/>
  <c r="L660" i="1"/>
  <c r="L639" i="1"/>
  <c r="L620" i="1"/>
  <c r="L588" i="1"/>
  <c r="L540" i="1"/>
  <c r="L488" i="1"/>
  <c r="L424" i="1"/>
  <c r="L657" i="1"/>
  <c r="L592" i="1"/>
  <c r="L486" i="1"/>
  <c r="L655" i="1"/>
  <c r="L647" i="1"/>
  <c r="L628" i="1"/>
  <c r="L538" i="1"/>
  <c r="L608" i="1"/>
  <c r="L600" i="1"/>
  <c r="L579" i="1"/>
  <c r="L560" i="1"/>
  <c r="L552" i="1"/>
  <c r="L531" i="1"/>
  <c r="L512" i="1"/>
  <c r="L504" i="1"/>
  <c r="L441" i="1"/>
  <c r="L401" i="1"/>
  <c r="L374" i="1"/>
  <c r="L612" i="1"/>
  <c r="L591" i="1"/>
  <c r="L572" i="1"/>
  <c r="L564" i="1"/>
  <c r="L543" i="1"/>
  <c r="L524" i="1"/>
  <c r="L516" i="1"/>
  <c r="L495" i="1"/>
  <c r="L476" i="1"/>
  <c r="L468" i="1"/>
  <c r="L451" i="1"/>
  <c r="L443" i="1"/>
  <c r="L428" i="1"/>
  <c r="L399" i="1"/>
  <c r="L380" i="1"/>
  <c r="L285" i="1"/>
  <c r="L607" i="1"/>
  <c r="L599" i="1"/>
  <c r="L580" i="1"/>
  <c r="L559" i="1"/>
  <c r="L551" i="1"/>
  <c r="L532" i="1"/>
  <c r="L511" i="1"/>
  <c r="L503" i="1"/>
  <c r="L370" i="1"/>
  <c r="L434" i="1"/>
  <c r="L413" i="1"/>
  <c r="L405" i="1"/>
  <c r="L386" i="1"/>
  <c r="L365" i="1"/>
  <c r="L357" i="1"/>
  <c r="L321" i="1"/>
  <c r="L215" i="1"/>
  <c r="L496" i="1"/>
  <c r="L475" i="1"/>
  <c r="L467" i="1"/>
  <c r="L448" i="1"/>
  <c r="L427" i="1"/>
  <c r="L419" i="1"/>
  <c r="L400" i="1"/>
  <c r="L379" i="1"/>
  <c r="L371" i="1"/>
  <c r="L352" i="1"/>
  <c r="L247" i="1"/>
  <c r="L485" i="1"/>
  <c r="L477" i="1"/>
  <c r="L458" i="1"/>
  <c r="L437" i="1"/>
  <c r="L429" i="1"/>
  <c r="L410" i="1"/>
  <c r="L389" i="1"/>
  <c r="L381" i="1"/>
  <c r="L362" i="1"/>
  <c r="L298" i="1"/>
  <c r="L268" i="1"/>
  <c r="L343" i="1"/>
  <c r="L335" i="1"/>
  <c r="L316" i="1"/>
  <c r="L295" i="1"/>
  <c r="L287" i="1"/>
  <c r="L237" i="1"/>
  <c r="L351" i="1"/>
  <c r="L332" i="1"/>
  <c r="L324" i="1"/>
  <c r="L303" i="1"/>
  <c r="L344" i="1"/>
  <c r="L336" i="1"/>
  <c r="L315" i="1"/>
  <c r="L296" i="1"/>
  <c r="L288" i="1"/>
  <c r="L270" i="1"/>
  <c r="L241" i="1"/>
  <c r="L280" i="1"/>
  <c r="L259" i="1"/>
  <c r="L251" i="1"/>
  <c r="L232" i="1"/>
  <c r="L213" i="1"/>
  <c r="L173" i="1"/>
  <c r="L142" i="1"/>
  <c r="L269" i="1"/>
  <c r="L261" i="1"/>
  <c r="L242" i="1"/>
  <c r="L221" i="1"/>
  <c r="L200" i="1"/>
  <c r="L171" i="1"/>
  <c r="L152" i="1"/>
  <c r="L283" i="1"/>
  <c r="L275" i="1"/>
  <c r="L256" i="1"/>
  <c r="L235" i="1"/>
  <c r="L227" i="1"/>
  <c r="L198" i="1"/>
  <c r="L169" i="1"/>
  <c r="L210" i="1"/>
  <c r="L202" i="1"/>
  <c r="L181" i="1"/>
  <c r="L162" i="1"/>
  <c r="L154" i="1"/>
  <c r="L214" i="1"/>
  <c r="L193" i="1"/>
  <c r="L174" i="1"/>
  <c r="L166" i="1"/>
  <c r="L209" i="1"/>
  <c r="L201" i="1"/>
  <c r="L182" i="1"/>
  <c r="L161" i="1"/>
  <c r="L153" i="1"/>
  <c r="L144" i="1"/>
  <c r="L139" i="1"/>
  <c r="L131" i="1"/>
  <c r="L151" i="1"/>
  <c r="L143" i="1"/>
  <c r="L136" i="1"/>
  <c r="I10" i="1"/>
  <c r="L1117" i="1"/>
  <c r="L638" i="1"/>
  <c r="L654" i="1"/>
  <c r="L625" i="1"/>
  <c r="L643" i="1"/>
  <c r="L616" i="1"/>
  <c r="L636" i="1"/>
  <c r="L632" i="1"/>
  <c r="L594" i="1"/>
  <c r="L583" i="1"/>
  <c r="L527" i="1"/>
  <c r="L508" i="1"/>
  <c r="L568" i="1"/>
  <c r="L547" i="1"/>
  <c r="L499" i="1"/>
  <c r="L472" i="1"/>
  <c r="L603" i="1"/>
  <c r="L584" i="1"/>
  <c r="L409" i="1"/>
  <c r="L382" i="1"/>
  <c r="L492" i="1"/>
  <c r="L471" i="1"/>
  <c r="L444" i="1"/>
  <c r="L396" i="1"/>
  <c r="L308" i="1"/>
  <c r="L481" i="1"/>
  <c r="L454" i="1"/>
  <c r="L406" i="1"/>
  <c r="L358" i="1"/>
  <c r="L312" i="1"/>
  <c r="L307" i="1"/>
  <c r="L264" i="1"/>
  <c r="L340" i="1"/>
  <c r="L311" i="1"/>
  <c r="L276" i="1"/>
  <c r="L255" i="1"/>
  <c r="L238" i="1"/>
  <c r="L206" i="1"/>
  <c r="L185" i="1"/>
  <c r="L189" i="1"/>
  <c r="L146" i="1"/>
  <c r="L157" i="1"/>
  <c r="L147" i="1"/>
  <c r="L132" i="1"/>
  <c r="L1320" i="1"/>
  <c r="L1096" i="1"/>
  <c r="L1097" i="1"/>
  <c r="L684" i="1"/>
  <c r="L674" i="1"/>
  <c r="L782" i="1"/>
  <c r="L1020" i="1"/>
  <c r="L1092" i="1"/>
  <c r="L925" i="1"/>
  <c r="L735" i="1"/>
  <c r="L1319" i="1"/>
  <c r="L988" i="1"/>
  <c r="L739" i="1"/>
  <c r="L1331" i="1"/>
  <c r="L807" i="1"/>
  <c r="L1039" i="1"/>
  <c r="L1326" i="1"/>
  <c r="L734" i="1"/>
  <c r="L777" i="1"/>
  <c r="L772" i="1"/>
  <c r="L890" i="1"/>
  <c r="L1561" i="1"/>
  <c r="L933" i="1"/>
  <c r="L733" i="1"/>
  <c r="L1248" i="1"/>
  <c r="L779" i="1"/>
  <c r="L707" i="1"/>
  <c r="L690" i="1"/>
  <c r="L714" i="1"/>
  <c r="L693" i="1"/>
  <c r="L848" i="1"/>
  <c r="L935" i="1"/>
  <c r="L930" i="1"/>
  <c r="L1012" i="1"/>
  <c r="L1099" i="1"/>
  <c r="L927" i="1"/>
  <c r="L753" i="1"/>
  <c r="L899" i="1"/>
  <c r="L1244" i="1"/>
  <c r="L929" i="1"/>
  <c r="L1272" i="1"/>
  <c r="L900" i="1"/>
  <c r="L851" i="1"/>
  <c r="L828" i="1"/>
  <c r="L1262" i="1"/>
  <c r="L726" i="1"/>
  <c r="L1342" i="1"/>
  <c r="L719" i="1"/>
  <c r="L1093" i="1"/>
  <c r="L923" i="1"/>
  <c r="L837" i="1"/>
  <c r="L752" i="1"/>
  <c r="L928" i="1"/>
  <c r="L757" i="1"/>
  <c r="L737" i="1"/>
  <c r="L762" i="1"/>
  <c r="L1095" i="1"/>
  <c r="L838" i="1"/>
  <c r="L774" i="1"/>
  <c r="L834" i="1"/>
  <c r="L1276" i="1"/>
  <c r="L755" i="1"/>
  <c r="L1267" i="1"/>
  <c r="L728" i="1"/>
  <c r="L640" i="1"/>
  <c r="L656" i="1"/>
  <c r="L648" i="1"/>
  <c r="L627" i="1"/>
  <c r="L513" i="1"/>
  <c r="L667" i="1"/>
  <c r="L571" i="1"/>
  <c r="L515" i="1"/>
  <c r="L666" i="1"/>
  <c r="L658" i="1"/>
  <c r="L637" i="1"/>
  <c r="L618" i="1"/>
  <c r="L484" i="1"/>
  <c r="L642" i="1"/>
  <c r="L619" i="1"/>
  <c r="L478" i="1"/>
  <c r="L653" i="1"/>
  <c r="L645" i="1"/>
  <c r="L626" i="1"/>
  <c r="L613" i="1"/>
  <c r="L606" i="1"/>
  <c r="L598" i="1"/>
  <c r="L577" i="1"/>
  <c r="L558" i="1"/>
  <c r="L550" i="1"/>
  <c r="L529" i="1"/>
  <c r="L510" i="1"/>
  <c r="L502" i="1"/>
  <c r="L393" i="1"/>
  <c r="L610" i="1"/>
  <c r="L589" i="1"/>
  <c r="L570" i="1"/>
  <c r="L562" i="1"/>
  <c r="L541" i="1"/>
  <c r="L522" i="1"/>
  <c r="L514" i="1"/>
  <c r="L493" i="1"/>
  <c r="L474" i="1"/>
  <c r="L466" i="1"/>
  <c r="L449" i="1"/>
  <c r="L420" i="1"/>
  <c r="L372" i="1"/>
  <c r="L167" i="1"/>
  <c r="L605" i="1"/>
  <c r="L597" i="1"/>
  <c r="L578" i="1"/>
  <c r="L557" i="1"/>
  <c r="L549" i="1"/>
  <c r="L530" i="1"/>
  <c r="L509" i="1"/>
  <c r="L501" i="1"/>
  <c r="L461" i="1"/>
  <c r="L457" i="1"/>
  <c r="L453" i="1"/>
  <c r="L440" i="1"/>
  <c r="L432" i="1"/>
  <c r="L411" i="1"/>
  <c r="L392" i="1"/>
  <c r="L384" i="1"/>
  <c r="L363" i="1"/>
  <c r="L355" i="1"/>
  <c r="L494" i="1"/>
  <c r="L473" i="1"/>
  <c r="L465" i="1"/>
  <c r="L446" i="1"/>
  <c r="L425" i="1"/>
  <c r="L417" i="1"/>
  <c r="L398" i="1"/>
  <c r="L377" i="1"/>
  <c r="L369" i="1"/>
  <c r="L350" i="1"/>
  <c r="L483" i="1"/>
  <c r="L464" i="1"/>
  <c r="L456" i="1"/>
  <c r="L435" i="1"/>
  <c r="L416" i="1"/>
  <c r="L408" i="1"/>
  <c r="L387" i="1"/>
  <c r="L368" i="1"/>
  <c r="L360" i="1"/>
  <c r="L341" i="1"/>
  <c r="L333" i="1"/>
  <c r="L314" i="1"/>
  <c r="L293" i="1"/>
  <c r="L349" i="1"/>
  <c r="L330" i="1"/>
  <c r="L322" i="1"/>
  <c r="L301" i="1"/>
  <c r="L282" i="1"/>
  <c r="L272" i="1"/>
  <c r="L243" i="1"/>
  <c r="L224" i="1"/>
  <c r="L342" i="1"/>
  <c r="L334" i="1"/>
  <c r="L313" i="1"/>
  <c r="L294" i="1"/>
  <c r="L262" i="1"/>
  <c r="L222" i="1"/>
  <c r="L175" i="1"/>
  <c r="L278" i="1"/>
  <c r="L257" i="1"/>
  <c r="L249" i="1"/>
  <c r="L230" i="1"/>
  <c r="L165" i="1"/>
  <c r="L267" i="1"/>
  <c r="L248" i="1"/>
  <c r="L240" i="1"/>
  <c r="L192" i="1"/>
  <c r="L281" i="1"/>
  <c r="L273" i="1"/>
  <c r="L254" i="1"/>
  <c r="L233" i="1"/>
  <c r="L225" i="1"/>
  <c r="L190" i="1"/>
  <c r="L208" i="1"/>
  <c r="L187" i="1"/>
  <c r="L179" i="1"/>
  <c r="L160" i="1"/>
  <c r="L220" i="1"/>
  <c r="L199" i="1"/>
  <c r="L191" i="1"/>
  <c r="L172" i="1"/>
  <c r="L207" i="1"/>
  <c r="L188" i="1"/>
  <c r="L180" i="1"/>
  <c r="L159" i="1"/>
  <c r="L137" i="1"/>
  <c r="L129" i="1"/>
  <c r="L149" i="1"/>
  <c r="L141" i="1"/>
  <c r="L134" i="1"/>
  <c r="O1663" i="1"/>
  <c r="J1663" i="1"/>
  <c r="L1783" i="1" s="1"/>
  <c r="L1370" i="1"/>
  <c r="L1406" i="1"/>
  <c r="L1414" i="1"/>
  <c r="L1583" i="1"/>
  <c r="L1334" i="1"/>
  <c r="L1398" i="1"/>
  <c r="L1785" i="1"/>
  <c r="L1416" i="1"/>
  <c r="L1379" i="1"/>
  <c r="L1371" i="1"/>
  <c r="L1347" i="1"/>
  <c r="L1562" i="1"/>
  <c r="L1786" i="1"/>
  <c r="L1354" i="1"/>
  <c r="L1565" i="1"/>
  <c r="L1382" i="1"/>
  <c r="L1411" i="1"/>
  <c r="L1413" i="1"/>
  <c r="L1571" i="1"/>
  <c r="L1408" i="1"/>
  <c r="L1586" i="1"/>
  <c r="L1343" i="1"/>
  <c r="L1357" i="1"/>
  <c r="L1365" i="1"/>
  <c r="L1399" i="1"/>
  <c r="L1353" i="1"/>
  <c r="L1348" i="1"/>
  <c r="L1377" i="1"/>
  <c r="L1387" i="1"/>
  <c r="L1575" i="1"/>
  <c r="L1787" i="1"/>
  <c r="L1337" i="1"/>
  <c r="L1394" i="1"/>
  <c r="L1587" i="1"/>
  <c r="L1378" i="1"/>
  <c r="L1417" i="1"/>
  <c r="L1415" i="1"/>
  <c r="L1563" i="1"/>
  <c r="L1345" i="1"/>
  <c r="L1581" i="1"/>
  <c r="L1386" i="1"/>
  <c r="L1407" i="1"/>
  <c r="L1418" i="1"/>
  <c r="L1567" i="1"/>
  <c r="L1588" i="1"/>
  <c r="L1352" i="1"/>
  <c r="L1373" i="1"/>
  <c r="L1380" i="1"/>
  <c r="L1397" i="1"/>
  <c r="L1404" i="1"/>
  <c r="L1589" i="1"/>
  <c r="L1396" i="1"/>
  <c r="L1368" i="1"/>
  <c r="L1350" i="1"/>
  <c r="L1344" i="1"/>
  <c r="L1339" i="1"/>
  <c r="L1356" i="1"/>
  <c r="L1349" i="1"/>
  <c r="L1384" i="1"/>
  <c r="L1578" i="1"/>
  <c r="L1570" i="1"/>
  <c r="L1367" i="1"/>
  <c r="L1391" i="1"/>
  <c r="L1381" i="1"/>
  <c r="L1340" i="1"/>
  <c r="L1375" i="1"/>
  <c r="L1580" i="1"/>
  <c r="L1341" i="1"/>
  <c r="L1566" i="1"/>
  <c r="L1401" i="1"/>
  <c r="L1400" i="1"/>
  <c r="L1393" i="1"/>
  <c r="L1568" i="1"/>
  <c r="L1572" i="1"/>
  <c r="L1376" i="1"/>
  <c r="L1335" i="1"/>
  <c r="L1409" i="1"/>
  <c r="L1374" i="1"/>
  <c r="L1363" i="1"/>
  <c r="L1403" i="1"/>
  <c r="L1338" i="1"/>
  <c r="L1395" i="1"/>
  <c r="O1662" i="1"/>
  <c r="J1662" i="1"/>
  <c r="L1782" i="1" s="1"/>
  <c r="O1659" i="1"/>
  <c r="J1659" i="1"/>
  <c r="L1660" i="1" s="1"/>
  <c r="L1366" i="1"/>
  <c r="L1392" i="1"/>
  <c r="L992" i="1"/>
  <c r="L1061" i="1"/>
  <c r="L1058" i="1"/>
  <c r="L1057" i="1"/>
  <c r="L1076" i="1"/>
  <c r="L1022" i="1"/>
  <c r="L1067" i="1"/>
  <c r="L1027" i="1"/>
  <c r="L1073" i="1"/>
  <c r="L1002" i="1"/>
  <c r="L998" i="1"/>
  <c r="L973" i="1"/>
  <c r="L1004" i="1"/>
  <c r="L983" i="1"/>
  <c r="L993" i="1"/>
  <c r="L1028" i="1"/>
  <c r="L969" i="1"/>
  <c r="L976" i="1"/>
  <c r="L1030" i="1"/>
  <c r="L1640" i="1"/>
  <c r="L1025" i="1"/>
  <c r="L990" i="1"/>
  <c r="L1064" i="1"/>
  <c r="L1798" i="1"/>
  <c r="L1790" i="1"/>
  <c r="L1000" i="1"/>
  <c r="L1003" i="1"/>
  <c r="L980" i="1"/>
  <c r="L1006" i="1"/>
  <c r="L1007" i="1"/>
  <c r="L981" i="1"/>
  <c r="L1063" i="1"/>
  <c r="L1008" i="1"/>
  <c r="L975" i="1"/>
  <c r="L1046" i="1"/>
  <c r="L1614" i="1"/>
  <c r="L1658" i="1"/>
  <c r="L678" i="1"/>
  <c r="L679" i="1"/>
  <c r="L1071" i="1"/>
  <c r="L1059" i="1"/>
  <c r="L1794" i="1"/>
  <c r="L1789" i="1"/>
  <c r="L961" i="1"/>
  <c r="J1800" i="1"/>
  <c r="L1801" i="1" s="1"/>
  <c r="O1800" i="1"/>
  <c r="L1018" i="1"/>
  <c r="L1017" i="1"/>
  <c r="L1043" i="1"/>
  <c r="L1044" i="1"/>
  <c r="L965" i="1"/>
  <c r="L1040" i="1"/>
  <c r="L1053" i="1"/>
  <c r="L1653" i="1"/>
  <c r="L1569" i="1"/>
  <c r="L1068" i="1"/>
  <c r="L1800" i="1"/>
  <c r="L1792" i="1"/>
  <c r="L1037" i="1"/>
  <c r="L1793" i="1"/>
  <c r="L1753" i="1"/>
  <c r="L1564" i="1"/>
  <c r="L1016" i="1"/>
  <c r="L1001" i="1"/>
  <c r="L1035" i="1"/>
  <c r="L996" i="1"/>
  <c r="L1069" i="1"/>
  <c r="L1029" i="1"/>
  <c r="L1584" i="1"/>
  <c r="L966" i="1"/>
  <c r="L1032" i="1"/>
  <c r="L1166" i="1"/>
  <c r="L1189" i="1"/>
  <c r="L1668" i="1"/>
  <c r="L1623" i="1"/>
  <c r="L1642" i="1"/>
  <c r="L1210" i="1"/>
  <c r="L1191" i="1"/>
  <c r="L689" i="1"/>
  <c r="L715" i="1"/>
  <c r="L681" i="1"/>
  <c r="L676" i="1"/>
  <c r="L1173" i="1"/>
  <c r="L1137" i="1"/>
  <c r="L1123" i="1"/>
  <c r="L1219" i="1"/>
  <c r="L1628" i="1"/>
  <c r="L1637" i="1"/>
  <c r="L669" i="1"/>
  <c r="L692" i="1"/>
  <c r="L686" i="1"/>
  <c r="L712" i="1"/>
  <c r="L1212" i="1"/>
  <c r="L1621" i="1"/>
  <c r="L1186" i="1"/>
  <c r="L1154" i="1"/>
  <c r="L1119" i="1"/>
  <c r="L1646" i="1"/>
  <c r="L1645" i="1"/>
  <c r="L1233" i="1"/>
  <c r="L1594" i="1"/>
  <c r="L1609" i="1"/>
  <c r="L683" i="1"/>
  <c r="L704" i="1"/>
  <c r="L709" i="1"/>
  <c r="L710" i="1"/>
  <c r="L716" i="1"/>
  <c r="L699" i="1"/>
  <c r="L688" i="1"/>
  <c r="L680" i="1"/>
  <c r="L1213" i="1"/>
  <c r="L1141" i="1"/>
  <c r="L1209" i="1"/>
  <c r="L1157" i="1"/>
  <c r="L1136" i="1"/>
  <c r="L1175" i="1"/>
  <c r="L677" i="1"/>
  <c r="L672" i="1"/>
  <c r="L1538" i="1"/>
  <c r="L1522" i="1"/>
  <c r="L1478" i="1"/>
  <c r="L1476" i="1"/>
  <c r="L1487" i="1"/>
  <c r="L1493" i="1"/>
  <c r="L1520" i="1"/>
  <c r="L1525" i="1"/>
  <c r="L1505" i="1"/>
  <c r="L1524" i="1"/>
  <c r="L1488" i="1"/>
  <c r="L1495" i="1"/>
  <c r="L1491" i="1"/>
  <c r="L1534" i="1"/>
  <c r="L1425" i="1"/>
  <c r="L1517" i="1"/>
  <c r="L1530" i="1"/>
  <c r="L1444" i="1"/>
  <c r="L1455" i="1"/>
  <c r="L1516" i="1"/>
  <c r="L1447" i="1"/>
  <c r="L1443" i="1"/>
  <c r="L1514" i="1"/>
  <c r="L1474" i="1"/>
  <c r="L1510" i="1"/>
  <c r="L1424" i="1"/>
  <c r="L1515" i="1"/>
  <c r="L1442" i="1"/>
  <c r="L1436" i="1"/>
  <c r="L1496" i="1"/>
  <c r="L1460" i="1"/>
  <c r="L1519" i="1"/>
  <c r="L1512" i="1"/>
  <c r="L1518" i="1"/>
  <c r="L1426" i="1"/>
  <c r="L1480" i="1"/>
  <c r="L1532" i="1"/>
  <c r="L1481" i="1"/>
  <c r="L1450" i="1"/>
  <c r="L1523" i="1"/>
  <c r="L1430" i="1"/>
  <c r="L1484" i="1"/>
  <c r="L1433" i="1"/>
  <c r="L1461" i="1"/>
  <c r="L1421" i="1"/>
  <c r="L1420" i="1"/>
  <c r="L1492" i="1"/>
  <c r="L1537" i="1"/>
  <c r="L1536" i="1"/>
  <c r="L1504" i="1"/>
  <c r="L1452" i="1"/>
  <c r="L1428" i="1"/>
  <c r="L1456" i="1"/>
  <c r="L1465" i="1"/>
  <c r="L1451" i="1"/>
  <c r="L1445" i="1"/>
  <c r="L1466" i="1"/>
  <c r="L1638" i="1"/>
  <c r="L1652" i="1"/>
  <c r="L1647" i="1"/>
  <c r="L1627" i="1"/>
  <c r="L1601" i="1"/>
  <c r="L1597" i="1"/>
  <c r="L1630" i="1"/>
  <c r="L1611" i="1"/>
  <c r="L1644" i="1"/>
  <c r="L1619" i="1"/>
  <c r="L1624" i="1"/>
  <c r="L1650" i="1"/>
  <c r="L1608" i="1"/>
  <c r="L1622" i="1"/>
  <c r="L1615" i="1"/>
  <c r="L1602" i="1"/>
  <c r="L1625" i="1"/>
  <c r="L1612" i="1"/>
  <c r="L1629" i="1"/>
  <c r="L1636" i="1"/>
  <c r="L1600" i="1"/>
  <c r="L1649" i="1"/>
  <c r="L1603" i="1"/>
  <c r="L1593" i="1"/>
  <c r="L1635" i="1"/>
  <c r="L1604" i="1"/>
  <c r="L1631" i="1"/>
  <c r="L1591" i="1"/>
  <c r="L1606" i="1"/>
  <c r="L1626" i="1"/>
  <c r="L1596" i="1"/>
  <c r="L1133" i="1"/>
  <c r="L1230" i="1"/>
  <c r="L1486" i="1"/>
  <c r="L1485" i="1"/>
  <c r="L1469" i="1"/>
  <c r="L1171" i="1"/>
  <c r="L1207" i="1"/>
  <c r="L1648" i="1"/>
  <c r="L1151" i="1"/>
  <c r="L1533" i="1"/>
  <c r="L1150" i="1"/>
  <c r="L1639" i="1"/>
  <c r="L1204" i="1"/>
  <c r="L1122" i="1"/>
  <c r="L1527" i="1"/>
  <c r="L1203" i="1"/>
  <c r="L1651" i="1"/>
  <c r="L1494" i="1"/>
  <c r="L1158" i="1"/>
  <c r="L1605" i="1"/>
  <c r="L1508" i="1"/>
  <c r="L1503" i="1"/>
  <c r="L1143" i="1"/>
  <c r="L1172" i="1"/>
  <c r="L1206" i="1"/>
  <c r="L1208" i="1"/>
  <c r="L1526" i="1"/>
  <c r="L1620" i="1"/>
  <c r="L1463" i="1"/>
  <c r="L1657" i="1"/>
  <c r="L1672" i="1"/>
  <c r="L1170" i="1"/>
  <c r="L1500" i="1"/>
  <c r="L1214" i="1"/>
  <c r="L1656" i="1"/>
  <c r="L1130" i="1"/>
  <c r="L1153" i="1"/>
  <c r="L1440" i="1"/>
  <c r="L1513" i="1"/>
  <c r="L1599" i="1"/>
  <c r="L1659" i="1"/>
  <c r="L1226" i="1"/>
  <c r="L1429" i="1"/>
  <c r="L1607" i="1"/>
  <c r="L1592" i="1"/>
  <c r="L1477" i="1"/>
  <c r="L1473" i="1"/>
  <c r="L1598" i="1"/>
  <c r="L1434" i="1"/>
  <c r="L1454" i="1"/>
  <c r="L1459" i="1"/>
  <c r="L1458" i="1"/>
  <c r="L1655" i="1"/>
  <c r="L1422" i="1"/>
  <c r="L1432" i="1"/>
  <c r="L1506" i="1"/>
  <c r="L1124" i="1"/>
  <c r="L1472" i="1"/>
  <c r="L1499" i="1"/>
  <c r="L1489" i="1"/>
  <c r="L1502" i="1"/>
  <c r="L1211" i="1"/>
  <c r="L1613" i="1"/>
  <c r="L1479" i="1"/>
  <c r="L1197" i="1"/>
  <c r="L1498" i="1"/>
  <c r="L1146" i="1"/>
  <c r="L1185" i="1"/>
  <c r="L1423" i="1"/>
  <c r="L1165" i="1"/>
  <c r="L1162" i="1"/>
  <c r="L1202" i="1"/>
  <c r="L1590" i="1"/>
  <c r="L1654" i="1"/>
  <c r="L1528" i="1"/>
  <c r="L1509" i="1"/>
  <c r="L1643" i="1"/>
  <c r="L1617" i="1"/>
  <c r="L1470" i="1"/>
  <c r="L1134" i="1"/>
  <c r="L1618" i="1"/>
  <c r="L1180" i="1"/>
  <c r="L1497" i="1"/>
  <c r="L1152" i="1"/>
  <c r="L1471" i="1"/>
  <c r="L1535" i="1"/>
  <c r="L1632" i="1"/>
  <c r="L1610" i="1"/>
  <c r="L1634" i="1"/>
  <c r="L1475" i="1"/>
  <c r="L1431" i="1"/>
  <c r="L1439" i="1"/>
  <c r="L1457" i="1"/>
  <c r="L1449" i="1"/>
  <c r="L1441" i="1"/>
  <c r="L1468" i="1"/>
  <c r="L1511" i="1"/>
  <c r="L1507" i="1"/>
  <c r="L1483" i="1"/>
  <c r="L1521" i="1"/>
  <c r="L1482" i="1"/>
  <c r="L1435" i="1"/>
  <c r="L1220" i="1"/>
  <c r="L1227" i="1"/>
  <c r="L1229" i="1"/>
  <c r="L1231" i="1"/>
  <c r="L1237" i="1"/>
  <c r="L1221" i="1"/>
  <c r="L1235" i="1"/>
  <c r="L1218" i="1"/>
  <c r="L1125" i="1"/>
  <c r="L1140" i="1"/>
  <c r="L1228" i="1"/>
  <c r="L1224" i="1"/>
  <c r="L1222" i="1"/>
  <c r="L1126" i="1"/>
  <c r="L1225" i="1"/>
  <c r="L1216" i="1"/>
  <c r="L1144" i="1"/>
  <c r="L1187" i="1"/>
  <c r="L1156" i="1"/>
  <c r="L1128" i="1"/>
  <c r="L1118" i="1"/>
  <c r="L1132" i="1"/>
  <c r="L1149" i="1"/>
  <c r="L1145" i="1"/>
  <c r="L1232" i="1"/>
  <c r="L1147" i="1"/>
  <c r="L1223" i="1"/>
  <c r="L1176" i="1"/>
  <c r="L1139" i="1"/>
  <c r="L1174" i="1"/>
  <c r="L1120" i="1"/>
  <c r="L1148" i="1"/>
  <c r="L1183" i="1"/>
  <c r="L1198" i="1"/>
  <c r="L1188" i="1"/>
  <c r="L1179" i="1"/>
  <c r="L1178" i="1"/>
  <c r="L1234" i="1"/>
  <c r="L1190" i="1"/>
  <c r="L1129" i="1"/>
  <c r="L1121" i="1"/>
  <c r="L1167" i="1"/>
  <c r="L1155" i="1"/>
  <c r="L1182" i="1"/>
  <c r="L1177" i="1"/>
  <c r="L1138" i="1"/>
  <c r="L1201" i="1"/>
  <c r="L1181" i="1"/>
  <c r="L1184" i="1"/>
  <c r="L1194" i="1"/>
  <c r="L1236" i="1"/>
  <c r="L1161" i="1"/>
  <c r="L1127" i="1"/>
  <c r="L1419" i="1"/>
  <c r="L1196" i="1"/>
  <c r="L1192" i="1"/>
  <c r="L1205" i="1"/>
  <c r="L1131" i="1"/>
  <c r="L1490" i="1"/>
  <c r="L1437" i="1"/>
  <c r="L1164" i="1"/>
  <c r="L1163" i="1"/>
  <c r="L1200" i="1"/>
  <c r="L1462" i="1"/>
  <c r="L1529" i="1"/>
  <c r="L1193" i="1"/>
  <c r="L1142" i="1"/>
  <c r="L1169" i="1"/>
  <c r="L1135" i="1"/>
  <c r="L1616" i="1"/>
  <c r="L1215" i="1"/>
  <c r="L1448" i="1"/>
  <c r="L1195" i="1"/>
  <c r="L1453" i="1"/>
  <c r="L1501" i="1"/>
  <c r="L1531" i="1"/>
  <c r="L1641" i="1"/>
  <c r="L1160" i="1"/>
  <c r="L1633" i="1"/>
  <c r="L1427" i="1"/>
  <c r="L1217" i="1"/>
  <c r="L1595" i="1"/>
  <c r="L1168" i="1"/>
  <c r="L1446" i="1"/>
  <c r="L1438" i="1"/>
  <c r="L1464" i="1"/>
  <c r="L1467" i="1"/>
  <c r="L1159" i="1"/>
  <c r="L1662" i="1" l="1"/>
  <c r="L1661" i="1"/>
  <c r="L1679" i="1"/>
  <c r="L1706" i="1"/>
  <c r="L1669" i="1"/>
  <c r="L1663" i="1"/>
  <c r="I11" i="1"/>
  <c r="K10" i="1"/>
  <c r="L1673" i="1"/>
  <c r="L1689" i="1"/>
  <c r="L1702" i="1"/>
  <c r="L1685" i="1"/>
  <c r="L1804" i="1"/>
  <c r="L1717" i="1"/>
  <c r="L1713" i="1"/>
  <c r="L1667" i="1"/>
  <c r="L1690" i="1"/>
  <c r="L1701" i="1"/>
  <c r="L1751" i="1"/>
  <c r="L1711" i="1"/>
  <c r="L1725" i="1"/>
  <c r="L1754" i="1"/>
  <c r="L1674" i="1"/>
  <c r="L1687" i="1"/>
  <c r="L1666" i="1"/>
  <c r="L1675" i="1"/>
  <c r="L1683" i="1"/>
  <c r="L1691" i="1"/>
  <c r="L1709" i="1"/>
  <c r="L1694" i="1"/>
  <c r="L1697" i="1"/>
  <c r="L1695" i="1"/>
  <c r="L1707" i="1"/>
  <c r="L1700" i="1"/>
  <c r="L1680" i="1"/>
  <c r="L1698" i="1"/>
  <c r="L1781" i="1"/>
  <c r="L1716" i="1"/>
  <c r="L1778" i="1"/>
  <c r="L1737" i="1"/>
  <c r="L1736" i="1"/>
  <c r="L1752" i="1"/>
  <c r="L1710" i="1"/>
  <c r="L1758" i="1"/>
  <c r="L1726" i="1"/>
  <c r="L1728" i="1"/>
  <c r="L1734" i="1"/>
  <c r="L1746" i="1"/>
  <c r="L1756" i="1"/>
  <c r="L1744" i="1"/>
  <c r="L1681" i="1"/>
  <c r="L1688" i="1"/>
  <c r="L1677" i="1"/>
  <c r="L1686" i="1"/>
  <c r="L1664" i="1"/>
  <c r="L1693" i="1"/>
  <c r="L1703" i="1"/>
  <c r="L1773" i="1"/>
  <c r="L1715" i="1"/>
  <c r="L1762" i="1"/>
  <c r="L1760" i="1"/>
  <c r="L1777" i="1"/>
  <c r="L1771" i="1"/>
  <c r="L1765" i="1"/>
  <c r="L1775" i="1"/>
  <c r="L1764" i="1"/>
  <c r="L1768" i="1"/>
  <c r="L1776" i="1"/>
  <c r="L1738" i="1"/>
  <c r="L1727" i="1"/>
  <c r="L1735" i="1"/>
  <c r="L1720" i="1"/>
  <c r="L1748" i="1"/>
  <c r="L1779" i="1"/>
  <c r="L1763" i="1"/>
  <c r="L1766" i="1"/>
  <c r="L1772" i="1"/>
  <c r="L1712" i="1"/>
  <c r="L1732" i="1"/>
  <c r="L1767" i="1"/>
  <c r="L1757" i="1"/>
  <c r="L1759" i="1"/>
  <c r="L1769" i="1"/>
  <c r="L1770" i="1"/>
  <c r="L1774" i="1"/>
  <c r="L1761" i="1"/>
  <c r="L1722" i="1"/>
  <c r="L1755" i="1"/>
  <c r="L1719" i="1"/>
  <c r="L1741" i="1"/>
  <c r="L1724" i="1"/>
  <c r="L1729" i="1"/>
  <c r="L1733" i="1"/>
  <c r="L1721" i="1"/>
  <c r="L1780" i="1"/>
  <c r="L1718" i="1"/>
  <c r="L1714" i="1"/>
  <c r="L1743" i="1"/>
  <c r="L1670" i="1"/>
  <c r="L1708" i="1"/>
  <c r="L1692" i="1"/>
  <c r="L1671" i="1"/>
  <c r="L1684" i="1"/>
  <c r="L1696" i="1"/>
  <c r="L1665" i="1"/>
  <c r="L1699" i="1"/>
  <c r="L1704" i="1"/>
  <c r="L1705" i="1"/>
  <c r="L1682" i="1"/>
  <c r="L1678" i="1"/>
  <c r="L1747" i="1"/>
  <c r="L1745" i="1"/>
  <c r="L1750" i="1"/>
  <c r="L1740" i="1"/>
  <c r="L1731" i="1"/>
  <c r="L1749" i="1"/>
  <c r="L1742" i="1"/>
  <c r="L1739" i="1"/>
  <c r="L1723" i="1"/>
  <c r="L1676" i="1"/>
  <c r="L1730" i="1"/>
  <c r="L1803" i="1"/>
  <c r="L1802" i="1"/>
  <c r="I12" i="1" l="1"/>
  <c r="K11" i="1"/>
  <c r="I13" i="1" l="1"/>
  <c r="K12" i="1"/>
  <c r="I14" i="1" l="1"/>
  <c r="K13" i="1"/>
  <c r="I15" i="1" l="1"/>
  <c r="K14" i="1"/>
  <c r="I16" i="1" l="1"/>
  <c r="K15" i="1"/>
  <c r="I17" i="1" l="1"/>
  <c r="K16" i="1"/>
  <c r="I18" i="1" l="1"/>
  <c r="K17" i="1"/>
  <c r="I19" i="1" l="1"/>
  <c r="K18" i="1"/>
  <c r="I20" i="1" l="1"/>
  <c r="K19" i="1"/>
  <c r="I21" i="1" l="1"/>
  <c r="K20" i="1"/>
  <c r="I22" i="1" l="1"/>
  <c r="K21" i="1"/>
  <c r="I23" i="1" l="1"/>
  <c r="K22" i="1"/>
  <c r="I24" i="1" l="1"/>
  <c r="K23" i="1"/>
  <c r="I25" i="1" l="1"/>
  <c r="K24" i="1"/>
  <c r="I26" i="1" l="1"/>
  <c r="K25" i="1"/>
  <c r="I27" i="1" l="1"/>
  <c r="K26" i="1"/>
  <c r="I28" i="1" l="1"/>
  <c r="K27" i="1"/>
  <c r="I29" i="1" l="1"/>
  <c r="K28" i="1"/>
  <c r="I30" i="1" l="1"/>
  <c r="K29" i="1"/>
  <c r="I31" i="1" l="1"/>
  <c r="K30" i="1"/>
  <c r="I32" i="1" l="1"/>
  <c r="K31" i="1"/>
  <c r="I33" i="1" l="1"/>
  <c r="K32" i="1"/>
  <c r="I34" i="1" l="1"/>
  <c r="K33" i="1"/>
  <c r="I35" i="1" l="1"/>
  <c r="K34" i="1"/>
  <c r="I36" i="1" l="1"/>
  <c r="K35" i="1"/>
  <c r="I37" i="1" l="1"/>
  <c r="K36" i="1"/>
  <c r="I38" i="1" l="1"/>
  <c r="K37" i="1"/>
  <c r="I39" i="1" l="1"/>
  <c r="K38" i="1"/>
  <c r="I40" i="1" l="1"/>
  <c r="K39" i="1"/>
  <c r="I41" i="1" l="1"/>
  <c r="K40" i="1"/>
  <c r="I42" i="1" l="1"/>
  <c r="K41" i="1"/>
  <c r="I43" i="1" l="1"/>
  <c r="K42" i="1"/>
  <c r="I44" i="1" l="1"/>
  <c r="K43" i="1"/>
  <c r="I45" i="1" l="1"/>
  <c r="K44" i="1"/>
  <c r="I46" i="1" l="1"/>
  <c r="K45" i="1"/>
  <c r="I47" i="1" l="1"/>
  <c r="K46" i="1"/>
  <c r="I48" i="1" l="1"/>
  <c r="K47" i="1"/>
  <c r="I49" i="1" l="1"/>
  <c r="K48" i="1"/>
  <c r="I50" i="1" l="1"/>
  <c r="K49" i="1"/>
  <c r="I51" i="1" l="1"/>
  <c r="K50" i="1"/>
  <c r="I52" i="1" l="1"/>
  <c r="K51" i="1"/>
  <c r="I53" i="1" l="1"/>
  <c r="K52" i="1"/>
  <c r="I54" i="1" l="1"/>
  <c r="K53" i="1"/>
  <c r="I55" i="1" l="1"/>
  <c r="K54" i="1"/>
  <c r="I56" i="1" l="1"/>
  <c r="K55" i="1"/>
  <c r="I57" i="1" l="1"/>
  <c r="K56" i="1"/>
  <c r="I58" i="1" l="1"/>
  <c r="K57" i="1"/>
  <c r="I59" i="1" l="1"/>
  <c r="K58" i="1"/>
  <c r="I60" i="1" l="1"/>
  <c r="K59" i="1"/>
  <c r="I61" i="1" l="1"/>
  <c r="K60" i="1"/>
  <c r="I62" i="1" l="1"/>
  <c r="K61" i="1"/>
  <c r="I63" i="1" l="1"/>
  <c r="K62" i="1"/>
  <c r="I64" i="1" l="1"/>
  <c r="K63" i="1"/>
  <c r="I65" i="1" l="1"/>
  <c r="K64" i="1"/>
  <c r="I66" i="1" l="1"/>
  <c r="K65" i="1"/>
  <c r="I67" i="1" l="1"/>
  <c r="K66" i="1"/>
  <c r="I68" i="1" l="1"/>
  <c r="K67" i="1"/>
  <c r="I69" i="1" l="1"/>
  <c r="K68" i="1"/>
  <c r="I70" i="1" l="1"/>
  <c r="K69" i="1"/>
  <c r="I71" i="1" l="1"/>
  <c r="K70" i="1"/>
  <c r="I72" i="1" l="1"/>
  <c r="K71" i="1"/>
  <c r="I73" i="1" l="1"/>
  <c r="K72" i="1"/>
  <c r="I74" i="1" l="1"/>
  <c r="K73" i="1"/>
  <c r="I75" i="1" l="1"/>
  <c r="K74" i="1"/>
  <c r="I76" i="1" l="1"/>
  <c r="K75" i="1"/>
  <c r="I77" i="1" l="1"/>
  <c r="K76" i="1"/>
  <c r="I78" i="1" l="1"/>
  <c r="K77" i="1"/>
  <c r="I79" i="1" l="1"/>
  <c r="K78" i="1"/>
  <c r="I80" i="1" l="1"/>
  <c r="K79" i="1"/>
  <c r="I81" i="1" l="1"/>
  <c r="K80" i="1"/>
  <c r="I82" i="1" l="1"/>
  <c r="K81" i="1"/>
  <c r="I83" i="1" l="1"/>
  <c r="K82" i="1"/>
  <c r="I84" i="1" l="1"/>
  <c r="K83" i="1"/>
  <c r="I85" i="1" l="1"/>
  <c r="K84" i="1"/>
  <c r="I86" i="1" l="1"/>
  <c r="K85" i="1"/>
  <c r="I87" i="1" l="1"/>
  <c r="K86" i="1"/>
  <c r="I88" i="1" l="1"/>
  <c r="K87" i="1"/>
  <c r="I89" i="1" l="1"/>
  <c r="K88" i="1"/>
  <c r="I90" i="1" l="1"/>
  <c r="K89" i="1"/>
  <c r="I91" i="1" l="1"/>
  <c r="K90" i="1"/>
  <c r="I92" i="1" l="1"/>
  <c r="K91" i="1"/>
  <c r="I93" i="1" l="1"/>
  <c r="K92" i="1"/>
  <c r="I94" i="1" l="1"/>
  <c r="K93" i="1"/>
  <c r="I95" i="1" l="1"/>
  <c r="K94" i="1"/>
  <c r="I96" i="1" l="1"/>
  <c r="K95" i="1"/>
  <c r="I97" i="1" l="1"/>
  <c r="K96" i="1"/>
  <c r="I98" i="1" l="1"/>
  <c r="K97" i="1"/>
  <c r="I99" i="1" l="1"/>
  <c r="K98" i="1"/>
  <c r="I100" i="1" l="1"/>
  <c r="K99" i="1"/>
  <c r="I101" i="1" l="1"/>
  <c r="K100" i="1"/>
  <c r="I102" i="1" l="1"/>
  <c r="K101" i="1"/>
  <c r="I103" i="1" l="1"/>
  <c r="K102" i="1"/>
  <c r="I104" i="1" l="1"/>
  <c r="K103" i="1"/>
  <c r="I105" i="1" l="1"/>
  <c r="K104" i="1"/>
  <c r="I106" i="1" l="1"/>
  <c r="K105" i="1"/>
  <c r="I107" i="1" l="1"/>
  <c r="K106" i="1"/>
  <c r="I108" i="1" l="1"/>
  <c r="K107" i="1"/>
  <c r="I109" i="1" l="1"/>
  <c r="K108" i="1"/>
  <c r="I110" i="1" l="1"/>
  <c r="K109" i="1"/>
  <c r="I111" i="1" l="1"/>
  <c r="K110" i="1"/>
  <c r="I112" i="1" l="1"/>
  <c r="K111" i="1"/>
  <c r="I113" i="1" l="1"/>
  <c r="K112" i="1"/>
  <c r="I114" i="1" l="1"/>
  <c r="K113" i="1"/>
  <c r="I115" i="1" l="1"/>
  <c r="K114" i="1"/>
  <c r="I116" i="1" l="1"/>
  <c r="K115" i="1"/>
  <c r="I117" i="1" l="1"/>
  <c r="K116" i="1"/>
  <c r="I118" i="1" l="1"/>
  <c r="K117" i="1"/>
  <c r="I119" i="1" l="1"/>
  <c r="K118" i="1"/>
  <c r="I120" i="1" l="1"/>
  <c r="K119" i="1"/>
  <c r="I121" i="1" l="1"/>
  <c r="K120" i="1"/>
  <c r="I122" i="1" l="1"/>
  <c r="K121" i="1"/>
  <c r="I123" i="1" l="1"/>
  <c r="K122" i="1"/>
  <c r="I124" i="1" l="1"/>
  <c r="K123" i="1"/>
  <c r="I125" i="1" l="1"/>
  <c r="K124" i="1"/>
  <c r="I126" i="1" l="1"/>
  <c r="K125" i="1"/>
  <c r="I127" i="1" l="1"/>
  <c r="K126" i="1"/>
  <c r="I128" i="1" l="1"/>
  <c r="K127" i="1"/>
  <c r="I129" i="1" l="1"/>
  <c r="N129" i="1" s="1"/>
  <c r="K128" i="1"/>
  <c r="I130" i="1" l="1"/>
  <c r="K129" i="1"/>
  <c r="I131" i="1" l="1"/>
  <c r="K130" i="1"/>
  <c r="N131" i="1" l="1"/>
  <c r="I132" i="1"/>
  <c r="K131" i="1"/>
  <c r="I133" i="1" l="1"/>
  <c r="N132" i="1"/>
  <c r="K132" i="1"/>
  <c r="N133" i="1" l="1"/>
  <c r="I134" i="1"/>
  <c r="K133" i="1"/>
  <c r="I135" i="1" l="1"/>
  <c r="N134" i="1"/>
  <c r="K134" i="1"/>
  <c r="N135" i="1" l="1"/>
  <c r="I136" i="1"/>
  <c r="K135" i="1"/>
  <c r="I137" i="1" l="1"/>
  <c r="N136" i="1"/>
  <c r="K136" i="1"/>
  <c r="N137" i="1" l="1"/>
  <c r="I138" i="1"/>
  <c r="K137" i="1"/>
  <c r="I139" i="1" l="1"/>
  <c r="N138" i="1"/>
  <c r="K138" i="1"/>
  <c r="N139" i="1" l="1"/>
  <c r="I140" i="1"/>
  <c r="K139" i="1"/>
  <c r="N140" i="1" l="1"/>
  <c r="I141" i="1"/>
  <c r="K140" i="1"/>
  <c r="I142" i="1" l="1"/>
  <c r="N141" i="1"/>
  <c r="K141" i="1"/>
  <c r="N142" i="1" l="1"/>
  <c r="I143" i="1"/>
  <c r="K142" i="1"/>
  <c r="I144" i="1" l="1"/>
  <c r="N143" i="1"/>
  <c r="K143" i="1"/>
  <c r="N144" i="1" l="1"/>
  <c r="I145" i="1"/>
  <c r="K144" i="1"/>
  <c r="I146" i="1" l="1"/>
  <c r="N145" i="1"/>
  <c r="K145" i="1"/>
  <c r="N146" i="1" l="1"/>
  <c r="I147" i="1"/>
  <c r="K146" i="1"/>
  <c r="I148" i="1" l="1"/>
  <c r="N147" i="1"/>
  <c r="K147" i="1"/>
  <c r="N148" i="1" l="1"/>
  <c r="I149" i="1"/>
  <c r="K148" i="1"/>
  <c r="I150" i="1" l="1"/>
  <c r="N149" i="1"/>
  <c r="K149" i="1"/>
  <c r="N150" i="1" l="1"/>
  <c r="I151" i="1"/>
  <c r="K150" i="1"/>
  <c r="I152" i="1" l="1"/>
  <c r="N151" i="1"/>
  <c r="K151" i="1"/>
  <c r="N152" i="1" l="1"/>
  <c r="I153" i="1"/>
  <c r="K152" i="1"/>
  <c r="I154" i="1" l="1"/>
  <c r="N153" i="1"/>
  <c r="K153" i="1"/>
  <c r="N154" i="1" l="1"/>
  <c r="I155" i="1"/>
  <c r="K154" i="1"/>
  <c r="I156" i="1" l="1"/>
  <c r="N155" i="1"/>
  <c r="K155" i="1"/>
  <c r="N156" i="1" l="1"/>
  <c r="I157" i="1"/>
  <c r="K156" i="1"/>
  <c r="I158" i="1" l="1"/>
  <c r="N157" i="1"/>
  <c r="K157" i="1"/>
  <c r="N158" i="1" l="1"/>
  <c r="I159" i="1"/>
  <c r="K158" i="1"/>
  <c r="I160" i="1" l="1"/>
  <c r="N159" i="1"/>
  <c r="K159" i="1"/>
  <c r="N160" i="1" l="1"/>
  <c r="I161" i="1"/>
  <c r="K160" i="1"/>
  <c r="I162" i="1" l="1"/>
  <c r="N161" i="1"/>
  <c r="K161" i="1"/>
  <c r="N162" i="1" l="1"/>
  <c r="I163" i="1"/>
  <c r="K162" i="1"/>
  <c r="I164" i="1" l="1"/>
  <c r="N163" i="1"/>
  <c r="K163" i="1"/>
  <c r="N164" i="1" l="1"/>
  <c r="I165" i="1"/>
  <c r="K164" i="1"/>
  <c r="N165" i="1" l="1"/>
  <c r="I166" i="1"/>
  <c r="K165" i="1"/>
  <c r="I167" i="1" l="1"/>
  <c r="N166" i="1"/>
  <c r="K166" i="1"/>
  <c r="N167" i="1" l="1"/>
  <c r="I168" i="1"/>
  <c r="K167" i="1"/>
  <c r="I169" i="1" l="1"/>
  <c r="N168" i="1"/>
  <c r="K168" i="1"/>
  <c r="N169" i="1" l="1"/>
  <c r="I170" i="1"/>
  <c r="K169" i="1"/>
  <c r="I171" i="1" l="1"/>
  <c r="N170" i="1"/>
  <c r="K170" i="1"/>
  <c r="N171" i="1" l="1"/>
  <c r="I172" i="1"/>
  <c r="K171" i="1"/>
  <c r="I173" i="1" l="1"/>
  <c r="N172" i="1"/>
  <c r="K172" i="1"/>
  <c r="N173" i="1" l="1"/>
  <c r="I174" i="1"/>
  <c r="K173" i="1"/>
  <c r="I175" i="1" l="1"/>
  <c r="N174" i="1"/>
  <c r="K174" i="1"/>
  <c r="N175" i="1" l="1"/>
  <c r="I176" i="1"/>
  <c r="K175" i="1"/>
  <c r="I177" i="1" l="1"/>
  <c r="N176" i="1"/>
  <c r="K176" i="1"/>
  <c r="N177" i="1" l="1"/>
  <c r="I178" i="1"/>
  <c r="K177" i="1"/>
  <c r="I179" i="1" l="1"/>
  <c r="N178" i="1"/>
  <c r="K178" i="1"/>
  <c r="N179" i="1" l="1"/>
  <c r="I180" i="1"/>
  <c r="K179" i="1"/>
  <c r="I181" i="1" l="1"/>
  <c r="N180" i="1"/>
  <c r="K180" i="1"/>
  <c r="N181" i="1" l="1"/>
  <c r="I182" i="1"/>
  <c r="K181" i="1"/>
  <c r="I183" i="1" l="1"/>
  <c r="N182" i="1"/>
  <c r="K182" i="1"/>
  <c r="N183" i="1" l="1"/>
  <c r="I184" i="1"/>
  <c r="K183" i="1"/>
  <c r="I185" i="1" l="1"/>
  <c r="N184" i="1"/>
  <c r="K184" i="1"/>
  <c r="N185" i="1" l="1"/>
  <c r="I186" i="1"/>
  <c r="K185" i="1"/>
  <c r="I187" i="1" l="1"/>
  <c r="N186" i="1"/>
  <c r="K186" i="1"/>
  <c r="N187" i="1" l="1"/>
  <c r="I188" i="1"/>
  <c r="K187" i="1"/>
  <c r="N188" i="1" l="1"/>
  <c r="I189" i="1"/>
  <c r="K188" i="1"/>
  <c r="I190" i="1" l="1"/>
  <c r="N189" i="1"/>
  <c r="K189" i="1"/>
  <c r="N190" i="1" l="1"/>
  <c r="I191" i="1"/>
  <c r="K190" i="1"/>
  <c r="I192" i="1" l="1"/>
  <c r="N191" i="1"/>
  <c r="K191" i="1"/>
  <c r="N192" i="1" l="1"/>
  <c r="I193" i="1"/>
  <c r="K192" i="1"/>
  <c r="I194" i="1" l="1"/>
  <c r="N193" i="1"/>
  <c r="K193" i="1"/>
  <c r="N194" i="1" l="1"/>
  <c r="I195" i="1"/>
  <c r="K194" i="1"/>
  <c r="I196" i="1" l="1"/>
  <c r="N195" i="1"/>
  <c r="K195" i="1"/>
  <c r="N196" i="1" l="1"/>
  <c r="I197" i="1"/>
  <c r="K196" i="1"/>
  <c r="I198" i="1" l="1"/>
  <c r="N197" i="1"/>
  <c r="K197" i="1"/>
  <c r="N198" i="1" l="1"/>
  <c r="I199" i="1"/>
  <c r="K198" i="1"/>
  <c r="I200" i="1" l="1"/>
  <c r="N199" i="1"/>
  <c r="K199" i="1"/>
  <c r="N200" i="1" l="1"/>
  <c r="I201" i="1"/>
  <c r="K200" i="1"/>
  <c r="I202" i="1" l="1"/>
  <c r="N201" i="1"/>
  <c r="K201" i="1"/>
  <c r="N202" i="1" l="1"/>
  <c r="I203" i="1"/>
  <c r="K202" i="1"/>
  <c r="I204" i="1" l="1"/>
  <c r="N203" i="1"/>
  <c r="K203" i="1"/>
  <c r="N204" i="1" l="1"/>
  <c r="I205" i="1"/>
  <c r="K204" i="1"/>
  <c r="I206" i="1" l="1"/>
  <c r="N205" i="1"/>
  <c r="K205" i="1"/>
  <c r="N206" i="1" l="1"/>
  <c r="I207" i="1"/>
  <c r="K206" i="1"/>
  <c r="I208" i="1" l="1"/>
  <c r="N207" i="1"/>
  <c r="K207" i="1"/>
  <c r="N208" i="1" l="1"/>
  <c r="I209" i="1"/>
  <c r="K208" i="1"/>
  <c r="I210" i="1" l="1"/>
  <c r="N209" i="1"/>
  <c r="K209" i="1"/>
  <c r="N210" i="1" l="1"/>
  <c r="I211" i="1"/>
  <c r="K210" i="1"/>
  <c r="I212" i="1" l="1"/>
  <c r="N211" i="1"/>
  <c r="K211" i="1"/>
  <c r="N212" i="1" l="1"/>
  <c r="I213" i="1"/>
  <c r="K212" i="1"/>
  <c r="N213" i="1" l="1"/>
  <c r="I214" i="1"/>
  <c r="K213" i="1"/>
  <c r="I215" i="1" l="1"/>
  <c r="N214" i="1"/>
  <c r="K214" i="1"/>
  <c r="N215" i="1" l="1"/>
  <c r="I216" i="1"/>
  <c r="K215" i="1"/>
  <c r="I217" i="1" l="1"/>
  <c r="N216" i="1"/>
  <c r="K216" i="1"/>
  <c r="N217" i="1" l="1"/>
  <c r="I218" i="1"/>
  <c r="K217" i="1"/>
  <c r="I219" i="1" l="1"/>
  <c r="N218" i="1"/>
  <c r="K218" i="1"/>
  <c r="N219" i="1" l="1"/>
  <c r="I220" i="1"/>
  <c r="K219" i="1"/>
  <c r="N220" i="1" l="1"/>
  <c r="I221" i="1"/>
  <c r="K220" i="1"/>
  <c r="I222" i="1" l="1"/>
  <c r="N221" i="1"/>
  <c r="K221" i="1"/>
  <c r="N222" i="1" l="1"/>
  <c r="I223" i="1"/>
  <c r="K222" i="1"/>
  <c r="I224" i="1" l="1"/>
  <c r="N223" i="1"/>
  <c r="K223" i="1"/>
  <c r="N224" i="1" l="1"/>
  <c r="I225" i="1"/>
  <c r="K224" i="1"/>
  <c r="I226" i="1" l="1"/>
  <c r="N225" i="1"/>
  <c r="K225" i="1"/>
  <c r="N226" i="1" l="1"/>
  <c r="I227" i="1"/>
  <c r="K226" i="1"/>
  <c r="I228" i="1" l="1"/>
  <c r="N227" i="1"/>
  <c r="K227" i="1"/>
  <c r="N228" i="1" l="1"/>
  <c r="I229" i="1"/>
  <c r="K228" i="1"/>
  <c r="I230" i="1" l="1"/>
  <c r="N229" i="1"/>
  <c r="K229" i="1"/>
  <c r="N230" i="1" l="1"/>
  <c r="I231" i="1"/>
  <c r="K230" i="1"/>
  <c r="I232" i="1" l="1"/>
  <c r="N231" i="1"/>
  <c r="K231" i="1"/>
  <c r="N232" i="1" l="1"/>
  <c r="I233" i="1"/>
  <c r="K232" i="1"/>
  <c r="I234" i="1" l="1"/>
  <c r="N233" i="1"/>
  <c r="K233" i="1"/>
  <c r="N234" i="1" l="1"/>
  <c r="I235" i="1"/>
  <c r="K234" i="1"/>
  <c r="I236" i="1" l="1"/>
  <c r="N235" i="1"/>
  <c r="K235" i="1"/>
  <c r="N236" i="1" l="1"/>
  <c r="I237" i="1"/>
  <c r="K236" i="1"/>
  <c r="N237" i="1" l="1"/>
  <c r="I238" i="1"/>
  <c r="K237" i="1"/>
  <c r="I239" i="1" l="1"/>
  <c r="N238" i="1"/>
  <c r="K238" i="1"/>
  <c r="N239" i="1" l="1"/>
  <c r="I240" i="1"/>
  <c r="K239" i="1"/>
  <c r="I241" i="1" l="1"/>
  <c r="N240" i="1"/>
  <c r="K240" i="1"/>
  <c r="N241" i="1" l="1"/>
  <c r="I242" i="1"/>
  <c r="K241" i="1"/>
  <c r="I243" i="1" l="1"/>
  <c r="N242" i="1"/>
  <c r="K242" i="1"/>
  <c r="N243" i="1" l="1"/>
  <c r="I244" i="1"/>
  <c r="K243" i="1"/>
  <c r="I245" i="1" l="1"/>
  <c r="N244" i="1"/>
  <c r="K244" i="1"/>
  <c r="N245" i="1" l="1"/>
  <c r="I246" i="1"/>
  <c r="K245" i="1"/>
  <c r="I247" i="1" l="1"/>
  <c r="N246" i="1"/>
  <c r="K246" i="1"/>
  <c r="N247" i="1" l="1"/>
  <c r="I248" i="1"/>
  <c r="K247" i="1"/>
  <c r="I249" i="1" l="1"/>
  <c r="N248" i="1"/>
  <c r="K248" i="1"/>
  <c r="N249" i="1" l="1"/>
  <c r="I250" i="1"/>
  <c r="K249" i="1"/>
  <c r="I251" i="1" l="1"/>
  <c r="N250" i="1"/>
  <c r="K250" i="1"/>
  <c r="N251" i="1" l="1"/>
  <c r="I252" i="1"/>
  <c r="K251" i="1"/>
  <c r="I253" i="1" l="1"/>
  <c r="N252" i="1"/>
  <c r="K252" i="1"/>
  <c r="N253" i="1" l="1"/>
  <c r="I254" i="1"/>
  <c r="K253" i="1"/>
  <c r="I255" i="1" l="1"/>
  <c r="N254" i="1"/>
  <c r="K254" i="1"/>
  <c r="N255" i="1" l="1"/>
  <c r="I256" i="1"/>
  <c r="K255" i="1"/>
  <c r="I257" i="1" l="1"/>
  <c r="N256" i="1"/>
  <c r="K256" i="1"/>
  <c r="N257" i="1" l="1"/>
  <c r="I258" i="1"/>
  <c r="K257" i="1"/>
  <c r="I259" i="1" l="1"/>
  <c r="N258" i="1"/>
  <c r="K258" i="1"/>
  <c r="N259" i="1" l="1"/>
  <c r="I260" i="1"/>
  <c r="K259" i="1"/>
  <c r="N260" i="1" l="1"/>
  <c r="I261" i="1"/>
  <c r="K260" i="1"/>
  <c r="I262" i="1" l="1"/>
  <c r="N261" i="1"/>
  <c r="K261" i="1"/>
  <c r="N262" i="1" l="1"/>
  <c r="I263" i="1"/>
  <c r="K262" i="1"/>
  <c r="I264" i="1" l="1"/>
  <c r="N263" i="1"/>
  <c r="K263" i="1"/>
  <c r="N264" i="1" l="1"/>
  <c r="I265" i="1"/>
  <c r="K264" i="1"/>
  <c r="I266" i="1" l="1"/>
  <c r="N265" i="1"/>
  <c r="K265" i="1"/>
  <c r="N266" i="1" l="1"/>
  <c r="I267" i="1"/>
  <c r="K266" i="1"/>
  <c r="I268" i="1" l="1"/>
  <c r="N267" i="1"/>
  <c r="K267" i="1"/>
  <c r="N268" i="1" l="1"/>
  <c r="I269" i="1"/>
  <c r="K268" i="1"/>
  <c r="I270" i="1" l="1"/>
  <c r="N269" i="1"/>
  <c r="K269" i="1"/>
  <c r="N270" i="1" l="1"/>
  <c r="I271" i="1"/>
  <c r="K270" i="1"/>
  <c r="I272" i="1" l="1"/>
  <c r="N271" i="1"/>
  <c r="K271" i="1"/>
  <c r="N272" i="1" l="1"/>
  <c r="I273" i="1"/>
  <c r="K272" i="1"/>
  <c r="I274" i="1" l="1"/>
  <c r="N273" i="1"/>
  <c r="K273" i="1"/>
  <c r="N274" i="1" l="1"/>
  <c r="I275" i="1"/>
  <c r="K274" i="1"/>
  <c r="I276" i="1" l="1"/>
  <c r="N275" i="1"/>
  <c r="K275" i="1"/>
  <c r="N276" i="1" l="1"/>
  <c r="I277" i="1"/>
  <c r="K276" i="1"/>
  <c r="I278" i="1" l="1"/>
  <c r="N277" i="1"/>
  <c r="K277" i="1"/>
  <c r="N278" i="1" l="1"/>
  <c r="I279" i="1"/>
  <c r="K278" i="1"/>
  <c r="I280" i="1" l="1"/>
  <c r="N279" i="1"/>
  <c r="K279" i="1"/>
  <c r="N280" i="1" l="1"/>
  <c r="I281" i="1"/>
  <c r="K280" i="1"/>
  <c r="I282" i="1" l="1"/>
  <c r="N281" i="1"/>
  <c r="K281" i="1"/>
  <c r="N282" i="1" l="1"/>
  <c r="I283" i="1"/>
  <c r="K282" i="1"/>
  <c r="I284" i="1" l="1"/>
  <c r="N283" i="1"/>
  <c r="K283" i="1"/>
  <c r="N284" i="1" l="1"/>
  <c r="I285" i="1"/>
  <c r="K284" i="1"/>
  <c r="N285" i="1" l="1"/>
  <c r="I286" i="1"/>
  <c r="K285" i="1"/>
  <c r="I287" i="1" l="1"/>
  <c r="N286" i="1"/>
  <c r="K286" i="1"/>
  <c r="N287" i="1" l="1"/>
  <c r="I288" i="1"/>
  <c r="K287" i="1"/>
  <c r="I289" i="1" l="1"/>
  <c r="N288" i="1"/>
  <c r="K288" i="1"/>
  <c r="N289" i="1" l="1"/>
  <c r="I290" i="1"/>
  <c r="K289" i="1"/>
  <c r="I291" i="1" l="1"/>
  <c r="N290" i="1"/>
  <c r="K290" i="1"/>
  <c r="N291" i="1" l="1"/>
  <c r="I292" i="1"/>
  <c r="K291" i="1"/>
  <c r="I293" i="1" l="1"/>
  <c r="N292" i="1"/>
  <c r="K292" i="1"/>
  <c r="N293" i="1" l="1"/>
  <c r="I294" i="1"/>
  <c r="K293" i="1"/>
  <c r="I295" i="1" l="1"/>
  <c r="N294" i="1"/>
  <c r="K294" i="1"/>
  <c r="N295" i="1" l="1"/>
  <c r="I296" i="1"/>
  <c r="K295" i="1"/>
  <c r="N296" i="1" l="1"/>
  <c r="I297" i="1"/>
  <c r="K296" i="1"/>
  <c r="I298" i="1" l="1"/>
  <c r="N297" i="1"/>
  <c r="K297" i="1"/>
  <c r="N298" i="1" l="1"/>
  <c r="I299" i="1"/>
  <c r="K298" i="1"/>
  <c r="I300" i="1" l="1"/>
  <c r="N299" i="1"/>
  <c r="K299" i="1"/>
  <c r="N300" i="1" l="1"/>
  <c r="I301" i="1"/>
  <c r="K300" i="1"/>
  <c r="I302" i="1" l="1"/>
  <c r="N301" i="1"/>
  <c r="K301" i="1"/>
  <c r="N302" i="1" l="1"/>
  <c r="I303" i="1"/>
  <c r="K302" i="1"/>
  <c r="I304" i="1" l="1"/>
  <c r="N303" i="1"/>
  <c r="K303" i="1"/>
  <c r="N304" i="1" l="1"/>
  <c r="I305" i="1"/>
  <c r="K304" i="1"/>
  <c r="I306" i="1" l="1"/>
  <c r="N305" i="1"/>
  <c r="K305" i="1"/>
  <c r="N306" i="1" l="1"/>
  <c r="I307" i="1"/>
  <c r="K306" i="1"/>
  <c r="I308" i="1" l="1"/>
  <c r="N307" i="1"/>
  <c r="K307" i="1"/>
  <c r="N308" i="1" l="1"/>
  <c r="I309" i="1"/>
  <c r="K308" i="1"/>
  <c r="I310" i="1" l="1"/>
  <c r="N309" i="1"/>
  <c r="K309" i="1"/>
  <c r="N310" i="1" l="1"/>
  <c r="I311" i="1"/>
  <c r="K310" i="1"/>
  <c r="I312" i="1" l="1"/>
  <c r="N311" i="1"/>
  <c r="K311" i="1"/>
  <c r="N312" i="1" l="1"/>
  <c r="I313" i="1"/>
  <c r="K312" i="1"/>
  <c r="I314" i="1" l="1"/>
  <c r="N313" i="1"/>
  <c r="K313" i="1"/>
  <c r="N314" i="1" l="1"/>
  <c r="I315" i="1"/>
  <c r="K314" i="1"/>
  <c r="I316" i="1" l="1"/>
  <c r="N315" i="1"/>
  <c r="K315" i="1"/>
  <c r="N316" i="1" l="1"/>
  <c r="I317" i="1"/>
  <c r="K316" i="1"/>
  <c r="I318" i="1" l="1"/>
  <c r="N317" i="1"/>
  <c r="K317" i="1"/>
  <c r="N318" i="1" l="1"/>
  <c r="I319" i="1"/>
  <c r="K318" i="1"/>
  <c r="I320" i="1" l="1"/>
  <c r="N319" i="1"/>
  <c r="K319" i="1"/>
  <c r="N320" i="1" l="1"/>
  <c r="I321" i="1"/>
  <c r="K320" i="1"/>
  <c r="N321" i="1" l="1"/>
  <c r="I322" i="1"/>
  <c r="K321" i="1"/>
  <c r="I323" i="1" l="1"/>
  <c r="N322" i="1"/>
  <c r="K322" i="1"/>
  <c r="N323" i="1" l="1"/>
  <c r="I324" i="1"/>
  <c r="K323" i="1"/>
  <c r="I325" i="1" l="1"/>
  <c r="N324" i="1"/>
  <c r="K324" i="1"/>
  <c r="N325" i="1" l="1"/>
  <c r="I326" i="1"/>
  <c r="K325" i="1"/>
  <c r="I327" i="1" l="1"/>
  <c r="N326" i="1"/>
  <c r="K326" i="1"/>
  <c r="N327" i="1" l="1"/>
  <c r="I328" i="1"/>
  <c r="K327" i="1"/>
  <c r="I329" i="1" l="1"/>
  <c r="N328" i="1"/>
  <c r="K328" i="1"/>
  <c r="N329" i="1" l="1"/>
  <c r="I330" i="1"/>
  <c r="K329" i="1"/>
  <c r="I331" i="1" l="1"/>
  <c r="N330" i="1"/>
  <c r="K330" i="1"/>
  <c r="N331" i="1" l="1"/>
  <c r="I332" i="1"/>
  <c r="K331" i="1"/>
  <c r="I333" i="1" l="1"/>
  <c r="N332" i="1"/>
  <c r="K332" i="1"/>
  <c r="N333" i="1" l="1"/>
  <c r="I334" i="1"/>
  <c r="K333" i="1"/>
  <c r="I335" i="1" l="1"/>
  <c r="N334" i="1"/>
  <c r="K334" i="1"/>
  <c r="N335" i="1" l="1"/>
  <c r="I336" i="1"/>
  <c r="K335" i="1"/>
  <c r="I337" i="1" l="1"/>
  <c r="N336" i="1"/>
  <c r="K336" i="1"/>
  <c r="N337" i="1" l="1"/>
  <c r="I338" i="1"/>
  <c r="K337" i="1"/>
  <c r="I339" i="1" l="1"/>
  <c r="N338" i="1"/>
  <c r="K338" i="1"/>
  <c r="N339" i="1" l="1"/>
  <c r="I340" i="1"/>
  <c r="K339" i="1"/>
  <c r="I341" i="1" l="1"/>
  <c r="N340" i="1"/>
  <c r="K340" i="1"/>
  <c r="N341" i="1" l="1"/>
  <c r="I342" i="1"/>
  <c r="K341" i="1"/>
  <c r="I343" i="1" l="1"/>
  <c r="N342" i="1"/>
  <c r="K342" i="1"/>
  <c r="N343" i="1" l="1"/>
  <c r="I344" i="1"/>
  <c r="K343" i="1"/>
  <c r="N344" i="1" l="1"/>
  <c r="I345" i="1"/>
  <c r="K344" i="1"/>
  <c r="I346" i="1" l="1"/>
  <c r="N345" i="1"/>
  <c r="K345" i="1"/>
  <c r="N346" i="1" l="1"/>
  <c r="I347" i="1"/>
  <c r="K346" i="1"/>
  <c r="I348" i="1" l="1"/>
  <c r="N347" i="1"/>
  <c r="K347" i="1"/>
  <c r="N348" i="1" l="1"/>
  <c r="I349" i="1"/>
  <c r="K348" i="1"/>
  <c r="I350" i="1" l="1"/>
  <c r="N349" i="1"/>
  <c r="K349" i="1"/>
  <c r="N350" i="1" l="1"/>
  <c r="I351" i="1"/>
  <c r="K350" i="1"/>
  <c r="N351" i="1" l="1"/>
  <c r="I352" i="1"/>
  <c r="K351" i="1"/>
  <c r="N352" i="1" l="1"/>
  <c r="I353" i="1"/>
  <c r="K352" i="1"/>
  <c r="N353" i="1" l="1"/>
  <c r="I354" i="1"/>
  <c r="K353" i="1"/>
  <c r="I355" i="1" l="1"/>
  <c r="N354" i="1"/>
  <c r="K354" i="1"/>
  <c r="I356" i="1" l="1"/>
  <c r="N355" i="1"/>
  <c r="K355" i="1"/>
  <c r="I357" i="1" l="1"/>
  <c r="N356" i="1"/>
  <c r="K356" i="1"/>
  <c r="N357" i="1" l="1"/>
  <c r="I358" i="1"/>
  <c r="K357" i="1"/>
  <c r="I359" i="1" l="1"/>
  <c r="N358" i="1"/>
  <c r="K358" i="1"/>
  <c r="N359" i="1" l="1"/>
  <c r="I360" i="1"/>
  <c r="K359" i="1"/>
  <c r="I361" i="1" l="1"/>
  <c r="N360" i="1"/>
  <c r="K360" i="1"/>
  <c r="N361" i="1" l="1"/>
  <c r="I362" i="1"/>
  <c r="K361" i="1"/>
  <c r="I363" i="1" l="1"/>
  <c r="N362" i="1"/>
  <c r="K362" i="1"/>
  <c r="N363" i="1" l="1"/>
  <c r="I364" i="1"/>
  <c r="K363" i="1"/>
  <c r="I365" i="1" l="1"/>
  <c r="N364" i="1"/>
  <c r="K364" i="1"/>
  <c r="N365" i="1" l="1"/>
  <c r="I366" i="1"/>
  <c r="K365" i="1"/>
  <c r="I367" i="1" l="1"/>
  <c r="N366" i="1"/>
  <c r="K366" i="1"/>
  <c r="N367" i="1" l="1"/>
  <c r="I368" i="1"/>
  <c r="K367" i="1"/>
  <c r="N368" i="1" l="1"/>
  <c r="I369" i="1"/>
  <c r="K368" i="1"/>
  <c r="I370" i="1" l="1"/>
  <c r="N369" i="1"/>
  <c r="K369" i="1"/>
  <c r="N370" i="1" l="1"/>
  <c r="I371" i="1"/>
  <c r="K370" i="1"/>
  <c r="I372" i="1" l="1"/>
  <c r="N371" i="1"/>
  <c r="K371" i="1"/>
  <c r="N372" i="1" l="1"/>
  <c r="I373" i="1"/>
  <c r="K372" i="1"/>
  <c r="I374" i="1" l="1"/>
  <c r="N373" i="1"/>
  <c r="K373" i="1"/>
  <c r="N374" i="1" l="1"/>
  <c r="I375" i="1"/>
  <c r="K374" i="1"/>
  <c r="I376" i="1" l="1"/>
  <c r="N375" i="1"/>
  <c r="K375" i="1"/>
  <c r="N376" i="1" l="1"/>
  <c r="I377" i="1"/>
  <c r="K376" i="1"/>
  <c r="I378" i="1" l="1"/>
  <c r="N377" i="1"/>
  <c r="K377" i="1"/>
  <c r="N378" i="1" l="1"/>
  <c r="I379" i="1"/>
  <c r="K378" i="1"/>
  <c r="I380" i="1" l="1"/>
  <c r="N379" i="1"/>
  <c r="K379" i="1"/>
  <c r="N380" i="1" l="1"/>
  <c r="I381" i="1"/>
  <c r="K380" i="1"/>
  <c r="I382" i="1" l="1"/>
  <c r="N381" i="1"/>
  <c r="K381" i="1"/>
  <c r="N382" i="1" l="1"/>
  <c r="I383" i="1"/>
  <c r="K382" i="1"/>
  <c r="I384" i="1" l="1"/>
  <c r="N383" i="1"/>
  <c r="K383" i="1"/>
  <c r="N384" i="1" l="1"/>
  <c r="I385" i="1"/>
  <c r="K384" i="1"/>
  <c r="I386" i="1" l="1"/>
  <c r="N385" i="1"/>
  <c r="K385" i="1"/>
  <c r="N386" i="1" l="1"/>
  <c r="I387" i="1"/>
  <c r="K386" i="1"/>
  <c r="I388" i="1" l="1"/>
  <c r="N387" i="1"/>
  <c r="K387" i="1"/>
  <c r="N388" i="1" l="1"/>
  <c r="I389" i="1"/>
  <c r="K388" i="1"/>
  <c r="I390" i="1" l="1"/>
  <c r="N389" i="1"/>
  <c r="K389" i="1"/>
  <c r="N390" i="1" l="1"/>
  <c r="I391" i="1"/>
  <c r="K390" i="1"/>
  <c r="I392" i="1" l="1"/>
  <c r="N391" i="1"/>
  <c r="K391" i="1"/>
  <c r="N392" i="1" l="1"/>
  <c r="I393" i="1"/>
  <c r="K392" i="1"/>
  <c r="N393" i="1" l="1"/>
  <c r="I394" i="1"/>
  <c r="K393" i="1"/>
  <c r="I395" i="1" l="1"/>
  <c r="N394" i="1"/>
  <c r="K394" i="1"/>
  <c r="N395" i="1" l="1"/>
  <c r="I396" i="1"/>
  <c r="K395" i="1"/>
  <c r="I397" i="1" l="1"/>
  <c r="N396" i="1"/>
  <c r="K396" i="1"/>
  <c r="N397" i="1" l="1"/>
  <c r="I398" i="1"/>
  <c r="K397" i="1"/>
  <c r="I399" i="1" l="1"/>
  <c r="N398" i="1"/>
  <c r="K398" i="1"/>
  <c r="N399" i="1" l="1"/>
  <c r="I400" i="1"/>
  <c r="K399" i="1"/>
  <c r="I401" i="1" l="1"/>
  <c r="N400" i="1"/>
  <c r="K400" i="1"/>
  <c r="N401" i="1" l="1"/>
  <c r="I402" i="1"/>
  <c r="K401" i="1"/>
  <c r="I403" i="1" l="1"/>
  <c r="N402" i="1"/>
  <c r="K402" i="1"/>
  <c r="N403" i="1" l="1"/>
  <c r="I404" i="1"/>
  <c r="K403" i="1"/>
  <c r="I405" i="1" l="1"/>
  <c r="N404" i="1"/>
  <c r="K404" i="1"/>
  <c r="N405" i="1" l="1"/>
  <c r="I406" i="1"/>
  <c r="K405" i="1"/>
  <c r="I407" i="1" l="1"/>
  <c r="N406" i="1"/>
  <c r="K406" i="1"/>
  <c r="N407" i="1" l="1"/>
  <c r="I408" i="1"/>
  <c r="K407" i="1"/>
  <c r="I409" i="1" l="1"/>
  <c r="N408" i="1"/>
  <c r="K408" i="1"/>
  <c r="N409" i="1" l="1"/>
  <c r="I410" i="1"/>
  <c r="K409" i="1"/>
  <c r="I411" i="1" l="1"/>
  <c r="N410" i="1"/>
  <c r="K410" i="1"/>
  <c r="N411" i="1" l="1"/>
  <c r="I412" i="1"/>
  <c r="K411" i="1"/>
  <c r="I413" i="1" l="1"/>
  <c r="N412" i="1"/>
  <c r="K412" i="1"/>
  <c r="N413" i="1" l="1"/>
  <c r="I414" i="1"/>
  <c r="K413" i="1"/>
  <c r="I415" i="1" l="1"/>
  <c r="N414" i="1"/>
  <c r="K414" i="1"/>
  <c r="N415" i="1" l="1"/>
  <c r="I416" i="1"/>
  <c r="K415" i="1"/>
  <c r="N416" i="1" l="1"/>
  <c r="I417" i="1"/>
  <c r="K416" i="1"/>
  <c r="I418" i="1" l="1"/>
  <c r="N417" i="1"/>
  <c r="K417" i="1"/>
  <c r="N418" i="1" l="1"/>
  <c r="I419" i="1"/>
  <c r="K418" i="1"/>
  <c r="I420" i="1" l="1"/>
  <c r="N419" i="1"/>
  <c r="K419" i="1"/>
  <c r="N420" i="1" l="1"/>
  <c r="I421" i="1"/>
  <c r="K420" i="1"/>
  <c r="I422" i="1" l="1"/>
  <c r="N421" i="1"/>
  <c r="K421" i="1"/>
  <c r="N422" i="1" l="1"/>
  <c r="I423" i="1"/>
  <c r="K422" i="1"/>
  <c r="I424" i="1" l="1"/>
  <c r="N423" i="1"/>
  <c r="K423" i="1"/>
  <c r="N424" i="1" l="1"/>
  <c r="I425" i="1"/>
  <c r="K424" i="1"/>
  <c r="I426" i="1" l="1"/>
  <c r="N425" i="1"/>
  <c r="K425" i="1"/>
  <c r="N426" i="1" l="1"/>
  <c r="I427" i="1"/>
  <c r="K426" i="1"/>
  <c r="I428" i="1" l="1"/>
  <c r="N427" i="1"/>
  <c r="K427" i="1"/>
  <c r="N428" i="1" l="1"/>
  <c r="I429" i="1"/>
  <c r="K428" i="1"/>
  <c r="I430" i="1" l="1"/>
  <c r="N429" i="1"/>
  <c r="K429" i="1"/>
  <c r="N430" i="1" l="1"/>
  <c r="I431" i="1"/>
  <c r="K430" i="1"/>
  <c r="I432" i="1" l="1"/>
  <c r="N431" i="1"/>
  <c r="K431" i="1"/>
  <c r="N432" i="1" l="1"/>
  <c r="I433" i="1"/>
  <c r="K432" i="1"/>
  <c r="I434" i="1" l="1"/>
  <c r="N433" i="1"/>
  <c r="K433" i="1"/>
  <c r="N434" i="1" l="1"/>
  <c r="I435" i="1"/>
  <c r="K434" i="1"/>
  <c r="I436" i="1" l="1"/>
  <c r="N435" i="1"/>
  <c r="K435" i="1"/>
  <c r="N436" i="1" l="1"/>
  <c r="I437" i="1"/>
  <c r="K436" i="1"/>
  <c r="I438" i="1" l="1"/>
  <c r="N437" i="1"/>
  <c r="K437" i="1"/>
  <c r="N438" i="1" l="1"/>
  <c r="I439" i="1"/>
  <c r="K438" i="1"/>
  <c r="I440" i="1" l="1"/>
  <c r="N439" i="1"/>
  <c r="K439" i="1"/>
  <c r="N440" i="1" l="1"/>
  <c r="I441" i="1"/>
  <c r="K440" i="1"/>
  <c r="N441" i="1" l="1"/>
  <c r="I442" i="1"/>
  <c r="K441" i="1"/>
  <c r="I443" i="1" l="1"/>
  <c r="N442" i="1"/>
  <c r="K442" i="1"/>
  <c r="N443" i="1" l="1"/>
  <c r="I444" i="1"/>
  <c r="K443" i="1"/>
  <c r="I445" i="1" l="1"/>
  <c r="N444" i="1"/>
  <c r="K444" i="1"/>
  <c r="N445" i="1" l="1"/>
  <c r="I446" i="1"/>
  <c r="K445" i="1"/>
  <c r="I447" i="1" l="1"/>
  <c r="N446" i="1"/>
  <c r="K446" i="1"/>
  <c r="N447" i="1" l="1"/>
  <c r="I448" i="1"/>
  <c r="K447" i="1"/>
  <c r="I449" i="1" l="1"/>
  <c r="N448" i="1"/>
  <c r="K448" i="1"/>
  <c r="N449" i="1" l="1"/>
  <c r="I450" i="1"/>
  <c r="K449" i="1"/>
  <c r="I451" i="1" l="1"/>
  <c r="N450" i="1"/>
  <c r="K450" i="1"/>
  <c r="N451" i="1" l="1"/>
  <c r="I452" i="1"/>
  <c r="K451" i="1"/>
  <c r="I453" i="1" l="1"/>
  <c r="N452" i="1"/>
  <c r="K452" i="1"/>
  <c r="N453" i="1" l="1"/>
  <c r="I454" i="1"/>
  <c r="K453" i="1"/>
  <c r="I455" i="1" l="1"/>
  <c r="N454" i="1"/>
  <c r="K454" i="1"/>
  <c r="N455" i="1" l="1"/>
  <c r="I456" i="1"/>
  <c r="K455" i="1"/>
  <c r="I457" i="1" l="1"/>
  <c r="N456" i="1"/>
  <c r="K456" i="1"/>
  <c r="N457" i="1" l="1"/>
  <c r="I458" i="1"/>
  <c r="K457" i="1"/>
  <c r="I459" i="1" l="1"/>
  <c r="N458" i="1"/>
  <c r="K458" i="1"/>
  <c r="N459" i="1" l="1"/>
  <c r="I460" i="1"/>
  <c r="K459" i="1"/>
  <c r="I461" i="1" l="1"/>
  <c r="N460" i="1"/>
  <c r="K460" i="1"/>
  <c r="N461" i="1" l="1"/>
  <c r="I462" i="1"/>
  <c r="K461" i="1"/>
  <c r="I463" i="1" l="1"/>
  <c r="N462" i="1"/>
  <c r="K462" i="1"/>
  <c r="N463" i="1" l="1"/>
  <c r="I464" i="1"/>
  <c r="K463" i="1"/>
  <c r="I465" i="1" l="1"/>
  <c r="N464" i="1"/>
  <c r="K464" i="1"/>
  <c r="I466" i="1" l="1"/>
  <c r="N465" i="1"/>
  <c r="K465" i="1"/>
  <c r="N466" i="1" l="1"/>
  <c r="I467" i="1"/>
  <c r="K466" i="1"/>
  <c r="I468" i="1" l="1"/>
  <c r="N467" i="1"/>
  <c r="K467" i="1"/>
  <c r="N468" i="1" l="1"/>
  <c r="I469" i="1"/>
  <c r="K468" i="1"/>
  <c r="I470" i="1" l="1"/>
  <c r="N469" i="1"/>
  <c r="K469" i="1"/>
  <c r="N470" i="1" l="1"/>
  <c r="I471" i="1"/>
  <c r="K470" i="1"/>
  <c r="I472" i="1" l="1"/>
  <c r="N471" i="1"/>
  <c r="K471" i="1"/>
  <c r="N472" i="1" l="1"/>
  <c r="I473" i="1"/>
  <c r="K472" i="1"/>
  <c r="I474" i="1" l="1"/>
  <c r="N473" i="1"/>
  <c r="K473" i="1"/>
  <c r="N474" i="1" l="1"/>
  <c r="I475" i="1"/>
  <c r="K474" i="1"/>
  <c r="I476" i="1" l="1"/>
  <c r="N475" i="1"/>
  <c r="K475" i="1"/>
  <c r="N476" i="1" l="1"/>
  <c r="I477" i="1"/>
  <c r="K476" i="1"/>
  <c r="I478" i="1" l="1"/>
  <c r="N477" i="1"/>
  <c r="K477" i="1"/>
  <c r="N478" i="1" l="1"/>
  <c r="I479" i="1"/>
  <c r="K478" i="1"/>
  <c r="I480" i="1" l="1"/>
  <c r="N479" i="1"/>
  <c r="K479" i="1"/>
  <c r="N480" i="1" l="1"/>
  <c r="I481" i="1"/>
  <c r="K480" i="1"/>
  <c r="I482" i="1" l="1"/>
  <c r="N481" i="1"/>
  <c r="K481" i="1"/>
  <c r="N482" i="1" l="1"/>
  <c r="I483" i="1"/>
  <c r="K482" i="1"/>
  <c r="I484" i="1" l="1"/>
  <c r="N483" i="1"/>
  <c r="K483" i="1"/>
  <c r="N484" i="1" l="1"/>
  <c r="I485" i="1"/>
  <c r="K484" i="1"/>
  <c r="I486" i="1" l="1"/>
  <c r="N485" i="1"/>
  <c r="K485" i="1"/>
  <c r="N486" i="1" l="1"/>
  <c r="I487" i="1"/>
  <c r="K486" i="1"/>
  <c r="I488" i="1" l="1"/>
  <c r="N487" i="1"/>
  <c r="K487" i="1"/>
  <c r="N488" i="1" l="1"/>
  <c r="I489" i="1"/>
  <c r="K488" i="1"/>
  <c r="N489" i="1" l="1"/>
  <c r="I490" i="1"/>
  <c r="K489" i="1"/>
  <c r="I491" i="1" l="1"/>
  <c r="N490" i="1"/>
  <c r="K490" i="1"/>
  <c r="N491" i="1" l="1"/>
  <c r="I492" i="1"/>
  <c r="K491" i="1"/>
  <c r="I493" i="1" l="1"/>
  <c r="N492" i="1"/>
  <c r="K492" i="1"/>
  <c r="N493" i="1" l="1"/>
  <c r="I494" i="1"/>
  <c r="K493" i="1"/>
  <c r="I495" i="1" l="1"/>
  <c r="N494" i="1"/>
  <c r="K494" i="1"/>
  <c r="N495" i="1" l="1"/>
  <c r="I496" i="1"/>
  <c r="K495" i="1"/>
  <c r="I497" i="1" l="1"/>
  <c r="N496" i="1"/>
  <c r="K496" i="1"/>
  <c r="N497" i="1" l="1"/>
  <c r="I498" i="1"/>
  <c r="K497" i="1"/>
  <c r="N498" i="1" l="1"/>
  <c r="I499" i="1"/>
  <c r="K498" i="1"/>
  <c r="I500" i="1" l="1"/>
  <c r="N499" i="1"/>
  <c r="K499" i="1"/>
  <c r="N500" i="1" l="1"/>
  <c r="I501" i="1"/>
  <c r="K500" i="1"/>
  <c r="I502" i="1" l="1"/>
  <c r="N501" i="1"/>
  <c r="K501" i="1"/>
  <c r="N502" i="1" l="1"/>
  <c r="I503" i="1"/>
  <c r="K502" i="1"/>
  <c r="I504" i="1" l="1"/>
  <c r="N503" i="1"/>
  <c r="K503" i="1"/>
  <c r="N504" i="1" l="1"/>
  <c r="I505" i="1"/>
  <c r="K504" i="1"/>
  <c r="I506" i="1" l="1"/>
  <c r="N505" i="1"/>
  <c r="K505" i="1"/>
  <c r="N506" i="1" l="1"/>
  <c r="I507" i="1"/>
  <c r="K506" i="1"/>
  <c r="I508" i="1" l="1"/>
  <c r="N507" i="1"/>
  <c r="K507" i="1"/>
  <c r="N508" i="1" l="1"/>
  <c r="I509" i="1"/>
  <c r="K508" i="1"/>
  <c r="I510" i="1" l="1"/>
  <c r="N509" i="1"/>
  <c r="K509" i="1"/>
  <c r="N510" i="1" l="1"/>
  <c r="I511" i="1"/>
  <c r="K510" i="1"/>
  <c r="I512" i="1" l="1"/>
  <c r="N511" i="1"/>
  <c r="K511" i="1"/>
  <c r="N512" i="1" l="1"/>
  <c r="I513" i="1"/>
  <c r="K512" i="1"/>
  <c r="N513" i="1" l="1"/>
  <c r="I514" i="1"/>
  <c r="K513" i="1"/>
  <c r="I515" i="1" l="1"/>
  <c r="N514" i="1"/>
  <c r="K514" i="1"/>
  <c r="N515" i="1" l="1"/>
  <c r="I516" i="1"/>
  <c r="K515" i="1"/>
  <c r="I517" i="1" l="1"/>
  <c r="N516" i="1"/>
  <c r="K516" i="1"/>
  <c r="N517" i="1" l="1"/>
  <c r="I518" i="1"/>
  <c r="K517" i="1"/>
  <c r="I519" i="1" l="1"/>
  <c r="N518" i="1"/>
  <c r="K518" i="1"/>
  <c r="N519" i="1" l="1"/>
  <c r="I520" i="1"/>
  <c r="K519" i="1"/>
  <c r="I521" i="1" l="1"/>
  <c r="N520" i="1"/>
  <c r="K520" i="1"/>
  <c r="N521" i="1" l="1"/>
  <c r="I522" i="1"/>
  <c r="K521" i="1"/>
  <c r="I523" i="1" l="1"/>
  <c r="N522" i="1"/>
  <c r="K522" i="1"/>
  <c r="N523" i="1" l="1"/>
  <c r="I524" i="1"/>
  <c r="K523" i="1"/>
  <c r="I525" i="1" l="1"/>
  <c r="N524" i="1"/>
  <c r="K524" i="1"/>
  <c r="N525" i="1" l="1"/>
  <c r="I526" i="1"/>
  <c r="K525" i="1"/>
  <c r="I527" i="1" l="1"/>
  <c r="N526" i="1"/>
  <c r="K526" i="1"/>
  <c r="N527" i="1" l="1"/>
  <c r="I528" i="1"/>
  <c r="K527" i="1"/>
  <c r="I529" i="1" l="1"/>
  <c r="N528" i="1"/>
  <c r="K528" i="1"/>
  <c r="N529" i="1" l="1"/>
  <c r="I530" i="1"/>
  <c r="K529" i="1"/>
  <c r="I531" i="1" l="1"/>
  <c r="N530" i="1"/>
  <c r="K530" i="1"/>
  <c r="N531" i="1" l="1"/>
  <c r="I532" i="1"/>
  <c r="K531" i="1"/>
  <c r="I533" i="1" l="1"/>
  <c r="N532" i="1"/>
  <c r="K532" i="1"/>
  <c r="N533" i="1" l="1"/>
  <c r="I534" i="1"/>
  <c r="K533" i="1"/>
  <c r="I535" i="1" l="1"/>
  <c r="N534" i="1"/>
  <c r="K534" i="1"/>
  <c r="N535" i="1" l="1"/>
  <c r="I536" i="1"/>
  <c r="K535" i="1"/>
  <c r="N536" i="1" l="1"/>
  <c r="I537" i="1"/>
  <c r="K536" i="1"/>
  <c r="I538" i="1" l="1"/>
  <c r="N537" i="1"/>
  <c r="K537" i="1"/>
  <c r="N538" i="1" l="1"/>
  <c r="I539" i="1"/>
  <c r="K538" i="1"/>
  <c r="I540" i="1" l="1"/>
  <c r="N539" i="1"/>
  <c r="K539" i="1"/>
  <c r="N540" i="1" l="1"/>
  <c r="I541" i="1"/>
  <c r="K540" i="1"/>
  <c r="I542" i="1" l="1"/>
  <c r="N541" i="1"/>
  <c r="K541" i="1"/>
  <c r="N542" i="1" l="1"/>
  <c r="I543" i="1"/>
  <c r="K542" i="1"/>
  <c r="I544" i="1" l="1"/>
  <c r="N543" i="1"/>
  <c r="K543" i="1"/>
  <c r="N544" i="1" l="1"/>
  <c r="I545" i="1"/>
  <c r="K544" i="1"/>
  <c r="I546" i="1" l="1"/>
  <c r="N545" i="1"/>
  <c r="K545" i="1"/>
  <c r="N546" i="1" l="1"/>
  <c r="I547" i="1"/>
  <c r="K546" i="1"/>
  <c r="I548" i="1" l="1"/>
  <c r="N547" i="1"/>
  <c r="K547" i="1"/>
  <c r="N548" i="1" l="1"/>
  <c r="I549" i="1"/>
  <c r="K548" i="1"/>
  <c r="I550" i="1" l="1"/>
  <c r="N549" i="1"/>
  <c r="K549" i="1"/>
  <c r="N550" i="1" l="1"/>
  <c r="I551" i="1"/>
  <c r="K550" i="1"/>
  <c r="I552" i="1" l="1"/>
  <c r="N551" i="1"/>
  <c r="K551" i="1"/>
  <c r="N552" i="1" l="1"/>
  <c r="I553" i="1"/>
  <c r="K552" i="1"/>
  <c r="I554" i="1" l="1"/>
  <c r="N553" i="1"/>
  <c r="K553" i="1"/>
  <c r="N554" i="1" l="1"/>
  <c r="I555" i="1"/>
  <c r="K554" i="1"/>
  <c r="I556" i="1" l="1"/>
  <c r="N555" i="1"/>
  <c r="K555" i="1"/>
  <c r="N556" i="1" l="1"/>
  <c r="I557" i="1"/>
  <c r="K556" i="1"/>
  <c r="I558" i="1" l="1"/>
  <c r="N557" i="1"/>
  <c r="K557" i="1"/>
  <c r="N558" i="1" l="1"/>
  <c r="I559" i="1"/>
  <c r="K558" i="1"/>
  <c r="I560" i="1" l="1"/>
  <c r="N559" i="1"/>
  <c r="K559" i="1"/>
  <c r="N560" i="1" l="1"/>
  <c r="I561" i="1"/>
  <c r="K560" i="1"/>
  <c r="N561" i="1" l="1"/>
  <c r="I562" i="1"/>
  <c r="K561" i="1"/>
  <c r="I563" i="1" l="1"/>
  <c r="N562" i="1"/>
  <c r="K562" i="1"/>
  <c r="N563" i="1" l="1"/>
  <c r="I564" i="1"/>
  <c r="K563" i="1"/>
  <c r="I565" i="1" l="1"/>
  <c r="N564" i="1"/>
  <c r="K564" i="1"/>
  <c r="N565" i="1" l="1"/>
  <c r="I566" i="1"/>
  <c r="K565" i="1"/>
  <c r="I567" i="1" l="1"/>
  <c r="N566" i="1"/>
  <c r="K566" i="1"/>
  <c r="N567" i="1" l="1"/>
  <c r="I568" i="1"/>
  <c r="K567" i="1"/>
  <c r="I569" i="1" l="1"/>
  <c r="N568" i="1"/>
  <c r="K568" i="1"/>
  <c r="N569" i="1" l="1"/>
  <c r="I570" i="1"/>
  <c r="K569" i="1"/>
  <c r="I571" i="1" l="1"/>
  <c r="N570" i="1"/>
  <c r="K570" i="1"/>
  <c r="N571" i="1" l="1"/>
  <c r="I572" i="1"/>
  <c r="K571" i="1"/>
  <c r="I573" i="1" l="1"/>
  <c r="N572" i="1"/>
  <c r="K572" i="1"/>
  <c r="N573" i="1" l="1"/>
  <c r="I574" i="1"/>
  <c r="K573" i="1"/>
  <c r="I575" i="1" l="1"/>
  <c r="N574" i="1"/>
  <c r="K574" i="1"/>
  <c r="N575" i="1" l="1"/>
  <c r="I576" i="1"/>
  <c r="K575" i="1"/>
  <c r="I577" i="1" l="1"/>
  <c r="N576" i="1"/>
  <c r="K576" i="1"/>
  <c r="N577" i="1" l="1"/>
  <c r="I578" i="1"/>
  <c r="K577" i="1"/>
  <c r="I579" i="1" l="1"/>
  <c r="N578" i="1"/>
  <c r="K578" i="1"/>
  <c r="N579" i="1" l="1"/>
  <c r="I580" i="1"/>
  <c r="K579" i="1"/>
  <c r="I581" i="1" l="1"/>
  <c r="N580" i="1"/>
  <c r="K580" i="1"/>
  <c r="N581" i="1" l="1"/>
  <c r="I582" i="1"/>
  <c r="K581" i="1"/>
  <c r="I583" i="1" l="1"/>
  <c r="N582" i="1"/>
  <c r="K582" i="1"/>
  <c r="N583" i="1" l="1"/>
  <c r="I584" i="1"/>
  <c r="K583" i="1"/>
  <c r="N584" i="1" l="1"/>
  <c r="I585" i="1"/>
  <c r="K584" i="1"/>
  <c r="I586" i="1" l="1"/>
  <c r="N585" i="1"/>
  <c r="K585" i="1"/>
  <c r="N586" i="1" l="1"/>
  <c r="I587" i="1"/>
  <c r="K586" i="1"/>
  <c r="I588" i="1" l="1"/>
  <c r="N587" i="1"/>
  <c r="K587" i="1"/>
  <c r="N588" i="1" l="1"/>
  <c r="I589" i="1"/>
  <c r="K588" i="1"/>
  <c r="I590" i="1" l="1"/>
  <c r="N589" i="1"/>
  <c r="K589" i="1"/>
  <c r="N590" i="1" l="1"/>
  <c r="I591" i="1"/>
  <c r="K590" i="1"/>
  <c r="I592" i="1" l="1"/>
  <c r="N591" i="1"/>
  <c r="K591" i="1"/>
  <c r="N592" i="1" l="1"/>
  <c r="I593" i="1"/>
  <c r="K592" i="1"/>
  <c r="I594" i="1" l="1"/>
  <c r="N593" i="1"/>
  <c r="K593" i="1"/>
  <c r="N594" i="1" l="1"/>
  <c r="I595" i="1"/>
  <c r="K594" i="1"/>
  <c r="I596" i="1" l="1"/>
  <c r="N595" i="1"/>
  <c r="K595" i="1"/>
  <c r="N596" i="1" l="1"/>
  <c r="I597" i="1"/>
  <c r="K596" i="1"/>
  <c r="I598" i="1" l="1"/>
  <c r="N597" i="1"/>
  <c r="K597" i="1"/>
  <c r="N598" i="1" l="1"/>
  <c r="I599" i="1"/>
  <c r="K598" i="1"/>
  <c r="I600" i="1" l="1"/>
  <c r="N599" i="1"/>
  <c r="K599" i="1"/>
  <c r="N600" i="1" l="1"/>
  <c r="I601" i="1"/>
  <c r="K600" i="1"/>
  <c r="I602" i="1" l="1"/>
  <c r="N601" i="1"/>
  <c r="K601" i="1"/>
  <c r="N602" i="1" l="1"/>
  <c r="I603" i="1"/>
  <c r="K602" i="1"/>
  <c r="I604" i="1" l="1"/>
  <c r="N603" i="1"/>
  <c r="K603" i="1"/>
  <c r="N604" i="1" l="1"/>
  <c r="I605" i="1"/>
  <c r="K604" i="1"/>
  <c r="I606" i="1" l="1"/>
  <c r="N605" i="1"/>
  <c r="K605" i="1"/>
  <c r="N606" i="1" l="1"/>
  <c r="I607" i="1"/>
  <c r="K606" i="1"/>
  <c r="I608" i="1" l="1"/>
  <c r="N607" i="1"/>
  <c r="K607" i="1"/>
  <c r="N608" i="1" l="1"/>
  <c r="I609" i="1"/>
  <c r="K608" i="1"/>
  <c r="N609" i="1" l="1"/>
  <c r="I610" i="1"/>
  <c r="K609" i="1"/>
  <c r="I611" i="1" l="1"/>
  <c r="N610" i="1"/>
  <c r="K610" i="1"/>
  <c r="N611" i="1" l="1"/>
  <c r="I612" i="1"/>
  <c r="K611" i="1"/>
  <c r="I613" i="1" l="1"/>
  <c r="N612" i="1"/>
  <c r="K612" i="1"/>
  <c r="N613" i="1" l="1"/>
  <c r="I614" i="1"/>
  <c r="K613" i="1"/>
  <c r="I615" i="1" l="1"/>
  <c r="N614" i="1"/>
  <c r="K614" i="1"/>
  <c r="N615" i="1" l="1"/>
  <c r="I616" i="1"/>
  <c r="K615" i="1"/>
  <c r="I617" i="1" l="1"/>
  <c r="N616" i="1"/>
  <c r="K616" i="1"/>
  <c r="I618" i="1" l="1"/>
  <c r="N617" i="1"/>
  <c r="K617" i="1"/>
  <c r="I619" i="1" l="1"/>
  <c r="N618" i="1"/>
  <c r="K618" i="1"/>
  <c r="I620" i="1" l="1"/>
  <c r="N619" i="1"/>
  <c r="K619" i="1"/>
  <c r="I621" i="1" l="1"/>
  <c r="N620" i="1"/>
  <c r="K620" i="1"/>
  <c r="N621" i="1" l="1"/>
  <c r="I622" i="1"/>
  <c r="K621" i="1"/>
  <c r="I623" i="1" l="1"/>
  <c r="N622" i="1"/>
  <c r="K622" i="1"/>
  <c r="N623" i="1" l="1"/>
  <c r="I624" i="1"/>
  <c r="K623" i="1"/>
  <c r="I625" i="1" l="1"/>
  <c r="N624" i="1"/>
  <c r="K624" i="1"/>
  <c r="N625" i="1" l="1"/>
  <c r="I626" i="1"/>
  <c r="K625" i="1"/>
  <c r="I627" i="1" l="1"/>
  <c r="N626" i="1"/>
  <c r="K626" i="1"/>
  <c r="N627" i="1" l="1"/>
  <c r="I628" i="1"/>
  <c r="K627" i="1"/>
  <c r="I629" i="1" l="1"/>
  <c r="N628" i="1"/>
  <c r="K628" i="1"/>
  <c r="N629" i="1" l="1"/>
  <c r="I630" i="1"/>
  <c r="K629" i="1"/>
  <c r="I631" i="1" l="1"/>
  <c r="N630" i="1"/>
  <c r="K630" i="1"/>
  <c r="N631" i="1" l="1"/>
  <c r="I632" i="1"/>
  <c r="K631" i="1"/>
  <c r="I633" i="1" l="1"/>
  <c r="N632" i="1"/>
  <c r="K632" i="1"/>
  <c r="N633" i="1" l="1"/>
  <c r="I634" i="1"/>
  <c r="K633" i="1"/>
  <c r="N634" i="1" l="1"/>
  <c r="I635" i="1"/>
  <c r="K634" i="1"/>
  <c r="I636" i="1" l="1"/>
  <c r="N635" i="1"/>
  <c r="K635" i="1"/>
  <c r="N636" i="1" l="1"/>
  <c r="I637" i="1"/>
  <c r="K636" i="1"/>
  <c r="N637" i="1" l="1"/>
  <c r="I638" i="1"/>
  <c r="K637" i="1"/>
  <c r="N638" i="1" l="1"/>
  <c r="I639" i="1"/>
  <c r="K638" i="1"/>
  <c r="N639" i="1" l="1"/>
  <c r="I640" i="1"/>
  <c r="K639" i="1"/>
  <c r="N640" i="1" l="1"/>
  <c r="I641" i="1"/>
  <c r="K640" i="1"/>
  <c r="I642" i="1" l="1"/>
  <c r="N641" i="1"/>
  <c r="K641" i="1"/>
  <c r="I643" i="1" l="1"/>
  <c r="N642" i="1"/>
  <c r="K642" i="1"/>
  <c r="I644" i="1" l="1"/>
  <c r="N643" i="1"/>
  <c r="K643" i="1"/>
  <c r="N644" i="1" l="1"/>
  <c r="I645" i="1"/>
  <c r="K644" i="1"/>
  <c r="I646" i="1" l="1"/>
  <c r="N645" i="1"/>
  <c r="K645" i="1"/>
  <c r="N646" i="1" l="1"/>
  <c r="I647" i="1"/>
  <c r="K646" i="1"/>
  <c r="I648" i="1" l="1"/>
  <c r="N647" i="1"/>
  <c r="K647" i="1"/>
  <c r="N648" i="1" l="1"/>
  <c r="I649" i="1"/>
  <c r="K648" i="1"/>
  <c r="I650" i="1" l="1"/>
  <c r="N649" i="1"/>
  <c r="K649" i="1"/>
  <c r="N650" i="1" l="1"/>
  <c r="I651" i="1"/>
  <c r="K650" i="1"/>
  <c r="I652" i="1" l="1"/>
  <c r="N651" i="1"/>
  <c r="K651" i="1"/>
  <c r="N652" i="1" l="1"/>
  <c r="I653" i="1"/>
  <c r="K652" i="1"/>
  <c r="I654" i="1" l="1"/>
  <c r="N653" i="1"/>
  <c r="K653" i="1"/>
  <c r="N654" i="1" l="1"/>
  <c r="I655" i="1"/>
  <c r="K654" i="1"/>
  <c r="I656" i="1" l="1"/>
  <c r="N655" i="1"/>
  <c r="K655" i="1"/>
  <c r="N656" i="1" l="1"/>
  <c r="I657" i="1"/>
  <c r="K656" i="1"/>
  <c r="N657" i="1" l="1"/>
  <c r="I658" i="1"/>
  <c r="K657" i="1"/>
  <c r="N658" i="1" l="1"/>
  <c r="I659" i="1"/>
  <c r="K658" i="1"/>
  <c r="N659" i="1" l="1"/>
  <c r="I660" i="1"/>
  <c r="K659" i="1"/>
  <c r="I661" i="1" l="1"/>
  <c r="N660" i="1"/>
  <c r="K660" i="1"/>
  <c r="I662" i="1" l="1"/>
  <c r="N661" i="1"/>
  <c r="K661" i="1"/>
  <c r="I663" i="1" l="1"/>
  <c r="N662" i="1"/>
  <c r="K662" i="1"/>
  <c r="I664" i="1" l="1"/>
  <c r="N663" i="1"/>
  <c r="K663" i="1"/>
  <c r="I665" i="1" l="1"/>
  <c r="N664" i="1"/>
  <c r="K664" i="1"/>
  <c r="I666" i="1" l="1"/>
  <c r="N665" i="1"/>
  <c r="K665" i="1"/>
  <c r="I667" i="1" l="1"/>
  <c r="N666" i="1"/>
  <c r="K666" i="1"/>
  <c r="N667" i="1" l="1"/>
  <c r="I668" i="1"/>
  <c r="K667" i="1"/>
  <c r="N668" i="1" l="1"/>
  <c r="K668" i="1"/>
  <c r="I669" i="1"/>
  <c r="K669" i="1" l="1"/>
  <c r="N669" i="1"/>
  <c r="I670" i="1"/>
  <c r="K670" i="1" l="1"/>
  <c r="I671" i="1"/>
  <c r="N670" i="1"/>
  <c r="N671" i="1" l="1"/>
  <c r="I672" i="1"/>
  <c r="K671" i="1"/>
  <c r="K672" i="1" l="1"/>
  <c r="N672" i="1"/>
  <c r="I673" i="1"/>
  <c r="I674" i="1" l="1"/>
  <c r="K673" i="1"/>
  <c r="N673" i="1"/>
  <c r="I675" i="1" l="1"/>
  <c r="K674" i="1"/>
  <c r="N674" i="1"/>
  <c r="N675" i="1" l="1"/>
  <c r="I676" i="1"/>
  <c r="K675" i="1"/>
  <c r="N676" i="1" l="1"/>
  <c r="I677" i="1"/>
  <c r="K676" i="1"/>
  <c r="K677" i="1" l="1"/>
  <c r="I678" i="1"/>
  <c r="N677" i="1"/>
  <c r="I679" i="1" l="1"/>
  <c r="K678" i="1"/>
  <c r="N678" i="1"/>
  <c r="N679" i="1" l="1"/>
  <c r="I680" i="1"/>
  <c r="K679" i="1"/>
  <c r="K680" i="1" l="1"/>
  <c r="I681" i="1"/>
  <c r="N680" i="1"/>
  <c r="N681" i="1" l="1"/>
  <c r="K681" i="1"/>
  <c r="I682" i="1"/>
  <c r="K682" i="1" l="1"/>
  <c r="N682" i="1"/>
  <c r="I683" i="1"/>
  <c r="N683" i="1" l="1"/>
  <c r="I684" i="1"/>
  <c r="K683" i="1"/>
  <c r="I685" i="1" l="1"/>
  <c r="N684" i="1"/>
  <c r="K684" i="1"/>
  <c r="N685" i="1" l="1"/>
  <c r="I686" i="1"/>
  <c r="K685" i="1"/>
  <c r="K686" i="1" l="1"/>
  <c r="I687" i="1"/>
  <c r="N686" i="1"/>
  <c r="N687" i="1" l="1"/>
  <c r="I688" i="1"/>
  <c r="K687" i="1"/>
  <c r="N688" i="1" l="1"/>
  <c r="K688" i="1"/>
  <c r="I689" i="1"/>
  <c r="N689" i="1" l="1"/>
  <c r="I690" i="1"/>
  <c r="K689" i="1"/>
  <c r="I691" i="1" l="1"/>
  <c r="K690" i="1"/>
  <c r="N690" i="1"/>
  <c r="I692" i="1" l="1"/>
  <c r="K691" i="1"/>
  <c r="N691" i="1"/>
  <c r="N692" i="1" l="1"/>
  <c r="I693" i="1"/>
  <c r="K692" i="1"/>
  <c r="N693" i="1" l="1"/>
  <c r="I694" i="1"/>
  <c r="K693" i="1"/>
  <c r="I695" i="1" l="1"/>
  <c r="K694" i="1"/>
  <c r="N694" i="1"/>
  <c r="I696" i="1" l="1"/>
  <c r="N695" i="1"/>
  <c r="K695" i="1"/>
  <c r="N696" i="1" l="1"/>
  <c r="I697" i="1"/>
  <c r="K696" i="1"/>
  <c r="K697" i="1" l="1"/>
  <c r="I698" i="1"/>
  <c r="N697" i="1"/>
  <c r="N698" i="1" l="1"/>
  <c r="K698" i="1"/>
  <c r="I699" i="1"/>
  <c r="K699" i="1" l="1"/>
  <c r="N699" i="1"/>
  <c r="I700" i="1"/>
  <c r="I701" i="1" l="1"/>
  <c r="K700" i="1"/>
  <c r="N700" i="1"/>
  <c r="N701" i="1" l="1"/>
  <c r="K701" i="1"/>
  <c r="I702" i="1"/>
  <c r="N702" i="1" l="1"/>
  <c r="K702" i="1"/>
  <c r="I703" i="1"/>
  <c r="N703" i="1" l="1"/>
  <c r="K703" i="1"/>
  <c r="I704" i="1"/>
  <c r="I705" i="1" l="1"/>
  <c r="K704" i="1"/>
  <c r="N704" i="1"/>
  <c r="N705" i="1" l="1"/>
  <c r="K705" i="1"/>
  <c r="I706" i="1"/>
  <c r="N706" i="1" l="1"/>
  <c r="K706" i="1"/>
  <c r="I707" i="1"/>
  <c r="K707" i="1" l="1"/>
  <c r="N707" i="1"/>
  <c r="I708" i="1"/>
  <c r="N708" i="1" l="1"/>
  <c r="K708" i="1"/>
  <c r="I709" i="1"/>
  <c r="K709" i="1" l="1"/>
  <c r="I710" i="1"/>
  <c r="N709" i="1"/>
  <c r="N710" i="1" l="1"/>
  <c r="I711" i="1"/>
  <c r="K710" i="1"/>
  <c r="N711" i="1" l="1"/>
  <c r="I712" i="1"/>
  <c r="K711" i="1"/>
  <c r="N712" i="1" l="1"/>
  <c r="I713" i="1"/>
  <c r="K712" i="1"/>
  <c r="I714" i="1" l="1"/>
  <c r="K713" i="1"/>
  <c r="N713" i="1"/>
  <c r="K714" i="1" l="1"/>
  <c r="I715" i="1"/>
  <c r="N714" i="1"/>
  <c r="I716" i="1" l="1"/>
  <c r="K715" i="1"/>
  <c r="N715" i="1"/>
  <c r="N716" i="1" l="1"/>
  <c r="I717" i="1"/>
  <c r="K716" i="1"/>
  <c r="K717" i="1" l="1"/>
  <c r="N717" i="1"/>
  <c r="I718" i="1"/>
  <c r="K718" i="1" l="1"/>
  <c r="N718" i="1"/>
  <c r="I719" i="1"/>
  <c r="I720" i="1" l="1"/>
  <c r="N719" i="1"/>
  <c r="K719" i="1"/>
  <c r="K720" i="1" l="1"/>
  <c r="I721" i="1"/>
  <c r="N720" i="1"/>
  <c r="I722" i="1" l="1"/>
  <c r="K721" i="1"/>
  <c r="N721" i="1"/>
  <c r="I723" i="1" l="1"/>
  <c r="K722" i="1"/>
  <c r="N722" i="1"/>
  <c r="N723" i="1" l="1"/>
  <c r="I724" i="1"/>
  <c r="K723" i="1"/>
  <c r="N724" i="1" l="1"/>
  <c r="I725" i="1"/>
  <c r="K724" i="1"/>
  <c r="N725" i="1" l="1"/>
  <c r="I726" i="1"/>
  <c r="K725" i="1"/>
  <c r="N726" i="1" l="1"/>
  <c r="K726" i="1"/>
  <c r="I727" i="1"/>
  <c r="I728" i="1" l="1"/>
  <c r="N727" i="1"/>
  <c r="K727" i="1"/>
  <c r="K728" i="1" l="1"/>
  <c r="I729" i="1"/>
  <c r="N728" i="1"/>
  <c r="N729" i="1" l="1"/>
  <c r="I730" i="1"/>
  <c r="K729" i="1"/>
  <c r="N730" i="1" l="1"/>
  <c r="K730" i="1"/>
  <c r="I731" i="1"/>
  <c r="K731" i="1" l="1"/>
  <c r="I732" i="1"/>
  <c r="N731" i="1"/>
  <c r="K732" i="1" l="1"/>
  <c r="I733" i="1"/>
  <c r="N732" i="1"/>
  <c r="N733" i="1" l="1"/>
  <c r="I734" i="1"/>
  <c r="K733" i="1"/>
  <c r="N734" i="1" l="1"/>
  <c r="I735" i="1"/>
  <c r="K734" i="1"/>
  <c r="K735" i="1" l="1"/>
  <c r="I736" i="1"/>
  <c r="N735" i="1"/>
  <c r="I737" i="1" l="1"/>
  <c r="K736" i="1"/>
  <c r="N736" i="1"/>
  <c r="I738" i="1" l="1"/>
  <c r="K737" i="1"/>
  <c r="N737" i="1"/>
  <c r="K738" i="1" l="1"/>
  <c r="I739" i="1"/>
  <c r="N738" i="1"/>
  <c r="I740" i="1" l="1"/>
  <c r="N739" i="1"/>
  <c r="K739" i="1"/>
  <c r="N740" i="1" l="1"/>
  <c r="I741" i="1"/>
  <c r="K740" i="1"/>
  <c r="I742" i="1" l="1"/>
  <c r="N741" i="1"/>
  <c r="K741" i="1"/>
  <c r="K742" i="1" l="1"/>
  <c r="I743" i="1"/>
  <c r="N742" i="1"/>
  <c r="K743" i="1" l="1"/>
  <c r="I744" i="1"/>
  <c r="N743" i="1"/>
  <c r="N744" i="1" l="1"/>
  <c r="K744" i="1"/>
  <c r="I745" i="1"/>
  <c r="I746" i="1" l="1"/>
  <c r="K745" i="1"/>
  <c r="N745" i="1"/>
  <c r="I747" i="1" l="1"/>
  <c r="N746" i="1"/>
  <c r="K746" i="1"/>
  <c r="I748" i="1" l="1"/>
  <c r="K747" i="1"/>
  <c r="N747" i="1"/>
  <c r="I749" i="1" l="1"/>
  <c r="K748" i="1"/>
  <c r="N748" i="1"/>
  <c r="I750" i="1" l="1"/>
  <c r="K749" i="1"/>
  <c r="N749" i="1"/>
  <c r="K750" i="1" l="1"/>
  <c r="I751" i="1"/>
  <c r="N750" i="1"/>
  <c r="N751" i="1" l="1"/>
  <c r="I752" i="1"/>
  <c r="K751" i="1"/>
  <c r="K752" i="1" l="1"/>
  <c r="I753" i="1"/>
  <c r="N752" i="1"/>
  <c r="K753" i="1" l="1"/>
  <c r="I754" i="1"/>
  <c r="N753" i="1"/>
  <c r="I755" i="1" l="1"/>
  <c r="N754" i="1"/>
  <c r="K754" i="1"/>
  <c r="N755" i="1" l="1"/>
  <c r="K755" i="1"/>
  <c r="I756" i="1"/>
  <c r="N756" i="1" l="1"/>
  <c r="K756" i="1"/>
  <c r="I757" i="1"/>
  <c r="K757" i="1" l="1"/>
  <c r="I758" i="1"/>
  <c r="N757" i="1"/>
  <c r="I759" i="1" l="1"/>
  <c r="K758" i="1"/>
  <c r="N758" i="1"/>
  <c r="N759" i="1" l="1"/>
  <c r="I760" i="1"/>
  <c r="K759" i="1"/>
  <c r="K760" i="1" l="1"/>
  <c r="I761" i="1"/>
  <c r="N760" i="1"/>
  <c r="I762" i="1" l="1"/>
  <c r="N761" i="1"/>
  <c r="K761" i="1"/>
  <c r="K762" i="1" l="1"/>
  <c r="I763" i="1"/>
  <c r="N762" i="1"/>
  <c r="I764" i="1" l="1"/>
  <c r="N763" i="1"/>
  <c r="K763" i="1"/>
  <c r="I765" i="1" l="1"/>
  <c r="N764" i="1"/>
  <c r="K764" i="1"/>
  <c r="I766" i="1" l="1"/>
  <c r="K765" i="1"/>
  <c r="N765" i="1"/>
  <c r="K766" i="1" l="1"/>
  <c r="I767" i="1"/>
  <c r="N766" i="1"/>
  <c r="N767" i="1" l="1"/>
  <c r="K767" i="1"/>
  <c r="I768" i="1"/>
  <c r="I769" i="1" l="1"/>
  <c r="N768" i="1"/>
  <c r="K768" i="1"/>
  <c r="N769" i="1" l="1"/>
  <c r="I770" i="1"/>
  <c r="K769" i="1"/>
  <c r="N770" i="1" l="1"/>
  <c r="K770" i="1"/>
  <c r="I771" i="1"/>
  <c r="I772" i="1" l="1"/>
  <c r="K771" i="1"/>
  <c r="N771" i="1"/>
  <c r="N772" i="1" l="1"/>
  <c r="I773" i="1"/>
  <c r="K772" i="1"/>
  <c r="K773" i="1" l="1"/>
  <c r="I774" i="1"/>
  <c r="N773" i="1"/>
  <c r="K774" i="1" l="1"/>
  <c r="I775" i="1"/>
  <c r="N774" i="1"/>
  <c r="I776" i="1" l="1"/>
  <c r="N775" i="1"/>
  <c r="K775" i="1"/>
  <c r="K776" i="1" l="1"/>
  <c r="I777" i="1"/>
  <c r="N776" i="1"/>
  <c r="N777" i="1" l="1"/>
  <c r="K777" i="1"/>
  <c r="I778" i="1"/>
  <c r="N778" i="1" l="1"/>
  <c r="K778" i="1"/>
  <c r="I779" i="1"/>
  <c r="K779" i="1" l="1"/>
  <c r="N779" i="1"/>
  <c r="I780" i="1"/>
  <c r="N780" i="1" l="1"/>
  <c r="I781" i="1"/>
  <c r="K780" i="1"/>
  <c r="I782" i="1" l="1"/>
  <c r="K781" i="1"/>
  <c r="N781" i="1"/>
  <c r="K782" i="1" l="1"/>
  <c r="I783" i="1"/>
  <c r="N782" i="1"/>
  <c r="N783" i="1" l="1"/>
  <c r="I784" i="1"/>
  <c r="K783" i="1"/>
  <c r="K784" i="1" l="1"/>
  <c r="I785" i="1"/>
  <c r="N784" i="1"/>
  <c r="N785" i="1" l="1"/>
  <c r="K785" i="1"/>
  <c r="I786" i="1"/>
  <c r="K786" i="1" l="1"/>
  <c r="I787" i="1"/>
  <c r="N786" i="1"/>
  <c r="K787" i="1" l="1"/>
  <c r="I788" i="1"/>
  <c r="N787" i="1"/>
  <c r="N788" i="1" l="1"/>
  <c r="K788" i="1"/>
  <c r="I789" i="1"/>
  <c r="N789" i="1" l="1"/>
  <c r="I790" i="1"/>
  <c r="K789" i="1"/>
  <c r="I791" i="1" l="1"/>
  <c r="N790" i="1"/>
  <c r="K790" i="1"/>
  <c r="N791" i="1" l="1"/>
  <c r="K791" i="1"/>
  <c r="I792" i="1"/>
  <c r="I793" i="1" l="1"/>
  <c r="N792" i="1"/>
  <c r="K792" i="1"/>
  <c r="N793" i="1" l="1"/>
  <c r="K793" i="1"/>
  <c r="I794" i="1"/>
  <c r="I795" i="1" l="1"/>
  <c r="N794" i="1"/>
  <c r="K794" i="1"/>
  <c r="K795" i="1" l="1"/>
  <c r="N795" i="1"/>
  <c r="I796" i="1"/>
  <c r="I797" i="1" l="1"/>
  <c r="K796" i="1"/>
  <c r="N796" i="1"/>
  <c r="I798" i="1" l="1"/>
  <c r="K797" i="1"/>
  <c r="N797" i="1"/>
  <c r="K798" i="1" l="1"/>
  <c r="I799" i="1"/>
  <c r="N798" i="1"/>
  <c r="N799" i="1" l="1"/>
  <c r="K799" i="1"/>
  <c r="I800" i="1"/>
  <c r="I801" i="1" l="1"/>
  <c r="K800" i="1"/>
  <c r="N800" i="1"/>
  <c r="K801" i="1" l="1"/>
  <c r="N801" i="1"/>
  <c r="I802" i="1"/>
  <c r="N802" i="1" l="1"/>
  <c r="I803" i="1"/>
  <c r="K802" i="1"/>
  <c r="K803" i="1" l="1"/>
  <c r="I804" i="1"/>
  <c r="N803" i="1"/>
  <c r="I805" i="1" l="1"/>
  <c r="N804" i="1"/>
  <c r="K804" i="1"/>
  <c r="I806" i="1" l="1"/>
  <c r="K805" i="1"/>
  <c r="N805" i="1"/>
  <c r="N806" i="1" l="1"/>
  <c r="I807" i="1"/>
  <c r="K806" i="1"/>
  <c r="K807" i="1" l="1"/>
  <c r="I808" i="1"/>
  <c r="N807" i="1"/>
  <c r="K808" i="1" l="1"/>
  <c r="N808" i="1"/>
  <c r="I809" i="1"/>
  <c r="N809" i="1" l="1"/>
  <c r="K809" i="1"/>
  <c r="I810" i="1"/>
  <c r="I811" i="1" l="1"/>
  <c r="N810" i="1"/>
  <c r="K810" i="1"/>
  <c r="N811" i="1" l="1"/>
  <c r="I812" i="1"/>
  <c r="K811" i="1"/>
  <c r="I813" i="1" l="1"/>
  <c r="K812" i="1"/>
  <c r="N812" i="1"/>
  <c r="K813" i="1" l="1"/>
  <c r="I814" i="1"/>
  <c r="N813" i="1"/>
  <c r="I815" i="1" l="1"/>
  <c r="K814" i="1"/>
  <c r="N814" i="1"/>
  <c r="N815" i="1" l="1"/>
  <c r="I816" i="1"/>
  <c r="K815" i="1"/>
  <c r="N816" i="1" l="1"/>
  <c r="K816" i="1"/>
  <c r="I817" i="1"/>
  <c r="I818" i="1" l="1"/>
  <c r="K817" i="1"/>
  <c r="N817" i="1"/>
  <c r="I819" i="1" l="1"/>
  <c r="N818" i="1"/>
  <c r="K818" i="1"/>
  <c r="I820" i="1" l="1"/>
  <c r="N819" i="1"/>
  <c r="K819" i="1"/>
  <c r="I821" i="1" l="1"/>
  <c r="N820" i="1"/>
  <c r="K820" i="1"/>
  <c r="K821" i="1" l="1"/>
  <c r="N821" i="1"/>
  <c r="I822" i="1"/>
  <c r="I823" i="1" l="1"/>
  <c r="N822" i="1"/>
  <c r="K822" i="1"/>
  <c r="K823" i="1" l="1"/>
  <c r="I824" i="1"/>
  <c r="N823" i="1"/>
  <c r="K824" i="1" l="1"/>
  <c r="I825" i="1"/>
  <c r="N824" i="1"/>
  <c r="I826" i="1" l="1"/>
  <c r="K825" i="1"/>
  <c r="N825" i="1"/>
  <c r="I827" i="1" l="1"/>
  <c r="N826" i="1"/>
  <c r="K826" i="1"/>
  <c r="K827" i="1" l="1"/>
  <c r="N827" i="1"/>
  <c r="I828" i="1"/>
  <c r="K828" i="1" l="1"/>
  <c r="N828" i="1"/>
  <c r="I829" i="1"/>
  <c r="N829" i="1" l="1"/>
  <c r="K829" i="1"/>
  <c r="I830" i="1"/>
  <c r="K830" i="1" l="1"/>
  <c r="N830" i="1"/>
  <c r="I831" i="1"/>
  <c r="N831" i="1" l="1"/>
  <c r="K831" i="1"/>
  <c r="I832" i="1"/>
  <c r="I833" i="1" l="1"/>
  <c r="K832" i="1"/>
  <c r="N832" i="1"/>
  <c r="I834" i="1" l="1"/>
  <c r="N833" i="1"/>
  <c r="K833" i="1"/>
  <c r="K834" i="1" l="1"/>
  <c r="I835" i="1"/>
  <c r="N834" i="1"/>
  <c r="N835" i="1" l="1"/>
  <c r="K835" i="1"/>
  <c r="I836" i="1"/>
  <c r="K836" i="1" l="1"/>
  <c r="I837" i="1"/>
  <c r="N836" i="1"/>
  <c r="N837" i="1" l="1"/>
  <c r="K837" i="1"/>
  <c r="I838" i="1"/>
  <c r="I839" i="1" l="1"/>
  <c r="N838" i="1"/>
  <c r="K838" i="1"/>
  <c r="N839" i="1" l="1"/>
  <c r="K839" i="1"/>
  <c r="I840" i="1"/>
  <c r="K840" i="1" l="1"/>
  <c r="N840" i="1"/>
  <c r="I841" i="1"/>
  <c r="I842" i="1" l="1"/>
  <c r="K841" i="1"/>
  <c r="N841" i="1"/>
  <c r="K842" i="1" l="1"/>
  <c r="N842" i="1"/>
  <c r="I843" i="1"/>
  <c r="K843" i="1" l="1"/>
  <c r="N843" i="1"/>
  <c r="I844" i="1"/>
  <c r="K844" i="1" l="1"/>
  <c r="N844" i="1"/>
  <c r="I845" i="1"/>
  <c r="K845" i="1" l="1"/>
  <c r="N845" i="1"/>
  <c r="I846" i="1"/>
  <c r="N846" i="1" l="1"/>
  <c r="K846" i="1"/>
  <c r="I847" i="1"/>
  <c r="K847" i="1" l="1"/>
  <c r="N847" i="1"/>
  <c r="I848" i="1"/>
  <c r="K848" i="1" l="1"/>
  <c r="I849" i="1"/>
  <c r="N848" i="1"/>
  <c r="I850" i="1" l="1"/>
  <c r="K849" i="1"/>
  <c r="N849" i="1"/>
  <c r="I851" i="1" l="1"/>
  <c r="N850" i="1"/>
  <c r="K850" i="1"/>
  <c r="K851" i="1" l="1"/>
  <c r="N851" i="1"/>
  <c r="I852" i="1"/>
  <c r="K852" i="1" l="1"/>
  <c r="I853" i="1"/>
  <c r="N852" i="1"/>
  <c r="N853" i="1" l="1"/>
  <c r="K853" i="1"/>
  <c r="I854" i="1"/>
  <c r="I855" i="1" l="1"/>
  <c r="N854" i="1"/>
  <c r="K854" i="1"/>
  <c r="I856" i="1" l="1"/>
  <c r="N855" i="1"/>
  <c r="K855" i="1"/>
  <c r="I857" i="1" l="1"/>
  <c r="K856" i="1"/>
  <c r="N856" i="1"/>
  <c r="K857" i="1" l="1"/>
  <c r="N857" i="1"/>
  <c r="I858" i="1"/>
  <c r="N858" i="1" l="1"/>
  <c r="K858" i="1"/>
  <c r="I859" i="1"/>
  <c r="K859" i="1" l="1"/>
  <c r="I860" i="1"/>
  <c r="N859" i="1"/>
  <c r="I861" i="1" l="1"/>
  <c r="N860" i="1"/>
  <c r="K860" i="1"/>
  <c r="K861" i="1" l="1"/>
  <c r="I862" i="1"/>
  <c r="N861" i="1"/>
  <c r="N862" i="1" l="1"/>
  <c r="K862" i="1"/>
  <c r="I863" i="1"/>
  <c r="I864" i="1" l="1"/>
  <c r="N863" i="1"/>
  <c r="K863" i="1"/>
  <c r="N864" i="1" l="1"/>
  <c r="I865" i="1"/>
  <c r="K864" i="1"/>
  <c r="I866" i="1" l="1"/>
  <c r="N865" i="1"/>
  <c r="K865" i="1"/>
  <c r="K866" i="1" l="1"/>
  <c r="I867" i="1"/>
  <c r="N866" i="1"/>
  <c r="I868" i="1" l="1"/>
  <c r="K867" i="1"/>
  <c r="N867" i="1"/>
  <c r="I869" i="1" l="1"/>
  <c r="N868" i="1"/>
  <c r="K868" i="1"/>
  <c r="N869" i="1" l="1"/>
  <c r="I870" i="1"/>
  <c r="K869" i="1"/>
  <c r="K870" i="1" l="1"/>
  <c r="I871" i="1"/>
  <c r="N870" i="1"/>
  <c r="K871" i="1" l="1"/>
  <c r="I872" i="1"/>
  <c r="N871" i="1"/>
  <c r="N872" i="1" l="1"/>
  <c r="I873" i="1"/>
  <c r="K872" i="1"/>
  <c r="I874" i="1" l="1"/>
  <c r="N873" i="1"/>
  <c r="K873" i="1"/>
  <c r="I875" i="1" l="1"/>
  <c r="K874" i="1"/>
  <c r="N874" i="1"/>
  <c r="N875" i="1" l="1"/>
  <c r="K875" i="1"/>
  <c r="I876" i="1"/>
  <c r="K876" i="1" l="1"/>
  <c r="I877" i="1"/>
  <c r="N876" i="1"/>
  <c r="N877" i="1" l="1"/>
  <c r="K877" i="1"/>
  <c r="I878" i="1"/>
  <c r="K878" i="1" l="1"/>
  <c r="N878" i="1"/>
  <c r="I879" i="1"/>
  <c r="K879" i="1" l="1"/>
  <c r="I880" i="1"/>
  <c r="N879" i="1"/>
  <c r="N880" i="1" l="1"/>
  <c r="I881" i="1"/>
  <c r="K880" i="1"/>
  <c r="K881" i="1" l="1"/>
  <c r="N881" i="1"/>
  <c r="I882" i="1"/>
  <c r="I883" i="1" l="1"/>
  <c r="N882" i="1"/>
  <c r="K882" i="1"/>
  <c r="K883" i="1" l="1"/>
  <c r="I884" i="1"/>
  <c r="N883" i="1"/>
  <c r="I885" i="1" l="1"/>
  <c r="K884" i="1"/>
  <c r="N884" i="1"/>
  <c r="N885" i="1" l="1"/>
  <c r="K885" i="1"/>
  <c r="I886" i="1"/>
  <c r="I887" i="1" l="1"/>
  <c r="N886" i="1"/>
  <c r="K886" i="1"/>
  <c r="K887" i="1" l="1"/>
  <c r="N887" i="1"/>
  <c r="I888" i="1"/>
  <c r="K888" i="1" l="1"/>
  <c r="N888" i="1"/>
  <c r="I889" i="1"/>
  <c r="N889" i="1" l="1"/>
  <c r="K889" i="1"/>
  <c r="I890" i="1"/>
  <c r="N890" i="1" l="1"/>
  <c r="K890" i="1"/>
  <c r="I891" i="1"/>
  <c r="I892" i="1" l="1"/>
  <c r="K891" i="1"/>
  <c r="N891" i="1"/>
  <c r="K892" i="1" l="1"/>
  <c r="N892" i="1"/>
  <c r="I893" i="1"/>
  <c r="N893" i="1" l="1"/>
  <c r="I894" i="1"/>
  <c r="K893" i="1"/>
  <c r="K894" i="1" l="1"/>
  <c r="I895" i="1"/>
  <c r="N894" i="1"/>
  <c r="K895" i="1" l="1"/>
  <c r="N895" i="1"/>
  <c r="I896" i="1"/>
  <c r="K896" i="1" l="1"/>
  <c r="I897" i="1"/>
  <c r="N896" i="1"/>
  <c r="N897" i="1" l="1"/>
  <c r="I898" i="1"/>
  <c r="K897" i="1"/>
  <c r="K898" i="1" l="1"/>
  <c r="N898" i="1"/>
  <c r="I899" i="1"/>
  <c r="N899" i="1" l="1"/>
  <c r="K899" i="1"/>
  <c r="I900" i="1"/>
  <c r="K900" i="1" l="1"/>
  <c r="N900" i="1"/>
  <c r="I901" i="1"/>
  <c r="I902" i="1" l="1"/>
  <c r="N901" i="1"/>
  <c r="K901" i="1"/>
  <c r="N902" i="1" l="1"/>
  <c r="I903" i="1"/>
  <c r="K902" i="1"/>
  <c r="K903" i="1" l="1"/>
  <c r="N903" i="1"/>
  <c r="I904" i="1"/>
  <c r="I905" i="1" l="1"/>
  <c r="K904" i="1"/>
  <c r="N904" i="1"/>
  <c r="N905" i="1" l="1"/>
  <c r="I906" i="1"/>
  <c r="K905" i="1"/>
  <c r="K906" i="1" l="1"/>
  <c r="N906" i="1"/>
  <c r="I907" i="1"/>
  <c r="N907" i="1" l="1"/>
  <c r="K907" i="1"/>
  <c r="I908" i="1"/>
  <c r="I909" i="1" l="1"/>
  <c r="K908" i="1"/>
  <c r="N908" i="1"/>
  <c r="I910" i="1" l="1"/>
  <c r="K909" i="1"/>
  <c r="N909" i="1"/>
  <c r="I911" i="1" l="1"/>
  <c r="N910" i="1"/>
  <c r="K910" i="1"/>
  <c r="K911" i="1" l="1"/>
  <c r="I912" i="1"/>
  <c r="N911" i="1"/>
  <c r="K912" i="1" l="1"/>
  <c r="N912" i="1"/>
  <c r="I913" i="1"/>
  <c r="N913" i="1" l="1"/>
  <c r="K913" i="1"/>
  <c r="I914" i="1"/>
  <c r="I915" i="1" l="1"/>
  <c r="N914" i="1"/>
  <c r="K914" i="1"/>
  <c r="K915" i="1" l="1"/>
  <c r="N915" i="1"/>
  <c r="I916" i="1"/>
  <c r="I917" i="1" l="1"/>
  <c r="N916" i="1"/>
  <c r="K916" i="1"/>
  <c r="K917" i="1" l="1"/>
  <c r="I918" i="1"/>
  <c r="N917" i="1"/>
  <c r="N918" i="1" l="1"/>
  <c r="I919" i="1"/>
  <c r="K918" i="1"/>
  <c r="N919" i="1" l="1"/>
  <c r="K919" i="1"/>
  <c r="I920" i="1"/>
  <c r="K920" i="1" l="1"/>
  <c r="I921" i="1"/>
  <c r="N920" i="1"/>
  <c r="K921" i="1" l="1"/>
  <c r="I922" i="1"/>
  <c r="N921" i="1"/>
  <c r="I923" i="1" l="1"/>
  <c r="K922" i="1"/>
  <c r="N922" i="1"/>
  <c r="K923" i="1" l="1"/>
  <c r="I924" i="1"/>
  <c r="N923" i="1"/>
  <c r="I925" i="1" l="1"/>
  <c r="K924" i="1"/>
  <c r="N924" i="1"/>
  <c r="K925" i="1" l="1"/>
  <c r="I926" i="1"/>
  <c r="N925" i="1"/>
  <c r="N926" i="1" l="1"/>
  <c r="K926" i="1"/>
  <c r="I927" i="1"/>
  <c r="I928" i="1" l="1"/>
  <c r="K927" i="1"/>
  <c r="N927" i="1"/>
  <c r="N928" i="1" l="1"/>
  <c r="K928" i="1"/>
  <c r="I929" i="1"/>
  <c r="N929" i="1" l="1"/>
  <c r="K929" i="1"/>
  <c r="I930" i="1"/>
  <c r="N930" i="1" l="1"/>
  <c r="I931" i="1"/>
  <c r="K930" i="1"/>
  <c r="N931" i="1" l="1"/>
  <c r="K931" i="1"/>
  <c r="I932" i="1"/>
  <c r="K932" i="1" l="1"/>
  <c r="N932" i="1"/>
  <c r="I933" i="1"/>
  <c r="K933" i="1" l="1"/>
  <c r="I934" i="1"/>
  <c r="N933" i="1"/>
  <c r="N934" i="1" l="1"/>
  <c r="K934" i="1"/>
  <c r="I935" i="1"/>
  <c r="K935" i="1" l="1"/>
  <c r="N935" i="1"/>
  <c r="I936" i="1"/>
  <c r="I937" i="1" l="1"/>
  <c r="K936" i="1"/>
  <c r="N936" i="1"/>
  <c r="K937" i="1" l="1"/>
  <c r="I938" i="1"/>
  <c r="N937" i="1"/>
  <c r="K938" i="1" l="1"/>
  <c r="N938" i="1"/>
  <c r="I939" i="1"/>
  <c r="N939" i="1" l="1"/>
  <c r="K939" i="1"/>
  <c r="I940" i="1"/>
  <c r="I941" i="1" l="1"/>
  <c r="K940" i="1"/>
  <c r="N940" i="1"/>
  <c r="K941" i="1" l="1"/>
  <c r="I942" i="1"/>
  <c r="N941" i="1"/>
  <c r="K942" i="1" l="1"/>
  <c r="I943" i="1"/>
  <c r="N942" i="1"/>
  <c r="K943" i="1" l="1"/>
  <c r="N943" i="1"/>
  <c r="I944" i="1"/>
  <c r="K944" i="1" l="1"/>
  <c r="N944" i="1"/>
  <c r="I945" i="1"/>
  <c r="N945" i="1" l="1"/>
  <c r="I946" i="1"/>
  <c r="K945" i="1"/>
  <c r="N946" i="1" l="1"/>
  <c r="K946" i="1"/>
  <c r="I947" i="1"/>
  <c r="I948" i="1" l="1"/>
  <c r="K947" i="1"/>
  <c r="N947" i="1"/>
  <c r="K948" i="1" l="1"/>
  <c r="I949" i="1"/>
  <c r="N948" i="1"/>
  <c r="I950" i="1" l="1"/>
  <c r="K949" i="1"/>
  <c r="N949" i="1"/>
  <c r="K950" i="1" l="1"/>
  <c r="N950" i="1"/>
  <c r="I951" i="1"/>
  <c r="I952" i="1" l="1"/>
  <c r="N951" i="1"/>
  <c r="K951" i="1"/>
  <c r="K952" i="1" l="1"/>
  <c r="N952" i="1"/>
  <c r="I953" i="1"/>
  <c r="K953" i="1" l="1"/>
  <c r="I954" i="1"/>
  <c r="N953" i="1"/>
  <c r="N954" i="1" l="1"/>
  <c r="I955" i="1"/>
  <c r="K954" i="1"/>
  <c r="K955" i="1" l="1"/>
  <c r="N955" i="1"/>
  <c r="I956" i="1"/>
  <c r="K956" i="1" l="1"/>
  <c r="I957" i="1"/>
  <c r="N956" i="1"/>
  <c r="I958" i="1" l="1"/>
  <c r="N957" i="1"/>
  <c r="K957" i="1"/>
  <c r="N958" i="1" l="1"/>
  <c r="I959" i="1"/>
  <c r="K958" i="1"/>
  <c r="N959" i="1" l="1"/>
  <c r="I960" i="1"/>
  <c r="K959" i="1"/>
  <c r="N960" i="1" l="1"/>
  <c r="K960" i="1"/>
  <c r="I961" i="1"/>
  <c r="N961" i="1" l="1"/>
  <c r="I962" i="1"/>
  <c r="K961" i="1"/>
  <c r="I963" i="1" l="1"/>
  <c r="K962" i="1"/>
  <c r="N962" i="1"/>
  <c r="I964" i="1" l="1"/>
  <c r="N963" i="1"/>
  <c r="K963" i="1"/>
  <c r="K964" i="1" l="1"/>
  <c r="I965" i="1"/>
  <c r="N964" i="1"/>
  <c r="K965" i="1" l="1"/>
  <c r="I966" i="1"/>
  <c r="N965" i="1"/>
  <c r="N966" i="1" l="1"/>
  <c r="K966" i="1"/>
  <c r="I967" i="1"/>
  <c r="I968" i="1" l="1"/>
  <c r="K967" i="1"/>
  <c r="N967" i="1"/>
  <c r="N968" i="1" l="1"/>
  <c r="K968" i="1"/>
  <c r="I969" i="1"/>
  <c r="N969" i="1" l="1"/>
  <c r="I970" i="1"/>
  <c r="K969" i="1"/>
  <c r="N970" i="1" l="1"/>
  <c r="I971" i="1"/>
  <c r="K970" i="1"/>
  <c r="N971" i="1" l="1"/>
  <c r="K971" i="1"/>
  <c r="I972" i="1"/>
  <c r="K972" i="1" l="1"/>
  <c r="I973" i="1"/>
  <c r="N972" i="1"/>
  <c r="N973" i="1" l="1"/>
  <c r="I974" i="1"/>
  <c r="K973" i="1"/>
  <c r="N974" i="1" l="1"/>
  <c r="K974" i="1"/>
  <c r="I975" i="1"/>
  <c r="N975" i="1" l="1"/>
  <c r="I976" i="1"/>
  <c r="K975" i="1"/>
  <c r="N976" i="1" l="1"/>
  <c r="K976" i="1"/>
  <c r="I977" i="1"/>
  <c r="N977" i="1" l="1"/>
  <c r="K977" i="1"/>
  <c r="I978" i="1"/>
  <c r="I979" i="1" l="1"/>
  <c r="N978" i="1"/>
  <c r="K978" i="1"/>
  <c r="K979" i="1" l="1"/>
  <c r="I980" i="1"/>
  <c r="N979" i="1"/>
  <c r="K980" i="1" l="1"/>
  <c r="I981" i="1"/>
  <c r="N980" i="1"/>
  <c r="N981" i="1" l="1"/>
  <c r="I982" i="1"/>
  <c r="K981" i="1"/>
  <c r="K982" i="1" l="1"/>
  <c r="N982" i="1"/>
  <c r="I983" i="1"/>
  <c r="K983" i="1" l="1"/>
  <c r="N983" i="1"/>
  <c r="I984" i="1"/>
  <c r="N984" i="1" l="1"/>
  <c r="I985" i="1"/>
  <c r="K984" i="1"/>
  <c r="I986" i="1" l="1"/>
  <c r="K985" i="1"/>
  <c r="N985" i="1"/>
  <c r="N986" i="1" l="1"/>
  <c r="K986" i="1"/>
  <c r="I987" i="1"/>
  <c r="K987" i="1" l="1"/>
  <c r="I988" i="1"/>
  <c r="N987" i="1"/>
  <c r="I989" i="1" l="1"/>
  <c r="K988" i="1"/>
  <c r="N988" i="1"/>
  <c r="N989" i="1" l="1"/>
  <c r="I990" i="1"/>
  <c r="K989" i="1"/>
  <c r="K990" i="1" l="1"/>
  <c r="N990" i="1"/>
  <c r="I991" i="1"/>
  <c r="K991" i="1" l="1"/>
  <c r="I992" i="1"/>
  <c r="N991" i="1"/>
  <c r="N992" i="1" l="1"/>
  <c r="K992" i="1"/>
  <c r="I993" i="1"/>
  <c r="N993" i="1" l="1"/>
  <c r="I994" i="1"/>
  <c r="K993" i="1"/>
  <c r="N994" i="1" l="1"/>
  <c r="K994" i="1"/>
  <c r="I995" i="1"/>
  <c r="I996" i="1" l="1"/>
  <c r="K995" i="1"/>
  <c r="N995" i="1"/>
  <c r="K996" i="1" l="1"/>
  <c r="I997" i="1"/>
  <c r="N996" i="1"/>
  <c r="K997" i="1" l="1"/>
  <c r="N997" i="1"/>
  <c r="I998" i="1"/>
  <c r="K998" i="1" l="1"/>
  <c r="N998" i="1"/>
  <c r="I999" i="1"/>
  <c r="K999" i="1" l="1"/>
  <c r="I1000" i="1"/>
  <c r="N999" i="1"/>
  <c r="I1001" i="1" l="1"/>
  <c r="N1000" i="1"/>
  <c r="K1000" i="1"/>
  <c r="N1001" i="1" l="1"/>
  <c r="I1002" i="1"/>
  <c r="K1001" i="1"/>
  <c r="N1002" i="1" l="1"/>
  <c r="K1002" i="1"/>
  <c r="I1003" i="1"/>
  <c r="N1003" i="1" l="1"/>
  <c r="I1004" i="1"/>
  <c r="K1003" i="1"/>
  <c r="I1005" i="1" l="1"/>
  <c r="N1004" i="1"/>
  <c r="K1004" i="1"/>
  <c r="N1005" i="1" l="1"/>
  <c r="I1006" i="1"/>
  <c r="K1005" i="1"/>
  <c r="K1006" i="1" l="1"/>
  <c r="N1006" i="1"/>
  <c r="I1007" i="1"/>
  <c r="K1007" i="1" l="1"/>
  <c r="N1007" i="1"/>
  <c r="I1008" i="1"/>
  <c r="I1009" i="1" l="1"/>
  <c r="N1008" i="1"/>
  <c r="K1008" i="1"/>
  <c r="K1009" i="1" l="1"/>
  <c r="N1009" i="1"/>
  <c r="I1010" i="1"/>
  <c r="I1011" i="1" l="1"/>
  <c r="N1010" i="1"/>
  <c r="K1010" i="1"/>
  <c r="K1011" i="1" l="1"/>
  <c r="I1012" i="1"/>
  <c r="N1011" i="1"/>
  <c r="N1012" i="1" l="1"/>
  <c r="K1012" i="1"/>
  <c r="I1013" i="1"/>
  <c r="N1013" i="1" l="1"/>
  <c r="K1013" i="1"/>
  <c r="I1014" i="1"/>
  <c r="I1015" i="1" l="1"/>
  <c r="N1014" i="1"/>
  <c r="K1014" i="1"/>
  <c r="N1015" i="1" l="1"/>
  <c r="I1016" i="1"/>
  <c r="K1015" i="1"/>
  <c r="N1016" i="1" l="1"/>
  <c r="I1017" i="1"/>
  <c r="K1016" i="1"/>
  <c r="K1017" i="1" l="1"/>
  <c r="N1017" i="1"/>
  <c r="I1018" i="1"/>
  <c r="N1018" i="1" l="1"/>
  <c r="K1018" i="1"/>
  <c r="I1019" i="1"/>
  <c r="N1019" i="1" l="1"/>
  <c r="I1020" i="1"/>
  <c r="K1019" i="1"/>
  <c r="K1020" i="1" l="1"/>
  <c r="I1021" i="1"/>
  <c r="N1020" i="1"/>
  <c r="N1021" i="1" l="1"/>
  <c r="I1022" i="1"/>
  <c r="K1021" i="1"/>
  <c r="N1022" i="1" l="1"/>
  <c r="I1023" i="1"/>
  <c r="K1022" i="1"/>
  <c r="K1023" i="1" l="1"/>
  <c r="I1024" i="1"/>
  <c r="N1023" i="1"/>
  <c r="N1024" i="1" l="1"/>
  <c r="I1025" i="1"/>
  <c r="K1024" i="1"/>
  <c r="I1026" i="1" l="1"/>
  <c r="N1025" i="1"/>
  <c r="K1025" i="1"/>
  <c r="K1026" i="1" l="1"/>
  <c r="N1026" i="1"/>
  <c r="I1027" i="1"/>
  <c r="I1028" i="1" l="1"/>
  <c r="N1027" i="1"/>
  <c r="K1027" i="1"/>
  <c r="I1029" i="1" l="1"/>
  <c r="N1028" i="1"/>
  <c r="K1028" i="1"/>
  <c r="I1030" i="1" l="1"/>
  <c r="K1029" i="1"/>
  <c r="N1029" i="1"/>
  <c r="N1030" i="1" l="1"/>
  <c r="K1030" i="1"/>
  <c r="I1031" i="1"/>
  <c r="K1031" i="1" l="1"/>
  <c r="N1031" i="1"/>
  <c r="I1032" i="1"/>
  <c r="K1032" i="1" l="1"/>
  <c r="I1033" i="1"/>
  <c r="N1032" i="1"/>
  <c r="I1034" i="1" l="1"/>
  <c r="N1033" i="1"/>
  <c r="K1033" i="1"/>
  <c r="I1035" i="1" l="1"/>
  <c r="N1034" i="1"/>
  <c r="K1034" i="1"/>
  <c r="K1035" i="1" l="1"/>
  <c r="I1036" i="1"/>
  <c r="N1035" i="1"/>
  <c r="I1037" i="1" l="1"/>
  <c r="N1036" i="1"/>
  <c r="K1036" i="1"/>
  <c r="N1037" i="1" l="1"/>
  <c r="K1037" i="1"/>
  <c r="I1038" i="1"/>
  <c r="K1038" i="1" l="1"/>
  <c r="N1038" i="1"/>
  <c r="I1039" i="1"/>
  <c r="K1039" i="1" l="1"/>
  <c r="N1039" i="1"/>
  <c r="I1040" i="1"/>
  <c r="K1040" i="1" l="1"/>
  <c r="N1040" i="1"/>
  <c r="I1041" i="1"/>
  <c r="I1042" i="1" l="1"/>
  <c r="N1041" i="1"/>
  <c r="K1041" i="1"/>
  <c r="N1042" i="1" l="1"/>
  <c r="K1042" i="1"/>
  <c r="I1043" i="1"/>
  <c r="K1043" i="1" l="1"/>
  <c r="N1043" i="1"/>
  <c r="I1044" i="1"/>
  <c r="K1044" i="1" l="1"/>
  <c r="I1045" i="1"/>
  <c r="N1044" i="1"/>
  <c r="I1046" i="1" l="1"/>
  <c r="N1045" i="1"/>
  <c r="K1045" i="1"/>
  <c r="I1047" i="1" l="1"/>
  <c r="K1046" i="1"/>
  <c r="N1046" i="1"/>
  <c r="K1047" i="1" l="1"/>
  <c r="I1048" i="1"/>
  <c r="N1047" i="1"/>
  <c r="N1048" i="1" l="1"/>
  <c r="K1048" i="1"/>
  <c r="I1049" i="1"/>
  <c r="K1049" i="1" l="1"/>
  <c r="N1049" i="1"/>
  <c r="I1050" i="1"/>
  <c r="K1050" i="1" l="1"/>
  <c r="N1050" i="1"/>
  <c r="I1051" i="1"/>
  <c r="K1051" i="1" l="1"/>
  <c r="N1051" i="1"/>
  <c r="I1052" i="1"/>
  <c r="I1053" i="1" l="1"/>
  <c r="N1052" i="1"/>
  <c r="K1052" i="1"/>
  <c r="N1053" i="1" l="1"/>
  <c r="K1053" i="1"/>
  <c r="I1054" i="1"/>
  <c r="K1054" i="1" l="1"/>
  <c r="I1055" i="1"/>
  <c r="N1054" i="1"/>
  <c r="K1055" i="1" l="1"/>
  <c r="N1055" i="1"/>
  <c r="I1056" i="1"/>
  <c r="K1056" i="1" l="1"/>
  <c r="I1057" i="1"/>
  <c r="N1056" i="1"/>
  <c r="I1058" i="1" l="1"/>
  <c r="N1057" i="1"/>
  <c r="K1057" i="1"/>
  <c r="N1058" i="1" l="1"/>
  <c r="I1059" i="1"/>
  <c r="K1058" i="1"/>
  <c r="N1059" i="1" l="1"/>
  <c r="K1059" i="1"/>
  <c r="I1060" i="1"/>
  <c r="N1060" i="1" l="1"/>
  <c r="I1061" i="1"/>
  <c r="K1060" i="1"/>
  <c r="N1061" i="1" l="1"/>
  <c r="K1061" i="1"/>
  <c r="I1062" i="1"/>
  <c r="N1062" i="1" l="1"/>
  <c r="K1062" i="1"/>
  <c r="I1063" i="1"/>
  <c r="K1063" i="1" l="1"/>
  <c r="N1063" i="1"/>
  <c r="I1064" i="1"/>
  <c r="I1065" i="1" l="1"/>
  <c r="K1064" i="1"/>
  <c r="N1064" i="1"/>
  <c r="I1066" i="1" l="1"/>
  <c r="K1065" i="1"/>
  <c r="N1065" i="1"/>
  <c r="K1066" i="1" l="1"/>
  <c r="I1067" i="1"/>
  <c r="N1066" i="1"/>
  <c r="K1067" i="1" l="1"/>
  <c r="N1067" i="1"/>
  <c r="I1068" i="1"/>
  <c r="I1069" i="1" l="1"/>
  <c r="K1068" i="1"/>
  <c r="N1068" i="1"/>
  <c r="N1069" i="1" l="1"/>
  <c r="K1069" i="1"/>
  <c r="I1070" i="1"/>
  <c r="I1071" i="1" l="1"/>
  <c r="N1070" i="1"/>
  <c r="K1070" i="1"/>
  <c r="K1071" i="1" l="1"/>
  <c r="I1072" i="1"/>
  <c r="N1071" i="1"/>
  <c r="N1072" i="1" l="1"/>
  <c r="K1072" i="1"/>
  <c r="I1073" i="1"/>
  <c r="I1074" i="1" l="1"/>
  <c r="K1073" i="1"/>
  <c r="N1073" i="1"/>
  <c r="N1074" i="1" l="1"/>
  <c r="I1075" i="1"/>
  <c r="K1074" i="1"/>
  <c r="K1075" i="1" l="1"/>
  <c r="I1076" i="1"/>
  <c r="N1075" i="1"/>
  <c r="K1076" i="1" l="1"/>
  <c r="N1076" i="1"/>
  <c r="I1077" i="1"/>
  <c r="I1078" i="1" l="1"/>
  <c r="N1077" i="1"/>
  <c r="K1077" i="1"/>
  <c r="K1078" i="1" l="1"/>
  <c r="I1079" i="1"/>
  <c r="N1078" i="1"/>
  <c r="K1079" i="1" l="1"/>
  <c r="N1079" i="1"/>
  <c r="I1080" i="1"/>
  <c r="N1080" i="1" l="1"/>
  <c r="I1081" i="1"/>
  <c r="K1080" i="1"/>
  <c r="N1081" i="1" l="1"/>
  <c r="I1082" i="1"/>
  <c r="K1081" i="1"/>
  <c r="N1082" i="1" l="1"/>
  <c r="I1083" i="1"/>
  <c r="K1082" i="1"/>
  <c r="K1083" i="1" l="1"/>
  <c r="I1084" i="1"/>
  <c r="N1083" i="1"/>
  <c r="I1085" i="1" l="1"/>
  <c r="K1084" i="1"/>
  <c r="N1084" i="1"/>
  <c r="N1085" i="1" l="1"/>
  <c r="K1085" i="1"/>
  <c r="I1086" i="1"/>
  <c r="N1086" i="1" l="1"/>
  <c r="I1087" i="1"/>
  <c r="K1086" i="1"/>
  <c r="K1087" i="1" l="1"/>
  <c r="I1088" i="1"/>
  <c r="N1087" i="1"/>
  <c r="K1088" i="1" l="1"/>
  <c r="I1089" i="1"/>
  <c r="N1088" i="1"/>
  <c r="I1090" i="1" l="1"/>
  <c r="N1089" i="1"/>
  <c r="K1089" i="1"/>
  <c r="K1090" i="1" l="1"/>
  <c r="I1091" i="1"/>
  <c r="N1090" i="1"/>
  <c r="K1091" i="1" l="1"/>
  <c r="I1092" i="1"/>
  <c r="N1091" i="1"/>
  <c r="N1092" i="1" l="1"/>
  <c r="I1093" i="1"/>
  <c r="K1092" i="1"/>
  <c r="N1093" i="1" l="1"/>
  <c r="I1094" i="1"/>
  <c r="K1093" i="1"/>
  <c r="N1094" i="1" l="1"/>
  <c r="I1095" i="1"/>
  <c r="K1094" i="1"/>
  <c r="K1095" i="1" l="1"/>
  <c r="N1095" i="1"/>
  <c r="I1096" i="1"/>
  <c r="N1096" i="1" l="1"/>
  <c r="K1096" i="1"/>
  <c r="I1097" i="1"/>
  <c r="I1098" i="1" l="1"/>
  <c r="N1097" i="1"/>
  <c r="K1097" i="1"/>
  <c r="I1099" i="1" l="1"/>
  <c r="K1098" i="1"/>
  <c r="N1098" i="1"/>
  <c r="I1100" i="1" l="1"/>
  <c r="N1099" i="1"/>
  <c r="K1099" i="1"/>
  <c r="N1100" i="1" l="1"/>
  <c r="K1100" i="1"/>
  <c r="I1101" i="1"/>
  <c r="I1102" i="1" l="1"/>
  <c r="K1101" i="1"/>
  <c r="N1101" i="1"/>
  <c r="I1103" i="1" l="1"/>
  <c r="N1102" i="1"/>
  <c r="K1102" i="1"/>
  <c r="I1104" i="1" l="1"/>
  <c r="N1103" i="1"/>
  <c r="K1103" i="1"/>
  <c r="K1104" i="1" l="1"/>
  <c r="I1105" i="1"/>
  <c r="N1104" i="1"/>
  <c r="N1105" i="1" l="1"/>
  <c r="I1106" i="1"/>
  <c r="K1105" i="1"/>
  <c r="I1107" i="1" l="1"/>
  <c r="K1106" i="1"/>
  <c r="N1106" i="1"/>
  <c r="K1107" i="1" l="1"/>
  <c r="N1107" i="1"/>
  <c r="I1108" i="1"/>
  <c r="I1109" i="1" l="1"/>
  <c r="N1108" i="1"/>
  <c r="K1108" i="1"/>
  <c r="K1109" i="1" l="1"/>
  <c r="N1109" i="1"/>
  <c r="I1110" i="1"/>
  <c r="I1111" i="1" l="1"/>
  <c r="K1110" i="1"/>
  <c r="N1110" i="1"/>
  <c r="I1112" i="1" l="1"/>
  <c r="K1111" i="1"/>
  <c r="N1111" i="1"/>
  <c r="I1113" i="1" l="1"/>
  <c r="N1112" i="1"/>
  <c r="K1112" i="1"/>
  <c r="I1114" i="1" l="1"/>
  <c r="N1113" i="1"/>
  <c r="K1113" i="1"/>
  <c r="N1114" i="1" l="1"/>
  <c r="K1114" i="1"/>
  <c r="I1115" i="1"/>
  <c r="K1115" i="1" l="1"/>
  <c r="N1115" i="1"/>
  <c r="I1116" i="1"/>
  <c r="I1117" i="1" l="1"/>
  <c r="N1116" i="1"/>
  <c r="K1116" i="1"/>
  <c r="N1117" i="1" l="1"/>
  <c r="I1118" i="1"/>
  <c r="K1117" i="1"/>
  <c r="I1119" i="1" l="1"/>
  <c r="K1118" i="1"/>
  <c r="N1118" i="1"/>
  <c r="K1119" i="1" l="1"/>
  <c r="I1120" i="1"/>
  <c r="N1119" i="1"/>
  <c r="K1120" i="1" l="1"/>
  <c r="I1121" i="1"/>
  <c r="N1120" i="1"/>
  <c r="K1121" i="1" l="1"/>
  <c r="N1121" i="1"/>
  <c r="I1122" i="1"/>
  <c r="K1122" i="1" l="1"/>
  <c r="N1122" i="1"/>
  <c r="I1123" i="1"/>
  <c r="K1123" i="1" l="1"/>
  <c r="N1123" i="1"/>
  <c r="I1124" i="1"/>
  <c r="N1124" i="1" l="1"/>
  <c r="I1125" i="1"/>
  <c r="K1124" i="1"/>
  <c r="N1125" i="1" l="1"/>
  <c r="K1125" i="1"/>
  <c r="I1126" i="1"/>
  <c r="I1127" i="1" l="1"/>
  <c r="N1126" i="1"/>
  <c r="K1126" i="1"/>
  <c r="K1127" i="1" l="1"/>
  <c r="I1128" i="1"/>
  <c r="N1127" i="1"/>
  <c r="K1128" i="1" l="1"/>
  <c r="N1128" i="1"/>
  <c r="I1129" i="1"/>
  <c r="I1130" i="1" l="1"/>
  <c r="N1129" i="1"/>
  <c r="K1129" i="1"/>
  <c r="I1131" i="1" l="1"/>
  <c r="K1130" i="1"/>
  <c r="N1130" i="1"/>
  <c r="K1131" i="1" l="1"/>
  <c r="I1132" i="1"/>
  <c r="N1131" i="1"/>
  <c r="I1133" i="1" l="1"/>
  <c r="K1132" i="1"/>
  <c r="N1132" i="1"/>
  <c r="N1133" i="1" l="1"/>
  <c r="I1134" i="1"/>
  <c r="K1133" i="1"/>
  <c r="I1135" i="1" l="1"/>
  <c r="N1134" i="1"/>
  <c r="K1134" i="1"/>
  <c r="K1135" i="1" l="1"/>
  <c r="N1135" i="1"/>
  <c r="I1136" i="1"/>
  <c r="N1136" i="1" l="1"/>
  <c r="K1136" i="1"/>
  <c r="I1137" i="1"/>
  <c r="N1137" i="1" l="1"/>
  <c r="I1138" i="1"/>
  <c r="K1137" i="1"/>
  <c r="N1138" i="1" l="1"/>
  <c r="I1139" i="1"/>
  <c r="K1138" i="1"/>
  <c r="K1139" i="1" l="1"/>
  <c r="I1140" i="1"/>
  <c r="N1139" i="1"/>
  <c r="K1140" i="1" l="1"/>
  <c r="N1140" i="1"/>
  <c r="I1141" i="1"/>
  <c r="N1141" i="1" l="1"/>
  <c r="I1142" i="1"/>
  <c r="K1141" i="1"/>
  <c r="I1143" i="1" l="1"/>
  <c r="N1142" i="1"/>
  <c r="K1142" i="1"/>
  <c r="K1143" i="1" l="1"/>
  <c r="N1143" i="1"/>
  <c r="I1144" i="1"/>
  <c r="I1145" i="1" l="1"/>
  <c r="N1144" i="1"/>
  <c r="K1144" i="1"/>
  <c r="I1146" i="1" l="1"/>
  <c r="N1145" i="1"/>
  <c r="K1145" i="1"/>
  <c r="I1147" i="1" l="1"/>
  <c r="K1146" i="1"/>
  <c r="N1146" i="1"/>
  <c r="N1147" i="1" l="1"/>
  <c r="K1147" i="1"/>
  <c r="I1148" i="1"/>
  <c r="K1148" i="1" l="1"/>
  <c r="N1148" i="1"/>
  <c r="I1149" i="1"/>
  <c r="K1149" i="1" l="1"/>
  <c r="N1149" i="1"/>
  <c r="I1150" i="1"/>
  <c r="K1150" i="1" l="1"/>
  <c r="N1150" i="1"/>
  <c r="I1151" i="1"/>
  <c r="N1151" i="1" l="1"/>
  <c r="K1151" i="1"/>
  <c r="I1152" i="1"/>
  <c r="K1152" i="1" l="1"/>
  <c r="N1152" i="1"/>
  <c r="I1153" i="1"/>
  <c r="I1154" i="1" l="1"/>
  <c r="N1153" i="1"/>
  <c r="K1153" i="1"/>
  <c r="K1154" i="1" l="1"/>
  <c r="I1155" i="1"/>
  <c r="N1154" i="1"/>
  <c r="I1156" i="1" l="1"/>
  <c r="K1155" i="1"/>
  <c r="N1155" i="1"/>
  <c r="N1156" i="1" l="1"/>
  <c r="K1156" i="1"/>
  <c r="I1157" i="1"/>
  <c r="I1158" i="1" l="1"/>
  <c r="N1157" i="1"/>
  <c r="K1157" i="1"/>
  <c r="K1158" i="1" l="1"/>
  <c r="I1159" i="1"/>
  <c r="N1158" i="1"/>
  <c r="I1160" i="1" l="1"/>
  <c r="K1159" i="1"/>
  <c r="N1159" i="1"/>
  <c r="I1161" i="1" l="1"/>
  <c r="K1160" i="1"/>
  <c r="N1160" i="1"/>
  <c r="I1162" i="1" l="1"/>
  <c r="K1161" i="1"/>
  <c r="N1161" i="1"/>
  <c r="N1162" i="1" l="1"/>
  <c r="I1163" i="1"/>
  <c r="K1162" i="1"/>
  <c r="K1163" i="1" l="1"/>
  <c r="I1164" i="1"/>
  <c r="N1163" i="1"/>
  <c r="I1165" i="1" l="1"/>
  <c r="N1164" i="1"/>
  <c r="K1164" i="1"/>
  <c r="N1165" i="1" l="1"/>
  <c r="K1165" i="1"/>
  <c r="I1166" i="1"/>
  <c r="N1166" i="1" l="1"/>
  <c r="K1166" i="1"/>
  <c r="I1167" i="1"/>
  <c r="K1167" i="1" l="1"/>
  <c r="N1167" i="1"/>
  <c r="I1168" i="1"/>
  <c r="N1168" i="1" l="1"/>
  <c r="K1168" i="1"/>
  <c r="I1169" i="1"/>
  <c r="K1169" i="1" l="1"/>
  <c r="N1169" i="1"/>
  <c r="I1170" i="1"/>
  <c r="K1170" i="1" l="1"/>
  <c r="I1171" i="1"/>
  <c r="N1170" i="1"/>
  <c r="N1171" i="1" l="1"/>
  <c r="K1171" i="1"/>
  <c r="I1172" i="1"/>
  <c r="N1172" i="1" l="1"/>
  <c r="I1173" i="1"/>
  <c r="K1172" i="1"/>
  <c r="I1174" i="1" l="1"/>
  <c r="N1173" i="1"/>
  <c r="K1173" i="1"/>
  <c r="I1175" i="1" l="1"/>
  <c r="N1174" i="1"/>
  <c r="K1174" i="1"/>
  <c r="K1175" i="1" l="1"/>
  <c r="I1176" i="1"/>
  <c r="N1175" i="1"/>
  <c r="I1177" i="1" l="1"/>
  <c r="K1176" i="1"/>
  <c r="N1176" i="1"/>
  <c r="N1177" i="1" l="1"/>
  <c r="K1177" i="1"/>
  <c r="I1178" i="1"/>
  <c r="I1179" i="1" l="1"/>
  <c r="N1178" i="1"/>
  <c r="K1178" i="1"/>
  <c r="I1180" i="1" l="1"/>
  <c r="N1179" i="1"/>
  <c r="K1179" i="1"/>
  <c r="I1181" i="1" l="1"/>
  <c r="N1180" i="1"/>
  <c r="K1180" i="1"/>
  <c r="K1181" i="1" l="1"/>
  <c r="N1181" i="1"/>
  <c r="I1182" i="1"/>
  <c r="N1182" i="1" l="1"/>
  <c r="K1182" i="1"/>
  <c r="I1183" i="1"/>
  <c r="I1184" i="1" l="1"/>
  <c r="N1183" i="1"/>
  <c r="K1183" i="1"/>
  <c r="N1184" i="1" l="1"/>
  <c r="K1184" i="1"/>
  <c r="I1185" i="1"/>
  <c r="N1185" i="1" l="1"/>
  <c r="I1186" i="1"/>
  <c r="K1185" i="1"/>
  <c r="N1186" i="1" l="1"/>
  <c r="I1187" i="1"/>
  <c r="K1186" i="1"/>
  <c r="I1188" i="1" l="1"/>
  <c r="K1187" i="1"/>
  <c r="N1187" i="1"/>
  <c r="I1189" i="1" l="1"/>
  <c r="N1188" i="1"/>
  <c r="K1188" i="1"/>
  <c r="I1190" i="1" l="1"/>
  <c r="N1189" i="1"/>
  <c r="K1189" i="1"/>
  <c r="N1190" i="1" l="1"/>
  <c r="I1191" i="1"/>
  <c r="K1190" i="1"/>
  <c r="K1191" i="1" l="1"/>
  <c r="I1192" i="1"/>
  <c r="N1191" i="1"/>
  <c r="N1192" i="1" l="1"/>
  <c r="K1192" i="1"/>
  <c r="I1193" i="1"/>
  <c r="N1193" i="1" l="1"/>
  <c r="K1193" i="1"/>
  <c r="I1194" i="1"/>
  <c r="N1194" i="1" l="1"/>
  <c r="I1195" i="1"/>
  <c r="K1194" i="1"/>
  <c r="K1195" i="1" l="1"/>
  <c r="I1196" i="1"/>
  <c r="N1195" i="1"/>
  <c r="I1197" i="1" l="1"/>
  <c r="K1196" i="1"/>
  <c r="N1196" i="1"/>
  <c r="K1197" i="1" l="1"/>
  <c r="I1198" i="1"/>
  <c r="N1197" i="1"/>
  <c r="I1199" i="1" l="1"/>
  <c r="N1198" i="1"/>
  <c r="K1198" i="1"/>
  <c r="K1199" i="1" l="1"/>
  <c r="I1200" i="1"/>
  <c r="N1199" i="1"/>
  <c r="K1200" i="1" l="1"/>
  <c r="I1201" i="1"/>
  <c r="N1200" i="1"/>
  <c r="N1201" i="1" l="1"/>
  <c r="I1202" i="1"/>
  <c r="K1201" i="1"/>
  <c r="I1203" i="1" l="1"/>
  <c r="N1202" i="1"/>
  <c r="K1202" i="1"/>
  <c r="K1203" i="1" l="1"/>
  <c r="I1204" i="1"/>
  <c r="N1203" i="1"/>
  <c r="N1204" i="1" l="1"/>
  <c r="K1204" i="1"/>
  <c r="I1205" i="1"/>
  <c r="I1206" i="1" l="1"/>
  <c r="K1205" i="1"/>
  <c r="N1205" i="1"/>
  <c r="N1206" i="1" l="1"/>
  <c r="I1207" i="1"/>
  <c r="K1206" i="1"/>
  <c r="K1207" i="1" l="1"/>
  <c r="I1208" i="1"/>
  <c r="N1207" i="1"/>
  <c r="I1209" i="1" l="1"/>
  <c r="N1208" i="1"/>
  <c r="K1208" i="1"/>
  <c r="N1209" i="1" l="1"/>
  <c r="I1210" i="1"/>
  <c r="K1209" i="1"/>
  <c r="I1211" i="1" l="1"/>
  <c r="K1210" i="1"/>
  <c r="N1210" i="1"/>
  <c r="K1211" i="1" l="1"/>
  <c r="N1211" i="1"/>
  <c r="I1212" i="1"/>
  <c r="N1212" i="1" l="1"/>
  <c r="K1212" i="1"/>
  <c r="I1213" i="1"/>
  <c r="I1214" i="1" l="1"/>
  <c r="K1213" i="1"/>
  <c r="N1213" i="1"/>
  <c r="I1215" i="1" l="1"/>
  <c r="K1214" i="1"/>
  <c r="N1214" i="1"/>
  <c r="K1215" i="1" l="1"/>
  <c r="I1216" i="1"/>
  <c r="N1215" i="1"/>
  <c r="K1216" i="1" l="1"/>
  <c r="I1217" i="1"/>
  <c r="N1216" i="1"/>
  <c r="N1217" i="1" l="1"/>
  <c r="I1218" i="1"/>
  <c r="K1217" i="1"/>
  <c r="N1218" i="1" l="1"/>
  <c r="I1219" i="1"/>
  <c r="K1218" i="1"/>
  <c r="I1220" i="1" l="1"/>
  <c r="K1219" i="1"/>
  <c r="N1219" i="1"/>
  <c r="N1220" i="1" l="1"/>
  <c r="I1221" i="1"/>
  <c r="K1220" i="1"/>
  <c r="K1221" i="1" l="1"/>
  <c r="I1222" i="1"/>
  <c r="N1221" i="1"/>
  <c r="N1222" i="1" l="1"/>
  <c r="I1223" i="1"/>
  <c r="K1222" i="1"/>
  <c r="I1224" i="1" l="1"/>
  <c r="K1223" i="1"/>
  <c r="N1223" i="1"/>
  <c r="N1224" i="1" l="1"/>
  <c r="I1225" i="1"/>
  <c r="K1224" i="1"/>
  <c r="I1226" i="1" l="1"/>
  <c r="N1225" i="1"/>
  <c r="K1225" i="1"/>
  <c r="N1226" i="1" l="1"/>
  <c r="K1226" i="1"/>
  <c r="I1227" i="1"/>
  <c r="K1227" i="1" l="1"/>
  <c r="I1228" i="1"/>
  <c r="N1227" i="1"/>
  <c r="N1228" i="1" l="1"/>
  <c r="I1229" i="1"/>
  <c r="K1228" i="1"/>
  <c r="I1230" i="1" l="1"/>
  <c r="K1229" i="1"/>
  <c r="N1229" i="1"/>
  <c r="N1230" i="1" l="1"/>
  <c r="I1231" i="1"/>
  <c r="K1230" i="1"/>
  <c r="N1231" i="1" l="1"/>
  <c r="K1231" i="1"/>
  <c r="I1232" i="1"/>
  <c r="N1232" i="1" l="1"/>
  <c r="I1233" i="1"/>
  <c r="K1232" i="1"/>
  <c r="N1233" i="1" l="1"/>
  <c r="K1233" i="1"/>
  <c r="I1234" i="1"/>
  <c r="K1234" i="1" l="1"/>
  <c r="I1235" i="1"/>
  <c r="N1234" i="1"/>
  <c r="N1235" i="1" l="1"/>
  <c r="K1235" i="1"/>
  <c r="I1236" i="1"/>
  <c r="K1236" i="1" l="1"/>
  <c r="N1236" i="1"/>
  <c r="I1237" i="1"/>
  <c r="K1237" i="1" l="1"/>
  <c r="I1238" i="1"/>
  <c r="N1237" i="1"/>
  <c r="K1238" i="1" l="1"/>
  <c r="N1238" i="1"/>
  <c r="I1239" i="1"/>
  <c r="N1239" i="1" l="1"/>
  <c r="K1239" i="1"/>
  <c r="I1240" i="1"/>
  <c r="N1240" i="1" l="1"/>
  <c r="K1240" i="1"/>
  <c r="I1241" i="1"/>
  <c r="N1241" i="1" l="1"/>
  <c r="I1242" i="1"/>
  <c r="K1241" i="1"/>
  <c r="I1243" i="1" l="1"/>
  <c r="N1242" i="1"/>
  <c r="K1242" i="1"/>
  <c r="K1243" i="1" l="1"/>
  <c r="I1244" i="1"/>
  <c r="N1243" i="1"/>
  <c r="N1244" i="1" l="1"/>
  <c r="K1244" i="1"/>
  <c r="I1245" i="1"/>
  <c r="I1246" i="1" l="1"/>
  <c r="N1245" i="1"/>
  <c r="K1245" i="1"/>
  <c r="I1247" i="1" l="1"/>
  <c r="N1246" i="1"/>
  <c r="K1246" i="1"/>
  <c r="I1248" i="1" l="1"/>
  <c r="K1247" i="1"/>
  <c r="N1247" i="1"/>
  <c r="K1248" i="1" l="1"/>
  <c r="N1248" i="1"/>
  <c r="I1249" i="1"/>
  <c r="N1249" i="1" l="1"/>
  <c r="I1250" i="1"/>
  <c r="K1249" i="1"/>
  <c r="I1251" i="1" l="1"/>
  <c r="N1250" i="1"/>
  <c r="K1250" i="1"/>
  <c r="K1251" i="1" l="1"/>
  <c r="I1252" i="1"/>
  <c r="N1251" i="1"/>
  <c r="I1253" i="1" l="1"/>
  <c r="N1252" i="1"/>
  <c r="K1252" i="1"/>
  <c r="N1253" i="1" l="1"/>
  <c r="I1254" i="1"/>
  <c r="K1253" i="1"/>
  <c r="I1255" i="1" l="1"/>
  <c r="N1254" i="1"/>
  <c r="K1254" i="1"/>
  <c r="K1255" i="1" l="1"/>
  <c r="I1256" i="1"/>
  <c r="N1255" i="1"/>
  <c r="I1257" i="1" l="1"/>
  <c r="N1256" i="1"/>
  <c r="K1256" i="1"/>
  <c r="I1258" i="1" l="1"/>
  <c r="K1257" i="1"/>
  <c r="N1257" i="1"/>
  <c r="N1258" i="1" l="1"/>
  <c r="K1258" i="1"/>
  <c r="I1259" i="1"/>
  <c r="K1259" i="1" l="1"/>
  <c r="I1260" i="1"/>
  <c r="N1259" i="1"/>
  <c r="I1261" i="1" l="1"/>
  <c r="N1260" i="1"/>
  <c r="K1260" i="1"/>
  <c r="N1261" i="1" l="1"/>
  <c r="K1261" i="1"/>
  <c r="I1262" i="1"/>
  <c r="N1262" i="1" l="1"/>
  <c r="I1263" i="1"/>
  <c r="K1262" i="1"/>
  <c r="K1263" i="1" l="1"/>
  <c r="N1263" i="1"/>
  <c r="I1264" i="1"/>
  <c r="I1265" i="1" l="1"/>
  <c r="N1264" i="1"/>
  <c r="K1264" i="1"/>
  <c r="N1265" i="1" l="1"/>
  <c r="I1266" i="1"/>
  <c r="K1265" i="1"/>
  <c r="N1266" i="1" l="1"/>
  <c r="I1267" i="1"/>
  <c r="K1266" i="1"/>
  <c r="K1267" i="1" l="1"/>
  <c r="N1267" i="1"/>
  <c r="I1268" i="1"/>
  <c r="N1268" i="1" l="1"/>
  <c r="K1268" i="1"/>
  <c r="I1269" i="1"/>
  <c r="K1269" i="1" l="1"/>
  <c r="I1270" i="1"/>
  <c r="N1269" i="1"/>
  <c r="I1271" i="1" l="1"/>
  <c r="K1270" i="1"/>
  <c r="N1270" i="1"/>
  <c r="I1272" i="1" l="1"/>
  <c r="K1271" i="1"/>
  <c r="N1271" i="1"/>
  <c r="K1272" i="1" l="1"/>
  <c r="I1273" i="1"/>
  <c r="N1272" i="1"/>
  <c r="N1273" i="1" l="1"/>
  <c r="I1274" i="1"/>
  <c r="K1273" i="1"/>
  <c r="I1275" i="1" l="1"/>
  <c r="K1274" i="1"/>
  <c r="N1274" i="1"/>
  <c r="I1276" i="1" l="1"/>
  <c r="K1275" i="1"/>
  <c r="N1275" i="1"/>
  <c r="N1276" i="1" l="1"/>
  <c r="K1276" i="1"/>
  <c r="I1277" i="1"/>
  <c r="N1277" i="1" l="1"/>
  <c r="K1277" i="1"/>
  <c r="I1278" i="1"/>
  <c r="I1279" i="1" l="1"/>
  <c r="N1278" i="1"/>
  <c r="K1278" i="1"/>
  <c r="N1279" i="1" l="1"/>
  <c r="K1279" i="1"/>
  <c r="I1280" i="1"/>
  <c r="I1281" i="1" l="1"/>
  <c r="K1280" i="1"/>
  <c r="N1280" i="1"/>
  <c r="K1281" i="1" l="1"/>
  <c r="I1282" i="1"/>
  <c r="N1281" i="1"/>
  <c r="N1282" i="1" l="1"/>
  <c r="K1282" i="1"/>
  <c r="I1283" i="1"/>
  <c r="K1283" i="1" l="1"/>
  <c r="I1284" i="1"/>
  <c r="N1283" i="1"/>
  <c r="N1284" i="1" l="1"/>
  <c r="K1284" i="1"/>
  <c r="I1285" i="1"/>
  <c r="K1285" i="1" l="1"/>
  <c r="I1286" i="1"/>
  <c r="N1285" i="1"/>
  <c r="I1287" i="1" l="1"/>
  <c r="N1286" i="1"/>
  <c r="K1286" i="1"/>
  <c r="K1287" i="1" l="1"/>
  <c r="N1287" i="1"/>
  <c r="I1288" i="1"/>
  <c r="I1289" i="1" l="1"/>
  <c r="K1288" i="1"/>
  <c r="N1288" i="1"/>
  <c r="K1289" i="1" l="1"/>
  <c r="I1290" i="1"/>
  <c r="N1289" i="1"/>
  <c r="I1291" i="1" l="1"/>
  <c r="N1290" i="1"/>
  <c r="K1290" i="1"/>
  <c r="K1291" i="1" l="1"/>
  <c r="I1292" i="1"/>
  <c r="N1291" i="1"/>
  <c r="I1293" i="1" l="1"/>
  <c r="N1292" i="1"/>
  <c r="K1292" i="1"/>
  <c r="N1293" i="1" l="1"/>
  <c r="K1293" i="1"/>
  <c r="I1294" i="1"/>
  <c r="I1295" i="1" l="1"/>
  <c r="K1294" i="1"/>
  <c r="N1294" i="1"/>
  <c r="K1295" i="1" l="1"/>
  <c r="I1296" i="1"/>
  <c r="N1295" i="1"/>
  <c r="I1297" i="1" l="1"/>
  <c r="K1296" i="1"/>
  <c r="N1296" i="1"/>
  <c r="I1298" i="1" l="1"/>
  <c r="K1297" i="1"/>
  <c r="N1297" i="1"/>
  <c r="I1299" i="1" l="1"/>
  <c r="K1298" i="1"/>
  <c r="N1298" i="1"/>
  <c r="N1299" i="1" l="1"/>
  <c r="K1299" i="1"/>
  <c r="I1300" i="1"/>
  <c r="N1300" i="1" l="1"/>
  <c r="K1300" i="1"/>
  <c r="I1301" i="1"/>
  <c r="I1302" i="1" l="1"/>
  <c r="N1301" i="1"/>
  <c r="K1301" i="1"/>
  <c r="N1302" i="1" l="1"/>
  <c r="I1303" i="1"/>
  <c r="K1302" i="1"/>
  <c r="I1304" i="1" l="1"/>
  <c r="K1303" i="1"/>
  <c r="N1303" i="1"/>
  <c r="K1304" i="1" l="1"/>
  <c r="I1305" i="1"/>
  <c r="N1304" i="1"/>
  <c r="K1305" i="1" l="1"/>
  <c r="I1306" i="1"/>
  <c r="N1305" i="1"/>
  <c r="N1306" i="1" l="1"/>
  <c r="I1307" i="1"/>
  <c r="K1306" i="1"/>
  <c r="K1307" i="1" l="1"/>
  <c r="I1308" i="1"/>
  <c r="N1307" i="1"/>
  <c r="N1308" i="1" l="1"/>
  <c r="I1309" i="1"/>
  <c r="K1308" i="1"/>
  <c r="I1310" i="1" l="1"/>
  <c r="K1309" i="1"/>
  <c r="N1309" i="1"/>
  <c r="I1311" i="1" l="1"/>
  <c r="N1310" i="1"/>
  <c r="K1310" i="1"/>
  <c r="K1311" i="1" l="1"/>
  <c r="I1312" i="1"/>
  <c r="N1311" i="1"/>
  <c r="N1312" i="1" l="1"/>
  <c r="K1312" i="1"/>
  <c r="I1313" i="1"/>
  <c r="N1313" i="1" l="1"/>
  <c r="I1314" i="1"/>
  <c r="K1313" i="1"/>
  <c r="I1315" i="1" l="1"/>
  <c r="N1314" i="1"/>
  <c r="K1314" i="1"/>
  <c r="I1316" i="1" l="1"/>
  <c r="K1315" i="1"/>
  <c r="N1315" i="1"/>
  <c r="I1317" i="1" l="1"/>
  <c r="N1316" i="1"/>
  <c r="K1316" i="1"/>
  <c r="I1318" i="1" l="1"/>
  <c r="K1317" i="1"/>
  <c r="N1317" i="1"/>
  <c r="N1318" i="1" l="1"/>
  <c r="I1319" i="1"/>
  <c r="K1318" i="1"/>
  <c r="I1320" i="1" l="1"/>
  <c r="K1319" i="1"/>
  <c r="N1319" i="1"/>
  <c r="K1320" i="1" l="1"/>
  <c r="I1321" i="1"/>
  <c r="N1320" i="1"/>
  <c r="N1321" i="1" l="1"/>
  <c r="K1321" i="1"/>
  <c r="I1322" i="1"/>
  <c r="N1322" i="1" l="1"/>
  <c r="K1322" i="1"/>
  <c r="I1323" i="1"/>
  <c r="N1323" i="1" l="1"/>
  <c r="K1323" i="1"/>
  <c r="I1324" i="1"/>
  <c r="I1325" i="1" l="1"/>
  <c r="N1324" i="1"/>
  <c r="K1324" i="1"/>
  <c r="I1326" i="1" l="1"/>
  <c r="K1325" i="1"/>
  <c r="N1325" i="1"/>
  <c r="N1326" i="1" l="1"/>
  <c r="K1326" i="1"/>
  <c r="I1327" i="1"/>
  <c r="I1328" i="1" l="1"/>
  <c r="K1327" i="1"/>
  <c r="N1327" i="1"/>
  <c r="I1329" i="1" l="1"/>
  <c r="K1328" i="1"/>
  <c r="N1328" i="1"/>
  <c r="K1329" i="1" l="1"/>
  <c r="I1330" i="1"/>
  <c r="N1329" i="1"/>
  <c r="N1330" i="1" l="1"/>
  <c r="K1330" i="1"/>
  <c r="I1331" i="1"/>
  <c r="K1331" i="1" l="1"/>
  <c r="N1331" i="1"/>
  <c r="I1332" i="1"/>
  <c r="N1332" i="1" l="1"/>
  <c r="I1333" i="1"/>
  <c r="K1332" i="1"/>
  <c r="N1333" i="1" l="1"/>
  <c r="I1334" i="1"/>
  <c r="K1333" i="1"/>
  <c r="N1334" i="1" l="1"/>
  <c r="I1335" i="1"/>
  <c r="K1334" i="1"/>
  <c r="K1335" i="1" l="1"/>
  <c r="I1336" i="1"/>
  <c r="N1335" i="1"/>
  <c r="K1336" i="1" l="1"/>
  <c r="I1337" i="1"/>
  <c r="N1336" i="1"/>
  <c r="N1337" i="1" l="1"/>
  <c r="I1338" i="1"/>
  <c r="K1337" i="1"/>
  <c r="N1338" i="1" l="1"/>
  <c r="I1339" i="1"/>
  <c r="K1338" i="1"/>
  <c r="I1340" i="1" l="1"/>
  <c r="K1339" i="1"/>
  <c r="N1339" i="1"/>
  <c r="N1340" i="1" l="1"/>
  <c r="K1340" i="1"/>
  <c r="I1341" i="1"/>
  <c r="N1341" i="1" l="1"/>
  <c r="I1342" i="1"/>
  <c r="K1341" i="1"/>
  <c r="I1343" i="1" l="1"/>
  <c r="N1342" i="1"/>
  <c r="K1342" i="1"/>
  <c r="I1344" i="1" l="1"/>
  <c r="K1343" i="1"/>
  <c r="N1343" i="1"/>
  <c r="I1345" i="1" l="1"/>
  <c r="K1344" i="1"/>
  <c r="N1344" i="1"/>
  <c r="I1346" i="1" l="1"/>
  <c r="N1345" i="1"/>
  <c r="K1345" i="1"/>
  <c r="I1347" i="1" l="1"/>
  <c r="K1346" i="1"/>
  <c r="N1346" i="1"/>
  <c r="N1347" i="1" l="1"/>
  <c r="K1347" i="1"/>
  <c r="I1348" i="1"/>
  <c r="I1349" i="1" l="1"/>
  <c r="N1348" i="1"/>
  <c r="K1348" i="1"/>
  <c r="K1349" i="1" l="1"/>
  <c r="I1350" i="1"/>
  <c r="N1349" i="1"/>
  <c r="K1350" i="1" l="1"/>
  <c r="N1350" i="1"/>
  <c r="I1351" i="1"/>
  <c r="N1351" i="1" l="1"/>
  <c r="K1351" i="1"/>
  <c r="I1352" i="1"/>
  <c r="K1352" i="1" l="1"/>
  <c r="N1352" i="1"/>
  <c r="I1353" i="1"/>
  <c r="N1353" i="1" l="1"/>
  <c r="K1353" i="1"/>
  <c r="I1354" i="1"/>
  <c r="K1354" i="1" l="1"/>
  <c r="I1355" i="1"/>
  <c r="N1354" i="1"/>
  <c r="K1355" i="1" l="1"/>
  <c r="N1355" i="1"/>
  <c r="I1356" i="1"/>
  <c r="N1356" i="1" l="1"/>
  <c r="I1357" i="1"/>
  <c r="K1356" i="1"/>
  <c r="K1357" i="1" l="1"/>
  <c r="I1358" i="1"/>
  <c r="N1357" i="1"/>
  <c r="I1359" i="1" l="1"/>
  <c r="K1358" i="1"/>
  <c r="N1358" i="1"/>
  <c r="K1359" i="1" l="1"/>
  <c r="I1360" i="1"/>
  <c r="N1359" i="1"/>
  <c r="N1360" i="1" l="1"/>
  <c r="K1360" i="1"/>
  <c r="I1361" i="1"/>
  <c r="K1361" i="1" l="1"/>
  <c r="I1362" i="1"/>
  <c r="N1361" i="1"/>
  <c r="N1362" i="1" l="1"/>
  <c r="K1362" i="1"/>
  <c r="I1363" i="1"/>
  <c r="K1363" i="1" l="1"/>
  <c r="I1364" i="1"/>
  <c r="N1363" i="1"/>
  <c r="N1364" i="1" l="1"/>
  <c r="I1365" i="1"/>
  <c r="K1364" i="1"/>
  <c r="I1366" i="1" l="1"/>
  <c r="N1365" i="1"/>
  <c r="K1365" i="1"/>
  <c r="I1367" i="1" l="1"/>
  <c r="N1366" i="1"/>
  <c r="K1366" i="1"/>
  <c r="K1367" i="1" l="1"/>
  <c r="I1368" i="1"/>
  <c r="N1367" i="1"/>
  <c r="N1368" i="1" l="1"/>
  <c r="I1369" i="1"/>
  <c r="K1368" i="1"/>
  <c r="N1369" i="1" l="1"/>
  <c r="K1369" i="1"/>
  <c r="I1370" i="1"/>
  <c r="N1370" i="1" l="1"/>
  <c r="K1370" i="1"/>
  <c r="I1371" i="1"/>
  <c r="I1372" i="1" l="1"/>
  <c r="K1371" i="1"/>
  <c r="N1371" i="1"/>
  <c r="N1372" i="1" l="1"/>
  <c r="I1373" i="1"/>
  <c r="K1372" i="1"/>
  <c r="I1374" i="1" l="1"/>
  <c r="N1373" i="1"/>
  <c r="K1373" i="1"/>
  <c r="I1375" i="1" l="1"/>
  <c r="K1374" i="1"/>
  <c r="N1374" i="1"/>
  <c r="I1376" i="1" l="1"/>
  <c r="N1375" i="1"/>
  <c r="K1375" i="1"/>
  <c r="K1376" i="1" l="1"/>
  <c r="I1377" i="1"/>
  <c r="N1376" i="1"/>
  <c r="K1377" i="1" l="1"/>
  <c r="N1377" i="1"/>
  <c r="I1378" i="1"/>
  <c r="N1378" i="1" l="1"/>
  <c r="K1378" i="1"/>
  <c r="I1379" i="1"/>
  <c r="I1380" i="1" l="1"/>
  <c r="N1379" i="1"/>
  <c r="K1379" i="1"/>
  <c r="I1381" i="1" l="1"/>
  <c r="K1380" i="1"/>
  <c r="N1380" i="1"/>
  <c r="N1381" i="1" l="1"/>
  <c r="I1382" i="1"/>
  <c r="K1381" i="1"/>
  <c r="K1382" i="1" l="1"/>
  <c r="N1382" i="1"/>
  <c r="I1383" i="1"/>
  <c r="K1383" i="1" l="1"/>
  <c r="N1383" i="1"/>
  <c r="I1384" i="1"/>
  <c r="K1384" i="1" l="1"/>
  <c r="N1384" i="1"/>
  <c r="I1385" i="1"/>
  <c r="I1386" i="1" l="1"/>
  <c r="N1385" i="1"/>
  <c r="K1385" i="1"/>
  <c r="N1386" i="1" l="1"/>
  <c r="K1386" i="1"/>
  <c r="I1387" i="1"/>
  <c r="K1387" i="1" l="1"/>
  <c r="N1387" i="1"/>
  <c r="I1388" i="1"/>
  <c r="I1389" i="1" l="1"/>
  <c r="K1388" i="1"/>
  <c r="N1388" i="1"/>
  <c r="K1389" i="1" l="1"/>
  <c r="N1389" i="1"/>
  <c r="I1390" i="1"/>
  <c r="I1391" i="1" l="1"/>
  <c r="K1390" i="1"/>
  <c r="N1390" i="1"/>
  <c r="I1392" i="1" l="1"/>
  <c r="K1391" i="1"/>
  <c r="N1391" i="1"/>
  <c r="I1393" i="1" l="1"/>
  <c r="N1392" i="1"/>
  <c r="K1392" i="1"/>
  <c r="I1394" i="1" l="1"/>
  <c r="K1393" i="1"/>
  <c r="N1393" i="1"/>
  <c r="N1394" i="1" l="1"/>
  <c r="I1395" i="1"/>
  <c r="K1394" i="1"/>
  <c r="K1395" i="1" l="1"/>
  <c r="N1395" i="1"/>
  <c r="I1396" i="1"/>
  <c r="I1397" i="1" l="1"/>
  <c r="K1396" i="1"/>
  <c r="N1396" i="1"/>
  <c r="N1397" i="1" l="1"/>
  <c r="I1398" i="1"/>
  <c r="K1397" i="1"/>
  <c r="N1398" i="1" l="1"/>
  <c r="K1398" i="1"/>
  <c r="I1399" i="1"/>
  <c r="K1399" i="1" l="1"/>
  <c r="I1400" i="1"/>
  <c r="N1399" i="1"/>
  <c r="N1400" i="1" l="1"/>
  <c r="K1400" i="1"/>
  <c r="I1401" i="1"/>
  <c r="N1401" i="1" l="1"/>
  <c r="I1402" i="1"/>
  <c r="K1401" i="1"/>
  <c r="N1402" i="1" l="1"/>
  <c r="K1402" i="1"/>
  <c r="I1403" i="1"/>
  <c r="K1403" i="1" l="1"/>
  <c r="I1404" i="1"/>
  <c r="N1403" i="1"/>
  <c r="I1405" i="1" l="1"/>
  <c r="N1404" i="1"/>
  <c r="K1404" i="1"/>
  <c r="N1405" i="1" l="1"/>
  <c r="I1406" i="1"/>
  <c r="K1405" i="1"/>
  <c r="N1406" i="1" l="1"/>
  <c r="I1407" i="1"/>
  <c r="K1406" i="1"/>
  <c r="N1407" i="1" l="1"/>
  <c r="K1407" i="1"/>
  <c r="I1408" i="1"/>
  <c r="N1408" i="1" l="1"/>
  <c r="I1409" i="1"/>
  <c r="K1408" i="1"/>
  <c r="K1409" i="1" l="1"/>
  <c r="I1410" i="1"/>
  <c r="N1409" i="1"/>
  <c r="I1411" i="1" l="1"/>
  <c r="N1410" i="1"/>
  <c r="K1410" i="1"/>
  <c r="I1412" i="1" l="1"/>
  <c r="N1411" i="1"/>
  <c r="K1411" i="1"/>
  <c r="I1413" i="1" l="1"/>
  <c r="K1412" i="1"/>
  <c r="N1412" i="1"/>
  <c r="N1413" i="1" l="1"/>
  <c r="K1413" i="1"/>
  <c r="I1414" i="1"/>
  <c r="N1414" i="1" l="1"/>
  <c r="I1415" i="1"/>
  <c r="K1414" i="1"/>
  <c r="N1415" i="1" l="1"/>
  <c r="K1415" i="1"/>
  <c r="I1416" i="1"/>
  <c r="N1416" i="1" l="1"/>
  <c r="I1417" i="1"/>
  <c r="K1416" i="1"/>
  <c r="K1417" i="1" l="1"/>
  <c r="N1417" i="1"/>
  <c r="I1418" i="1"/>
  <c r="I1419" i="1" l="1"/>
  <c r="N1418" i="1"/>
  <c r="K1418" i="1"/>
  <c r="I1420" i="1" l="1"/>
  <c r="K1419" i="1"/>
  <c r="N1419" i="1"/>
  <c r="K1420" i="1" l="1"/>
  <c r="I1421" i="1"/>
  <c r="N1420" i="1"/>
  <c r="N1421" i="1" l="1"/>
  <c r="I1422" i="1"/>
  <c r="K1421" i="1"/>
  <c r="K1422" i="1" l="1"/>
  <c r="I1423" i="1"/>
  <c r="N1422" i="1"/>
  <c r="N1423" i="1" l="1"/>
  <c r="K1423" i="1"/>
  <c r="I1424" i="1"/>
  <c r="I1425" i="1" l="1"/>
  <c r="N1424" i="1"/>
  <c r="K1424" i="1"/>
  <c r="K1425" i="1" l="1"/>
  <c r="N1425" i="1"/>
  <c r="I1426" i="1"/>
  <c r="K1426" i="1" l="1"/>
  <c r="I1427" i="1"/>
  <c r="N1426" i="1"/>
  <c r="K1427" i="1" l="1"/>
  <c r="I1428" i="1"/>
  <c r="N1427" i="1"/>
  <c r="I1429" i="1" l="1"/>
  <c r="K1428" i="1"/>
  <c r="N1428" i="1"/>
  <c r="I1430" i="1" l="1"/>
  <c r="N1429" i="1"/>
  <c r="K1429" i="1"/>
  <c r="N1430" i="1" l="1"/>
  <c r="I1431" i="1"/>
  <c r="K1430" i="1"/>
  <c r="N1431" i="1" l="1"/>
  <c r="K1431" i="1"/>
  <c r="I1432" i="1"/>
  <c r="N1432" i="1" l="1"/>
  <c r="K1432" i="1"/>
  <c r="I1433" i="1"/>
  <c r="N1433" i="1" l="1"/>
  <c r="K1433" i="1"/>
  <c r="I1434" i="1"/>
  <c r="N1434" i="1" l="1"/>
  <c r="I1435" i="1"/>
  <c r="K1434" i="1"/>
  <c r="I1436" i="1" l="1"/>
  <c r="N1435" i="1"/>
  <c r="K1435" i="1"/>
  <c r="K1436" i="1" l="1"/>
  <c r="I1437" i="1"/>
  <c r="N1436" i="1"/>
  <c r="I1438" i="1" l="1"/>
  <c r="N1437" i="1"/>
  <c r="K1437" i="1"/>
  <c r="I1439" i="1" l="1"/>
  <c r="N1438" i="1"/>
  <c r="K1438" i="1"/>
  <c r="I1440" i="1" l="1"/>
  <c r="K1439" i="1"/>
  <c r="N1439" i="1"/>
  <c r="N1440" i="1" l="1"/>
  <c r="I1441" i="1"/>
  <c r="K1440" i="1"/>
  <c r="K1441" i="1" l="1"/>
  <c r="N1441" i="1"/>
  <c r="I1442" i="1"/>
  <c r="K1442" i="1" l="1"/>
  <c r="N1442" i="1"/>
  <c r="I1443" i="1"/>
  <c r="I1444" i="1" l="1"/>
  <c r="K1443" i="1"/>
  <c r="N1443" i="1"/>
  <c r="I1445" i="1" l="1"/>
  <c r="K1444" i="1"/>
  <c r="N1444" i="1"/>
  <c r="I1446" i="1" l="1"/>
  <c r="N1445" i="1"/>
  <c r="K1445" i="1"/>
  <c r="I1447" i="1" l="1"/>
  <c r="N1446" i="1"/>
  <c r="K1446" i="1"/>
  <c r="N1447" i="1" l="1"/>
  <c r="K1447" i="1"/>
  <c r="I1448" i="1"/>
  <c r="I1449" i="1" l="1"/>
  <c r="N1448" i="1"/>
  <c r="K1448" i="1"/>
  <c r="N1449" i="1" l="1"/>
  <c r="K1449" i="1"/>
  <c r="I1450" i="1"/>
  <c r="I1451" i="1" l="1"/>
  <c r="N1450" i="1"/>
  <c r="K1450" i="1"/>
  <c r="I1452" i="1" l="1"/>
  <c r="N1451" i="1"/>
  <c r="K1451" i="1"/>
  <c r="K1452" i="1" l="1"/>
  <c r="N1452" i="1"/>
  <c r="I1453" i="1"/>
  <c r="N1453" i="1" l="1"/>
  <c r="I1454" i="1"/>
  <c r="K1453" i="1"/>
  <c r="I1455" i="1" l="1"/>
  <c r="K1454" i="1"/>
  <c r="N1454" i="1"/>
  <c r="K1455" i="1" l="1"/>
  <c r="N1455" i="1"/>
  <c r="I1456" i="1"/>
  <c r="N1456" i="1" l="1"/>
  <c r="K1456" i="1"/>
  <c r="I1457" i="1"/>
  <c r="N1457" i="1" l="1"/>
  <c r="K1457" i="1"/>
  <c r="I1458" i="1"/>
  <c r="N1458" i="1" l="1"/>
  <c r="K1458" i="1"/>
  <c r="I1459" i="1"/>
  <c r="K1459" i="1" l="1"/>
  <c r="I1460" i="1"/>
  <c r="N1459" i="1"/>
  <c r="I1461" i="1" l="1"/>
  <c r="N1460" i="1"/>
  <c r="K1460" i="1"/>
  <c r="I1462" i="1" l="1"/>
  <c r="N1461" i="1"/>
  <c r="K1461" i="1"/>
  <c r="I1463" i="1" l="1"/>
  <c r="N1462" i="1"/>
  <c r="K1462" i="1"/>
  <c r="K1463" i="1" l="1"/>
  <c r="N1463" i="1"/>
  <c r="I1464" i="1"/>
  <c r="N1464" i="1" l="1"/>
  <c r="K1464" i="1"/>
  <c r="I1465" i="1"/>
  <c r="K1465" i="1" l="1"/>
  <c r="I1466" i="1"/>
  <c r="N1465" i="1"/>
  <c r="I1467" i="1" l="1"/>
  <c r="N1466" i="1"/>
  <c r="K1466" i="1"/>
  <c r="K1467" i="1" l="1"/>
  <c r="N1467" i="1"/>
  <c r="I1468" i="1"/>
  <c r="I1469" i="1" l="1"/>
  <c r="K1468" i="1"/>
  <c r="N1468" i="1"/>
  <c r="K1469" i="1" l="1"/>
  <c r="I1470" i="1"/>
  <c r="N1469" i="1"/>
  <c r="K1470" i="1" l="1"/>
  <c r="I1471" i="1"/>
  <c r="N1470" i="1"/>
  <c r="K1471" i="1" l="1"/>
  <c r="N1471" i="1"/>
  <c r="I1472" i="1"/>
  <c r="K1472" i="1" l="1"/>
  <c r="N1472" i="1"/>
  <c r="I1473" i="1"/>
  <c r="N1473" i="1" l="1"/>
  <c r="K1473" i="1"/>
  <c r="I1474" i="1"/>
  <c r="N1474" i="1" l="1"/>
  <c r="I1475" i="1"/>
  <c r="K1474" i="1"/>
  <c r="I1476" i="1" l="1"/>
  <c r="N1475" i="1"/>
  <c r="K1475" i="1"/>
  <c r="N1476" i="1" l="1"/>
  <c r="I1477" i="1"/>
  <c r="K1476" i="1"/>
  <c r="K1477" i="1" l="1"/>
  <c r="N1477" i="1"/>
  <c r="I1478" i="1"/>
  <c r="I1479" i="1" l="1"/>
  <c r="K1478" i="1"/>
  <c r="N1478" i="1"/>
  <c r="N1479" i="1" l="1"/>
  <c r="K1479" i="1"/>
  <c r="I1480" i="1"/>
  <c r="I1481" i="1" l="1"/>
  <c r="N1480" i="1"/>
  <c r="K1480" i="1"/>
  <c r="K1481" i="1" l="1"/>
  <c r="I1482" i="1"/>
  <c r="N1481" i="1"/>
  <c r="I1483" i="1" l="1"/>
  <c r="N1482" i="1"/>
  <c r="K1482" i="1"/>
  <c r="I1484" i="1" l="1"/>
  <c r="N1483" i="1"/>
  <c r="K1483" i="1"/>
  <c r="K1484" i="1" l="1"/>
  <c r="N1484" i="1"/>
  <c r="I1485" i="1"/>
  <c r="K1485" i="1" l="1"/>
  <c r="N1485" i="1"/>
  <c r="I1486" i="1"/>
  <c r="N1486" i="1" l="1"/>
  <c r="K1486" i="1"/>
  <c r="I1487" i="1"/>
  <c r="N1487" i="1" l="1"/>
  <c r="K1487" i="1"/>
  <c r="I1488" i="1"/>
  <c r="K1488" i="1" l="1"/>
  <c r="I1489" i="1"/>
  <c r="N1488" i="1"/>
  <c r="N1489" i="1" l="1"/>
  <c r="I1490" i="1"/>
  <c r="K1489" i="1"/>
  <c r="N1490" i="1" l="1"/>
  <c r="K1490" i="1"/>
  <c r="I1491" i="1"/>
  <c r="N1491" i="1" l="1"/>
  <c r="K1491" i="1"/>
  <c r="I1492" i="1"/>
  <c r="N1492" i="1" l="1"/>
  <c r="I1493" i="1"/>
  <c r="K1492" i="1"/>
  <c r="I1494" i="1" l="1"/>
  <c r="K1493" i="1"/>
  <c r="N1493" i="1"/>
  <c r="K1494" i="1" l="1"/>
  <c r="I1495" i="1"/>
  <c r="N1494" i="1"/>
  <c r="N1495" i="1" l="1"/>
  <c r="K1495" i="1"/>
  <c r="I1496" i="1"/>
  <c r="I1497" i="1" l="1"/>
  <c r="N1496" i="1"/>
  <c r="K1496" i="1"/>
  <c r="K1497" i="1" l="1"/>
  <c r="N1497" i="1"/>
  <c r="I1498" i="1"/>
  <c r="N1498" i="1" l="1"/>
  <c r="I1499" i="1"/>
  <c r="K1498" i="1"/>
  <c r="K1499" i="1" l="1"/>
  <c r="N1499" i="1"/>
  <c r="I1500" i="1"/>
  <c r="K1500" i="1" l="1"/>
  <c r="N1500" i="1"/>
  <c r="I1501" i="1"/>
  <c r="K1501" i="1" l="1"/>
  <c r="N1501" i="1"/>
  <c r="I1502" i="1"/>
  <c r="I1503" i="1" l="1"/>
  <c r="N1502" i="1"/>
  <c r="K1502" i="1"/>
  <c r="K1503" i="1" l="1"/>
  <c r="I1504" i="1"/>
  <c r="N1503" i="1"/>
  <c r="K1504" i="1" l="1"/>
  <c r="N1504" i="1"/>
  <c r="I1505" i="1"/>
  <c r="K1505" i="1" l="1"/>
  <c r="I1506" i="1"/>
  <c r="N1505" i="1"/>
  <c r="K1506" i="1" l="1"/>
  <c r="I1507" i="1"/>
  <c r="N1506" i="1"/>
  <c r="N1507" i="1" l="1"/>
  <c r="K1507" i="1"/>
  <c r="I1508" i="1"/>
  <c r="K1508" i="1" l="1"/>
  <c r="I1509" i="1"/>
  <c r="N1508" i="1"/>
  <c r="I1510" i="1" l="1"/>
  <c r="N1509" i="1"/>
  <c r="K1509" i="1"/>
  <c r="N1510" i="1" l="1"/>
  <c r="K1510" i="1"/>
  <c r="I1511" i="1"/>
  <c r="N1511" i="1" l="1"/>
  <c r="I1512" i="1"/>
  <c r="K1511" i="1"/>
  <c r="I1513" i="1" l="1"/>
  <c r="N1512" i="1"/>
  <c r="K1512" i="1"/>
  <c r="K1513" i="1" l="1"/>
  <c r="I1514" i="1"/>
  <c r="N1513" i="1"/>
  <c r="K1514" i="1" l="1"/>
  <c r="I1515" i="1"/>
  <c r="N1514" i="1"/>
  <c r="I1516" i="1" l="1"/>
  <c r="N1515" i="1"/>
  <c r="K1515" i="1"/>
  <c r="K1516" i="1" l="1"/>
  <c r="I1517" i="1"/>
  <c r="N1516" i="1"/>
  <c r="I1518" i="1" l="1"/>
  <c r="K1517" i="1"/>
  <c r="N1517" i="1"/>
  <c r="K1518" i="1" l="1"/>
  <c r="I1519" i="1"/>
  <c r="N1518" i="1"/>
  <c r="I1520" i="1" l="1"/>
  <c r="N1519" i="1"/>
  <c r="K1519" i="1"/>
  <c r="K1520" i="1" l="1"/>
  <c r="I1521" i="1"/>
  <c r="N1520" i="1"/>
  <c r="I1522" i="1" l="1"/>
  <c r="N1521" i="1"/>
  <c r="K1521" i="1"/>
  <c r="I1523" i="1" l="1"/>
  <c r="N1522" i="1"/>
  <c r="K1522" i="1"/>
  <c r="N1523" i="1" l="1"/>
  <c r="K1523" i="1"/>
  <c r="I1524" i="1"/>
  <c r="K1524" i="1" l="1"/>
  <c r="I1525" i="1"/>
  <c r="N1524" i="1"/>
  <c r="K1525" i="1" l="1"/>
  <c r="I1526" i="1"/>
  <c r="N1525" i="1"/>
  <c r="I1527" i="1" l="1"/>
  <c r="K1526" i="1"/>
  <c r="N1526" i="1"/>
  <c r="N1527" i="1" l="1"/>
  <c r="K1527" i="1"/>
  <c r="I1528" i="1"/>
  <c r="I1529" i="1" l="1"/>
  <c r="K1528" i="1"/>
  <c r="N1528" i="1"/>
  <c r="I1530" i="1" l="1"/>
  <c r="N1529" i="1"/>
  <c r="K1529" i="1"/>
  <c r="N1530" i="1" l="1"/>
  <c r="K1530" i="1"/>
  <c r="I1531" i="1"/>
  <c r="N1531" i="1" l="1"/>
  <c r="K1531" i="1"/>
  <c r="I1532" i="1"/>
  <c r="K1532" i="1" l="1"/>
  <c r="N1532" i="1"/>
  <c r="I1533" i="1"/>
  <c r="K1533" i="1" l="1"/>
  <c r="N1533" i="1"/>
  <c r="I1534" i="1"/>
  <c r="N1534" i="1" l="1"/>
  <c r="I1535" i="1"/>
  <c r="K1534" i="1"/>
  <c r="N1535" i="1" l="1"/>
  <c r="I1536" i="1"/>
  <c r="K1535" i="1"/>
  <c r="N1536" i="1" l="1"/>
  <c r="I1537" i="1"/>
  <c r="K1536" i="1"/>
  <c r="K1537" i="1" l="1"/>
  <c r="I1538" i="1"/>
  <c r="N1537" i="1"/>
  <c r="I1539" i="1" l="1"/>
  <c r="N1538" i="1"/>
  <c r="K1538" i="1"/>
  <c r="K1539" i="1" l="1"/>
  <c r="I1540" i="1"/>
  <c r="N1539" i="1"/>
  <c r="N1540" i="1" l="1"/>
  <c r="I1541" i="1"/>
  <c r="K1540" i="1"/>
  <c r="I1542" i="1" l="1"/>
  <c r="N1541" i="1"/>
  <c r="K1541" i="1"/>
  <c r="N1542" i="1" l="1"/>
  <c r="I1543" i="1"/>
  <c r="K1542" i="1"/>
  <c r="I1544" i="1" l="1"/>
  <c r="K1543" i="1"/>
  <c r="N1543" i="1"/>
  <c r="N1544" i="1" l="1"/>
  <c r="K1544" i="1"/>
  <c r="I1545" i="1"/>
  <c r="I1546" i="1" l="1"/>
  <c r="N1545" i="1"/>
  <c r="K1545" i="1"/>
  <c r="I1547" i="1" l="1"/>
  <c r="K1546" i="1"/>
  <c r="N1546" i="1"/>
  <c r="K1547" i="1" l="1"/>
  <c r="I1548" i="1"/>
  <c r="N1547" i="1"/>
  <c r="K1548" i="1" l="1"/>
  <c r="N1548" i="1"/>
  <c r="I1549" i="1"/>
  <c r="I1550" i="1" l="1"/>
  <c r="K1549" i="1"/>
  <c r="N1549" i="1"/>
  <c r="I1551" i="1" l="1"/>
  <c r="N1550" i="1"/>
  <c r="K1550" i="1"/>
  <c r="K1551" i="1" l="1"/>
  <c r="N1551" i="1"/>
  <c r="I1552" i="1"/>
  <c r="K1552" i="1" l="1"/>
  <c r="I1553" i="1"/>
  <c r="N1552" i="1"/>
  <c r="I1554" i="1" l="1"/>
  <c r="N1553" i="1"/>
  <c r="K1553" i="1"/>
  <c r="K1554" i="1" l="1"/>
  <c r="N1554" i="1"/>
  <c r="I1555" i="1"/>
  <c r="K1555" i="1" l="1"/>
  <c r="N1555" i="1"/>
  <c r="I1556" i="1"/>
  <c r="N1556" i="1" l="1"/>
  <c r="I1557" i="1"/>
  <c r="K1556" i="1"/>
  <c r="I1558" i="1" l="1"/>
  <c r="K1557" i="1"/>
  <c r="N1557" i="1"/>
  <c r="K1558" i="1" l="1"/>
  <c r="I1559" i="1"/>
  <c r="N1558" i="1"/>
  <c r="K1559" i="1" l="1"/>
  <c r="N1559" i="1"/>
  <c r="I1560" i="1"/>
  <c r="K1560" i="1" l="1"/>
  <c r="N1560" i="1"/>
  <c r="I1561" i="1"/>
  <c r="I1562" i="1" l="1"/>
  <c r="N1561" i="1"/>
  <c r="K1561" i="1"/>
  <c r="I1563" i="1" l="1"/>
  <c r="N1562" i="1"/>
  <c r="K1562" i="1"/>
  <c r="I1564" i="1" l="1"/>
  <c r="K1563" i="1"/>
  <c r="N1563" i="1"/>
  <c r="I1565" i="1" l="1"/>
  <c r="K1564" i="1"/>
  <c r="N1564" i="1"/>
  <c r="K1565" i="1" l="1"/>
  <c r="N1565" i="1"/>
  <c r="I1566" i="1"/>
  <c r="K1566" i="1" l="1"/>
  <c r="I1567" i="1"/>
  <c r="N1566" i="1"/>
  <c r="K1567" i="1" l="1"/>
  <c r="N1567" i="1"/>
  <c r="I1568" i="1"/>
  <c r="K1568" i="1" l="1"/>
  <c r="N1568" i="1"/>
  <c r="I1569" i="1"/>
  <c r="K1569" i="1" l="1"/>
  <c r="I1570" i="1"/>
  <c r="N1569" i="1"/>
  <c r="N1570" i="1" l="1"/>
  <c r="K1570" i="1"/>
  <c r="I1571" i="1"/>
  <c r="N1571" i="1" l="1"/>
  <c r="I1572" i="1"/>
  <c r="K1571" i="1"/>
  <c r="N1572" i="1" l="1"/>
  <c r="I1573" i="1"/>
  <c r="K1572" i="1"/>
  <c r="N1573" i="1" l="1"/>
  <c r="I1574" i="1"/>
  <c r="K1573" i="1"/>
  <c r="I1575" i="1" l="1"/>
  <c r="K1574" i="1"/>
  <c r="N1574" i="1"/>
  <c r="N1575" i="1" l="1"/>
  <c r="I1576" i="1"/>
  <c r="K1575" i="1"/>
  <c r="N1576" i="1" l="1"/>
  <c r="I1577" i="1"/>
  <c r="K1576" i="1"/>
  <c r="I1578" i="1" l="1"/>
  <c r="N1577" i="1"/>
  <c r="K1577" i="1"/>
  <c r="I1579" i="1" l="1"/>
  <c r="K1578" i="1"/>
  <c r="N1578" i="1"/>
  <c r="I1580" i="1" l="1"/>
  <c r="K1579" i="1"/>
  <c r="N1579" i="1"/>
  <c r="N1580" i="1" l="1"/>
  <c r="K1580" i="1"/>
  <c r="I1581" i="1"/>
  <c r="N1581" i="1" l="1"/>
  <c r="K1581" i="1"/>
  <c r="I1582" i="1"/>
  <c r="K1582" i="1" l="1"/>
  <c r="I1583" i="1"/>
  <c r="N1582" i="1"/>
  <c r="K1583" i="1" l="1"/>
  <c r="N1583" i="1"/>
  <c r="I1584" i="1"/>
  <c r="N1584" i="1" l="1"/>
  <c r="I1585" i="1"/>
  <c r="K1584" i="1"/>
  <c r="I1586" i="1" l="1"/>
  <c r="K1585" i="1"/>
  <c r="N1585" i="1"/>
  <c r="N1586" i="1" l="1"/>
  <c r="I1587" i="1"/>
  <c r="K1586" i="1"/>
  <c r="K1587" i="1" l="1"/>
  <c r="I1588" i="1"/>
  <c r="N1587" i="1"/>
  <c r="N1588" i="1" l="1"/>
  <c r="K1588" i="1"/>
  <c r="I1589" i="1"/>
  <c r="K1589" i="1" l="1"/>
  <c r="I1590" i="1"/>
  <c r="N1589" i="1"/>
  <c r="I1591" i="1" l="1"/>
  <c r="K1590" i="1"/>
  <c r="N1590" i="1"/>
  <c r="K1591" i="1" l="1"/>
  <c r="I1592" i="1"/>
  <c r="N1591" i="1"/>
  <c r="K1592" i="1" l="1"/>
  <c r="I1593" i="1"/>
  <c r="N1592" i="1"/>
  <c r="K1593" i="1" l="1"/>
  <c r="I1594" i="1"/>
  <c r="N1593" i="1"/>
  <c r="N1594" i="1" l="1"/>
  <c r="I1595" i="1"/>
  <c r="K1594" i="1"/>
  <c r="I1596" i="1" l="1"/>
  <c r="K1595" i="1"/>
  <c r="N1595" i="1"/>
  <c r="K1596" i="1" l="1"/>
  <c r="N1596" i="1"/>
  <c r="I1597" i="1"/>
  <c r="K1597" i="1" l="1"/>
  <c r="N1597" i="1"/>
  <c r="I1598" i="1"/>
  <c r="N1598" i="1" l="1"/>
  <c r="I1599" i="1"/>
  <c r="K1598" i="1"/>
  <c r="N1599" i="1" l="1"/>
  <c r="K1599" i="1"/>
  <c r="I1600" i="1"/>
  <c r="K1600" i="1" l="1"/>
  <c r="I1601" i="1"/>
  <c r="N1600" i="1"/>
  <c r="K1601" i="1" l="1"/>
  <c r="N1601" i="1"/>
  <c r="I1602" i="1"/>
  <c r="N1602" i="1" l="1"/>
  <c r="I1603" i="1"/>
  <c r="K1602" i="1"/>
  <c r="N1603" i="1" l="1"/>
  <c r="I1604" i="1"/>
  <c r="K1603" i="1"/>
  <c r="I1605" i="1" l="1"/>
  <c r="N1604" i="1"/>
  <c r="K1604" i="1"/>
  <c r="K1605" i="1" l="1"/>
  <c r="I1606" i="1"/>
  <c r="N1605" i="1"/>
  <c r="K1606" i="1" l="1"/>
  <c r="I1607" i="1"/>
  <c r="N1606" i="1"/>
  <c r="N1607" i="1" l="1"/>
  <c r="K1607" i="1"/>
  <c r="I1608" i="1"/>
  <c r="N1608" i="1" l="1"/>
  <c r="K1608" i="1"/>
  <c r="I1609" i="1"/>
  <c r="K1609" i="1" l="1"/>
  <c r="I1610" i="1"/>
  <c r="N1609" i="1"/>
  <c r="N1610" i="1" l="1"/>
  <c r="I1611" i="1"/>
  <c r="K1610" i="1"/>
  <c r="N1611" i="1" l="1"/>
  <c r="K1611" i="1"/>
  <c r="I1612" i="1"/>
  <c r="K1612" i="1" l="1"/>
  <c r="N1612" i="1"/>
  <c r="I1613" i="1"/>
  <c r="K1613" i="1" l="1"/>
  <c r="I1614" i="1"/>
  <c r="N1613" i="1"/>
  <c r="K1614" i="1" l="1"/>
  <c r="I1615" i="1"/>
  <c r="N1614" i="1"/>
  <c r="K1615" i="1" l="1"/>
  <c r="N1615" i="1"/>
  <c r="I1616" i="1"/>
  <c r="K1616" i="1" l="1"/>
  <c r="I1617" i="1"/>
  <c r="N1616" i="1"/>
  <c r="N1617" i="1" l="1"/>
  <c r="I1618" i="1"/>
  <c r="K1617" i="1"/>
  <c r="N1618" i="1" l="1"/>
  <c r="K1618" i="1"/>
  <c r="I1619" i="1"/>
  <c r="I1620" i="1" l="1"/>
  <c r="K1619" i="1"/>
  <c r="N1619" i="1"/>
  <c r="K1620" i="1" l="1"/>
  <c r="I1621" i="1"/>
  <c r="N1620" i="1"/>
  <c r="I1622" i="1" l="1"/>
  <c r="N1621" i="1"/>
  <c r="K1621" i="1"/>
  <c r="K1622" i="1" l="1"/>
  <c r="I1623" i="1"/>
  <c r="N1622" i="1"/>
  <c r="K1623" i="1" l="1"/>
  <c r="N1623" i="1"/>
  <c r="I1624" i="1"/>
  <c r="K1624" i="1" l="1"/>
  <c r="N1624" i="1"/>
  <c r="I1625" i="1"/>
  <c r="N1625" i="1" l="1"/>
  <c r="K1625" i="1"/>
  <c r="I1626" i="1"/>
  <c r="N1626" i="1" l="1"/>
  <c r="K1626" i="1"/>
  <c r="I1627" i="1"/>
  <c r="I1628" i="1" l="1"/>
  <c r="N1627" i="1"/>
  <c r="K1627" i="1"/>
  <c r="N1628" i="1" l="1"/>
  <c r="I1629" i="1"/>
  <c r="K1628" i="1"/>
  <c r="N1629" i="1" l="1"/>
  <c r="K1629" i="1"/>
  <c r="I1630" i="1"/>
  <c r="I1631" i="1" l="1"/>
  <c r="N1630" i="1"/>
  <c r="K1630" i="1"/>
  <c r="I1632" i="1" l="1"/>
  <c r="K1631" i="1"/>
  <c r="N1631" i="1"/>
  <c r="I1633" i="1" l="1"/>
  <c r="K1632" i="1"/>
  <c r="N1632" i="1"/>
  <c r="N1633" i="1" l="1"/>
  <c r="I1634" i="1"/>
  <c r="K1633" i="1"/>
  <c r="I1635" i="1" l="1"/>
  <c r="N1634" i="1"/>
  <c r="K1634" i="1"/>
  <c r="I1636" i="1" l="1"/>
  <c r="K1635" i="1"/>
  <c r="N1635" i="1"/>
  <c r="N1636" i="1" l="1"/>
  <c r="K1636" i="1"/>
  <c r="I1637" i="1"/>
  <c r="K1637" i="1" l="1"/>
  <c r="N1637" i="1"/>
  <c r="I1638" i="1"/>
  <c r="N1638" i="1" l="1"/>
  <c r="I1639" i="1"/>
  <c r="K1638" i="1"/>
  <c r="I1640" i="1" l="1"/>
  <c r="K1639" i="1"/>
  <c r="N1639" i="1"/>
  <c r="K1640" i="1" l="1"/>
  <c r="N1640" i="1"/>
  <c r="I1641" i="1"/>
  <c r="N1641" i="1" l="1"/>
  <c r="I1642" i="1"/>
  <c r="K1641" i="1"/>
  <c r="N1642" i="1" l="1"/>
  <c r="K1642" i="1"/>
  <c r="I1643" i="1"/>
  <c r="K1643" i="1" l="1"/>
  <c r="N1643" i="1"/>
  <c r="I1644" i="1"/>
  <c r="K1644" i="1" l="1"/>
  <c r="N1644" i="1"/>
  <c r="I1645" i="1"/>
  <c r="N1645" i="1" l="1"/>
  <c r="I1646" i="1"/>
  <c r="K1645" i="1"/>
  <c r="N1646" i="1" l="1"/>
  <c r="I1647" i="1"/>
  <c r="K1646" i="1"/>
  <c r="I1648" i="1" l="1"/>
  <c r="K1647" i="1"/>
  <c r="N1647" i="1"/>
  <c r="I1649" i="1" l="1"/>
  <c r="K1648" i="1"/>
  <c r="N1648" i="1"/>
  <c r="N1649" i="1" l="1"/>
  <c r="K1649" i="1"/>
  <c r="I1650" i="1"/>
  <c r="I1651" i="1" l="1"/>
  <c r="K1650" i="1"/>
  <c r="N1650" i="1"/>
  <c r="K1651" i="1" l="1"/>
  <c r="N1651" i="1"/>
  <c r="I1652" i="1"/>
  <c r="I1653" i="1" l="1"/>
  <c r="N1652" i="1"/>
  <c r="K1652" i="1"/>
  <c r="I1654" i="1" l="1"/>
  <c r="K1653" i="1"/>
  <c r="N1653" i="1"/>
  <c r="K1654" i="1" l="1"/>
  <c r="I1655" i="1"/>
  <c r="N1654" i="1"/>
  <c r="K1655" i="1" l="1"/>
  <c r="N1655" i="1"/>
  <c r="I1656" i="1"/>
  <c r="K1656" i="1" l="1"/>
  <c r="N1656" i="1"/>
  <c r="I1657" i="1"/>
  <c r="K1657" i="1" l="1"/>
  <c r="I1658" i="1"/>
  <c r="N1657" i="1"/>
  <c r="K1658" i="1" l="1"/>
  <c r="I1659" i="1"/>
  <c r="N1658" i="1"/>
  <c r="K1659" i="1" l="1"/>
  <c r="I1660" i="1"/>
  <c r="N1659" i="1"/>
  <c r="K1660" i="1" l="1"/>
  <c r="I1661" i="1"/>
  <c r="N1660" i="1"/>
  <c r="K1661" i="1" l="1"/>
  <c r="I1662" i="1"/>
  <c r="N1661" i="1"/>
  <c r="N1662" i="1" l="1"/>
  <c r="K1662" i="1"/>
  <c r="I1663" i="1"/>
  <c r="I1664" i="1" l="1"/>
  <c r="K1663" i="1"/>
  <c r="N1663" i="1"/>
  <c r="K1664" i="1" l="1"/>
  <c r="I1665" i="1"/>
  <c r="N1664" i="1"/>
  <c r="K1665" i="1" l="1"/>
  <c r="I1666" i="1"/>
  <c r="N1665" i="1"/>
  <c r="N1666" i="1" l="1"/>
  <c r="I1667" i="1"/>
  <c r="K1666" i="1"/>
  <c r="N1667" i="1" l="1"/>
  <c r="K1667" i="1"/>
  <c r="I1668" i="1"/>
  <c r="K1668" i="1" l="1"/>
  <c r="N1668" i="1"/>
  <c r="I1669" i="1"/>
  <c r="I1670" i="1" l="1"/>
  <c r="N1669" i="1"/>
  <c r="K1669" i="1"/>
  <c r="N1670" i="1" l="1"/>
  <c r="I1671" i="1"/>
  <c r="K1670" i="1"/>
  <c r="N1671" i="1" l="1"/>
  <c r="K1671" i="1"/>
  <c r="I1672" i="1"/>
  <c r="N1672" i="1" l="1"/>
  <c r="I1673" i="1"/>
  <c r="K1672" i="1"/>
  <c r="I1674" i="1" l="1"/>
  <c r="K1673" i="1"/>
  <c r="N1673" i="1"/>
  <c r="N1674" i="1" l="1"/>
  <c r="I1675" i="1"/>
  <c r="K1674" i="1"/>
  <c r="K1675" i="1" l="1"/>
  <c r="I1676" i="1"/>
  <c r="N1675" i="1"/>
  <c r="I1677" i="1" l="1"/>
  <c r="N1676" i="1"/>
  <c r="K1676" i="1"/>
  <c r="I1678" i="1" l="1"/>
  <c r="N1677" i="1"/>
  <c r="K1677" i="1"/>
  <c r="N1678" i="1" l="1"/>
  <c r="I1679" i="1"/>
  <c r="K1678" i="1"/>
  <c r="K1679" i="1" l="1"/>
  <c r="I1680" i="1"/>
  <c r="N1679" i="1"/>
  <c r="N1680" i="1" l="1"/>
  <c r="I1681" i="1"/>
  <c r="K1680" i="1"/>
  <c r="N1681" i="1" l="1"/>
  <c r="K1681" i="1"/>
  <c r="I1682" i="1"/>
  <c r="N1682" i="1" l="1"/>
  <c r="I1683" i="1"/>
  <c r="K1682" i="1"/>
  <c r="N1683" i="1" l="1"/>
  <c r="I1684" i="1"/>
  <c r="K1683" i="1"/>
  <c r="N1684" i="1" l="1"/>
  <c r="K1684" i="1"/>
  <c r="I1685" i="1"/>
  <c r="I1686" i="1" l="1"/>
  <c r="N1685" i="1"/>
  <c r="K1685" i="1"/>
  <c r="I1687" i="1" l="1"/>
  <c r="N1686" i="1"/>
  <c r="K1686" i="1"/>
  <c r="K1687" i="1" l="1"/>
  <c r="N1687" i="1"/>
  <c r="I1688" i="1"/>
  <c r="I1689" i="1" l="1"/>
  <c r="N1688" i="1"/>
  <c r="K1688" i="1"/>
  <c r="K1689" i="1" l="1"/>
  <c r="I1690" i="1"/>
  <c r="N1689" i="1"/>
  <c r="N1690" i="1" l="1"/>
  <c r="I1691" i="1"/>
  <c r="K1690" i="1"/>
  <c r="K1691" i="1" l="1"/>
  <c r="I1692" i="1"/>
  <c r="N1691" i="1"/>
  <c r="I1693" i="1" l="1"/>
  <c r="N1692" i="1"/>
  <c r="K1692" i="1"/>
  <c r="N1693" i="1" l="1"/>
  <c r="I1694" i="1"/>
  <c r="K1693" i="1"/>
  <c r="K1694" i="1" l="1"/>
  <c r="N1694" i="1"/>
  <c r="I1695" i="1"/>
  <c r="N1695" i="1" l="1"/>
  <c r="K1695" i="1"/>
  <c r="I1696" i="1"/>
  <c r="K1696" i="1" l="1"/>
  <c r="I1697" i="1"/>
  <c r="N1696" i="1"/>
  <c r="I1698" i="1" l="1"/>
  <c r="K1697" i="1"/>
  <c r="N1697" i="1"/>
  <c r="I1699" i="1" l="1"/>
  <c r="N1698" i="1"/>
  <c r="K1698" i="1"/>
  <c r="K1699" i="1" l="1"/>
  <c r="N1699" i="1"/>
  <c r="I1700" i="1"/>
  <c r="K1700" i="1" l="1"/>
  <c r="I1701" i="1"/>
  <c r="N1700" i="1"/>
  <c r="N1701" i="1" l="1"/>
  <c r="K1701" i="1"/>
  <c r="I1702" i="1"/>
  <c r="I1703" i="1" l="1"/>
  <c r="N1702" i="1"/>
  <c r="K1702" i="1"/>
  <c r="K1703" i="1" l="1"/>
  <c r="I1704" i="1"/>
  <c r="N1703" i="1"/>
  <c r="N1704" i="1" l="1"/>
  <c r="K1704" i="1"/>
  <c r="I1705" i="1"/>
  <c r="I1706" i="1" l="1"/>
  <c r="N1705" i="1"/>
  <c r="K1705" i="1"/>
  <c r="N1706" i="1" l="1"/>
  <c r="K1706" i="1"/>
  <c r="I1707" i="1"/>
  <c r="K1707" i="1" l="1"/>
  <c r="I1708" i="1"/>
  <c r="N1707" i="1"/>
  <c r="I1709" i="1" l="1"/>
  <c r="N1708" i="1"/>
  <c r="K1708" i="1"/>
  <c r="N1709" i="1" l="1"/>
  <c r="I1710" i="1"/>
  <c r="K1709" i="1"/>
  <c r="N1710" i="1" l="1"/>
  <c r="K1710" i="1"/>
  <c r="I1711" i="1"/>
  <c r="N1711" i="1" l="1"/>
  <c r="K1711" i="1"/>
  <c r="I1712" i="1"/>
  <c r="K1712" i="1" l="1"/>
  <c r="N1712" i="1"/>
  <c r="I1713" i="1"/>
  <c r="I1714" i="1" l="1"/>
  <c r="K1713" i="1"/>
  <c r="N1713" i="1"/>
  <c r="I1715" i="1" l="1"/>
  <c r="N1714" i="1"/>
  <c r="K1714" i="1"/>
  <c r="K1715" i="1" l="1"/>
  <c r="N1715" i="1"/>
  <c r="I1716" i="1"/>
  <c r="I1717" i="1" l="1"/>
  <c r="K1716" i="1"/>
  <c r="N1716" i="1"/>
  <c r="N1717" i="1" l="1"/>
  <c r="I1718" i="1"/>
  <c r="K1717" i="1"/>
  <c r="N1718" i="1" l="1"/>
  <c r="I1719" i="1"/>
  <c r="K1718" i="1"/>
  <c r="K1719" i="1" l="1"/>
  <c r="I1720" i="1"/>
  <c r="N1719" i="1"/>
  <c r="I1721" i="1" l="1"/>
  <c r="K1720" i="1"/>
  <c r="N1720" i="1"/>
  <c r="N1721" i="1" l="1"/>
  <c r="I1722" i="1"/>
  <c r="K1721" i="1"/>
  <c r="N1722" i="1" l="1"/>
  <c r="I1723" i="1"/>
  <c r="K1722" i="1"/>
  <c r="I1724" i="1" l="1"/>
  <c r="K1723" i="1"/>
  <c r="N1723" i="1"/>
  <c r="I1725" i="1" l="1"/>
  <c r="K1724" i="1"/>
  <c r="N1724" i="1"/>
  <c r="I1726" i="1" l="1"/>
  <c r="N1725" i="1"/>
  <c r="K1725" i="1"/>
  <c r="I1727" i="1" l="1"/>
  <c r="K1726" i="1"/>
  <c r="N1726" i="1"/>
  <c r="I1728" i="1" l="1"/>
  <c r="K1727" i="1"/>
  <c r="N1727" i="1"/>
  <c r="N1728" i="1" l="1"/>
  <c r="I1729" i="1"/>
  <c r="K1728" i="1"/>
  <c r="I1730" i="1" l="1"/>
  <c r="K1729" i="1"/>
  <c r="N1729" i="1"/>
  <c r="K1730" i="1" l="1"/>
  <c r="N1730" i="1"/>
  <c r="I1731" i="1"/>
  <c r="K1731" i="1" l="1"/>
  <c r="N1731" i="1"/>
  <c r="I1732" i="1"/>
  <c r="N1732" i="1" l="1"/>
  <c r="K1732" i="1"/>
  <c r="I1733" i="1"/>
  <c r="I1734" i="1" l="1"/>
  <c r="K1733" i="1"/>
  <c r="N1733" i="1"/>
  <c r="K1734" i="1" l="1"/>
  <c r="I1735" i="1"/>
  <c r="N1734" i="1"/>
  <c r="I1736" i="1" l="1"/>
  <c r="K1735" i="1"/>
  <c r="N1735" i="1"/>
  <c r="N1736" i="1" l="1"/>
  <c r="K1736" i="1"/>
  <c r="I1737" i="1"/>
  <c r="N1737" i="1" l="1"/>
  <c r="K1737" i="1"/>
  <c r="I1738" i="1"/>
  <c r="I1739" i="1" l="1"/>
  <c r="K1738" i="1"/>
  <c r="N1738" i="1"/>
  <c r="K1739" i="1" l="1"/>
  <c r="N1739" i="1"/>
  <c r="I1740" i="1"/>
  <c r="K1740" i="1" l="1"/>
  <c r="N1740" i="1"/>
  <c r="I1741" i="1"/>
  <c r="I1742" i="1" l="1"/>
  <c r="N1741" i="1"/>
  <c r="K1741" i="1"/>
  <c r="I1743" i="1" l="1"/>
  <c r="N1742" i="1"/>
  <c r="K1742" i="1"/>
  <c r="N1743" i="1" l="1"/>
  <c r="I1744" i="1"/>
  <c r="K1743" i="1"/>
  <c r="K1744" i="1" l="1"/>
  <c r="N1744" i="1"/>
  <c r="I1745" i="1"/>
  <c r="K1745" i="1" l="1"/>
  <c r="I1746" i="1"/>
  <c r="N1745" i="1"/>
  <c r="I1747" i="1" l="1"/>
  <c r="K1746" i="1"/>
  <c r="N1746" i="1"/>
  <c r="I1748" i="1" l="1"/>
  <c r="N1747" i="1"/>
  <c r="K1747" i="1"/>
  <c r="N1748" i="1" l="1"/>
  <c r="K1748" i="1"/>
  <c r="I1749" i="1"/>
  <c r="I1750" i="1" l="1"/>
  <c r="N1749" i="1"/>
  <c r="K1749" i="1"/>
  <c r="I1751" i="1" l="1"/>
  <c r="N1750" i="1"/>
  <c r="K1750" i="1"/>
  <c r="K1751" i="1" l="1"/>
  <c r="N1751" i="1"/>
  <c r="I1752" i="1"/>
  <c r="I1753" i="1" l="1"/>
  <c r="N1752" i="1"/>
  <c r="K1752" i="1"/>
  <c r="N1753" i="1" l="1"/>
  <c r="I1754" i="1"/>
  <c r="K1753" i="1"/>
  <c r="I1755" i="1" l="1"/>
  <c r="N1754" i="1"/>
  <c r="K1754" i="1"/>
  <c r="N1755" i="1" l="1"/>
  <c r="K1755" i="1"/>
  <c r="I1756" i="1"/>
  <c r="I1757" i="1" l="1"/>
  <c r="N1756" i="1"/>
  <c r="K1756" i="1"/>
  <c r="N1757" i="1" l="1"/>
  <c r="I1758" i="1"/>
  <c r="K1757" i="1"/>
  <c r="I1759" i="1" l="1"/>
  <c r="N1758" i="1"/>
  <c r="K1758" i="1"/>
  <c r="K1759" i="1" l="1"/>
  <c r="N1759" i="1"/>
  <c r="I1760" i="1"/>
  <c r="I1761" i="1" l="1"/>
  <c r="N1760" i="1"/>
  <c r="K1760" i="1"/>
  <c r="N1761" i="1" l="1"/>
  <c r="I1762" i="1"/>
  <c r="K1761" i="1"/>
  <c r="I1763" i="1" l="1"/>
  <c r="K1762" i="1"/>
  <c r="N1762" i="1"/>
  <c r="I1764" i="1" l="1"/>
  <c r="K1763" i="1"/>
  <c r="N1763" i="1"/>
  <c r="K1764" i="1" l="1"/>
  <c r="I1765" i="1"/>
  <c r="N1764" i="1"/>
  <c r="N1765" i="1" l="1"/>
  <c r="K1765" i="1"/>
  <c r="I1766" i="1"/>
  <c r="I1767" i="1" l="1"/>
  <c r="N1766" i="1"/>
  <c r="K1766" i="1"/>
  <c r="I1768" i="1" l="1"/>
  <c r="K1767" i="1"/>
  <c r="N1767" i="1"/>
  <c r="N1768" i="1" l="1"/>
  <c r="I1769" i="1"/>
  <c r="K1768" i="1"/>
  <c r="K1769" i="1" l="1"/>
  <c r="I1770" i="1"/>
  <c r="N1769" i="1"/>
  <c r="I1771" i="1" l="1"/>
  <c r="N1770" i="1"/>
  <c r="K1770" i="1"/>
  <c r="K1771" i="1" l="1"/>
  <c r="N1771" i="1"/>
  <c r="I1772" i="1"/>
  <c r="N1772" i="1" l="1"/>
  <c r="K1772" i="1"/>
  <c r="I1773" i="1"/>
  <c r="K1773" i="1" l="1"/>
  <c r="I1774" i="1"/>
  <c r="N1773" i="1"/>
  <c r="I1775" i="1" l="1"/>
  <c r="N1774" i="1"/>
  <c r="K1774" i="1"/>
  <c r="K1775" i="1" l="1"/>
  <c r="I1776" i="1"/>
  <c r="N1775" i="1"/>
  <c r="I1777" i="1" l="1"/>
  <c r="N1776" i="1"/>
  <c r="K1776" i="1"/>
  <c r="I1778" i="1" l="1"/>
  <c r="K1777" i="1"/>
  <c r="N1777" i="1"/>
  <c r="N1778" i="1" l="1"/>
  <c r="I1779" i="1"/>
  <c r="K1778" i="1"/>
  <c r="N1779" i="1" l="1"/>
  <c r="K1779" i="1"/>
  <c r="I1780" i="1"/>
  <c r="I1781" i="1" l="1"/>
  <c r="N1780" i="1"/>
  <c r="K1780" i="1"/>
  <c r="I1782" i="1" l="1"/>
  <c r="N1781" i="1"/>
  <c r="K1781" i="1"/>
  <c r="N1782" i="1" l="1"/>
  <c r="K1782" i="1"/>
  <c r="I1783" i="1"/>
  <c r="I1784" i="1" l="1"/>
  <c r="N1783" i="1"/>
  <c r="K1783" i="1"/>
  <c r="I1785" i="1" l="1"/>
  <c r="K1784" i="1"/>
  <c r="N1784" i="1"/>
  <c r="N1785" i="1" l="1"/>
  <c r="K1785" i="1"/>
  <c r="I1786" i="1"/>
  <c r="I1787" i="1" l="1"/>
  <c r="K1786" i="1"/>
  <c r="N1786" i="1"/>
  <c r="I1788" i="1" l="1"/>
  <c r="K1787" i="1"/>
  <c r="N1787" i="1"/>
  <c r="N1788" i="1" l="1"/>
  <c r="I1789" i="1"/>
  <c r="K1788" i="1"/>
  <c r="I1790" i="1" l="1"/>
  <c r="N1789" i="1"/>
  <c r="K1789" i="1"/>
  <c r="I1791" i="1" l="1"/>
  <c r="N1790" i="1"/>
  <c r="K1790" i="1"/>
  <c r="N1791" i="1" l="1"/>
  <c r="I1792" i="1"/>
  <c r="K1791" i="1"/>
  <c r="K1792" i="1" l="1"/>
  <c r="N1792" i="1"/>
  <c r="I1793" i="1"/>
  <c r="N1793" i="1" l="1"/>
  <c r="I1794" i="1"/>
  <c r="K1793" i="1"/>
  <c r="I1795" i="1" l="1"/>
  <c r="N1794" i="1"/>
  <c r="K1794" i="1"/>
  <c r="K1795" i="1" l="1"/>
  <c r="I1796" i="1"/>
  <c r="N1795" i="1"/>
  <c r="K1796" i="1" l="1"/>
  <c r="N1796" i="1"/>
  <c r="I1797" i="1"/>
  <c r="N1797" i="1" l="1"/>
  <c r="I1798" i="1"/>
  <c r="K1797" i="1"/>
  <c r="K1798" i="1" l="1"/>
  <c r="N1798" i="1"/>
  <c r="I1799" i="1"/>
  <c r="N1799" i="1" l="1"/>
  <c r="I1800" i="1"/>
  <c r="K1799" i="1"/>
  <c r="I1801" i="1" l="1"/>
  <c r="N1800" i="1"/>
  <c r="K1800" i="1"/>
  <c r="N1801" i="1" l="1"/>
  <c r="I1802" i="1"/>
  <c r="K1801" i="1"/>
  <c r="I1803" i="1" l="1"/>
  <c r="N1802" i="1"/>
  <c r="K1802" i="1"/>
  <c r="I1804" i="1" l="1"/>
  <c r="N1804" i="1" s="1"/>
  <c r="N1803" i="1"/>
</calcChain>
</file>

<file path=xl/sharedStrings.xml><?xml version="1.0" encoding="utf-8"?>
<sst xmlns="http://schemas.openxmlformats.org/spreadsheetml/2006/main" count="337" uniqueCount="52">
  <si>
    <t>Price</t>
  </si>
  <si>
    <t>S&amp;P</t>
  </si>
  <si>
    <t>Earnings</t>
  </si>
  <si>
    <t>Comp.</t>
  </si>
  <si>
    <t>Dividend</t>
  </si>
  <si>
    <t>Index</t>
  </si>
  <si>
    <t>Real</t>
  </si>
  <si>
    <t>Ratio</t>
  </si>
  <si>
    <t>Date</t>
  </si>
  <si>
    <t>P</t>
  </si>
  <si>
    <t>D</t>
  </si>
  <si>
    <t>E</t>
  </si>
  <si>
    <t>CPI</t>
  </si>
  <si>
    <t>NA</t>
  </si>
  <si>
    <t xml:space="preserve">  Consumer</t>
  </si>
  <si>
    <t>Interest</t>
  </si>
  <si>
    <t>Long</t>
  </si>
  <si>
    <t>Rate GS10</t>
  </si>
  <si>
    <t>Cyclically</t>
  </si>
  <si>
    <t>Adjusted</t>
  </si>
  <si>
    <t>P/E10 or</t>
  </si>
  <si>
    <t>CAPE</t>
  </si>
  <si>
    <t>Total</t>
  </si>
  <si>
    <t>Return</t>
  </si>
  <si>
    <t>TR</t>
  </si>
  <si>
    <t>Scaled</t>
  </si>
  <si>
    <t>Total Return Price</t>
  </si>
  <si>
    <t xml:space="preserve">Cyclically </t>
  </si>
  <si>
    <t>The data and CAPE Ratio on this spreadsheet were developed by Robert J. Shiller using various public sources.  Neither Robert J. Shiller nor any affiliates or consultants, are registered investment advisers and do not guarantee the accuracy or completeness of the CAPE Ratio here, or any data or methodology either included therein or upon which it is based.  Individual investment decisions are best made with the help of a professional investment adviser</t>
  </si>
  <si>
    <t>TR P/E10 or</t>
  </si>
  <si>
    <t>TR CAPE</t>
  </si>
  <si>
    <t>01-01-1871</t>
  </si>
  <si>
    <t>02-01-1871</t>
  </si>
  <si>
    <t>P/E Ratio</t>
  </si>
  <si>
    <t>Dividends</t>
  </si>
  <si>
    <t>Real Price</t>
  </si>
  <si>
    <t>Real Earnings</t>
  </si>
  <si>
    <t>Real Total Return Price</t>
  </si>
  <si>
    <t>Real Scaled Earnings</t>
  </si>
  <si>
    <t>Price Return</t>
  </si>
  <si>
    <t>Gross Return</t>
  </si>
  <si>
    <t>3 Year Annualized Return</t>
  </si>
  <si>
    <t>5 Year Annualized Return</t>
  </si>
  <si>
    <t>10 Year Annualized Return</t>
  </si>
  <si>
    <t>1 Year Return</t>
  </si>
  <si>
    <t>Earnings Growth</t>
  </si>
  <si>
    <t>Gross Earnings Grow</t>
  </si>
  <si>
    <t>5 Year Earnings Growth</t>
  </si>
  <si>
    <t>3 Year Earnings Growth</t>
  </si>
  <si>
    <t>1 Year Earnings Growth</t>
  </si>
  <si>
    <t>10 Year Earnings Growth</t>
  </si>
  <si>
    <t>1 Earnings Growth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</si>
</sst>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409]mmm\-yy;@"/>
    <numFmt numFmtId="165" formatCode="0.0000"/>
    <numFmt numFmtId="166" formatCode="[$-F800]dddd\,\ mmmm\ dd\,\ yyyy"/>
  </numFmts>
  <fonts count="33" x14ac:knownFonts="1">
    <font>
      <sz val="10"/>
      <name val="Courier"/>
    </font>
    <font>
      <sz val="10"/>
      <name val="Arial"/>
      <family val="2"/>
    </font>
    <font>
      <sz val="10"/>
      <name val="Times New Roman"/>
      <family val="1"/>
    </font>
    <font>
      <sz val="10"/>
      <name val="Courier"/>
    </font>
    <font>
      <b/>
      <sz val="10"/>
      <name val="Times New Roman"/>
      <family val="1"/>
    </font>
    <font>
      <b/>
      <sz val="10"/>
      <name val="Courier"/>
    </font>
    <font>
      <i/>
      <sz val="9"/>
      <name val="Times New Roman"/>
      <family val="1"/>
    </font>
    <font>
      <i/>
      <sz val="9"/>
      <name val="Courier"/>
    </font>
    <font>
      <sz val="10"/>
      <color indexed="8"/>
      <name val="Arial"/>
      <family val="2"/>
    </font>
    <font>
      <i/>
      <sz val="10"/>
      <name val="Times New Roman"/>
      <family val="1"/>
    </font>
    <font>
      <b/>
      <i/>
      <sz val="11"/>
      <name val="Times New Roman"/>
      <family val="1"/>
    </font>
    <font>
      <b/>
      <i/>
      <sz val="16"/>
      <name val="Times New Roman"/>
      <family val="1"/>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name val="Arial"/>
      <family val="2"/>
    </font>
    <font>
      <sz val="11"/>
      <color indexed="8"/>
      <name val="Calibri"/>
      <family val="2"/>
      <scheme val="minor"/>
    </font>
    <font>
      <sz val="10"/>
      <name val="Calibri"/>
      <family val="2"/>
      <scheme val="minor"/>
    </font>
    <font>
      <b/>
      <sz val="10"/>
      <name val="Calibri"/>
      <family val="2"/>
      <scheme val="minor"/>
    </font>
  </fonts>
  <fills count="20">
    <fill>
      <patternFill patternType="none"/>
    </fill>
    <fill>
      <patternFill patternType="gray125"/>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3">
    <xf numFmtId="0" fontId="0" fillId="0" borderId="0"/>
    <xf numFmtId="164" fontId="1" fillId="0" borderId="0" applyNumberFormat="0" applyFill="0" applyBorder="0" applyAlignment="0" applyProtection="0"/>
    <xf numFmtId="0" fontId="1" fillId="0" borderId="0"/>
    <xf numFmtId="0" fontId="12" fillId="2"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3" fillId="12"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4"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4" fillId="3" borderId="0" applyNumberFormat="0" applyBorder="0" applyAlignment="0" applyProtection="0"/>
    <xf numFmtId="0" fontId="15" fillId="2" borderId="1" applyNumberFormat="0" applyAlignment="0" applyProtection="0"/>
    <xf numFmtId="0" fontId="16" fillId="17" borderId="2" applyNumberFormat="0" applyAlignment="0" applyProtection="0"/>
    <xf numFmtId="43" fontId="3" fillId="0" borderId="0" applyFont="0" applyFill="0" applyBorder="0" applyAlignment="0" applyProtection="0"/>
    <xf numFmtId="44" fontId="1" fillId="0" borderId="0" applyFont="0" applyFill="0" applyBorder="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4" borderId="1" applyNumberFormat="0" applyAlignment="0" applyProtection="0"/>
    <xf numFmtId="0" fontId="23" fillId="0" borderId="6" applyNumberFormat="0" applyFill="0" applyAlignment="0" applyProtection="0"/>
    <xf numFmtId="0" fontId="24" fillId="11" borderId="0" applyNumberFormat="0" applyBorder="0" applyAlignment="0" applyProtection="0"/>
    <xf numFmtId="0" fontId="1" fillId="0" borderId="0"/>
    <xf numFmtId="0" fontId="30" fillId="0" borderId="0"/>
    <xf numFmtId="164" fontId="1" fillId="0" borderId="0" applyNumberFormat="0" applyFill="0" applyBorder="0" applyAlignment="0" applyProtection="0"/>
    <xf numFmtId="0" fontId="29" fillId="0" borderId="0"/>
    <xf numFmtId="0" fontId="12" fillId="6" borderId="7" applyNumberFormat="0" applyFont="0" applyAlignment="0" applyProtection="0"/>
    <xf numFmtId="0" fontId="25" fillId="2" borderId="8" applyNumberFormat="0" applyAlignment="0" applyProtection="0"/>
    <xf numFmtId="9" fontId="3" fillId="0" borderId="0" applyFont="0" applyFill="0" applyBorder="0" applyAlignment="0" applyProtection="0"/>
    <xf numFmtId="0" fontId="1"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8" fillId="0" borderId="0"/>
  </cellStyleXfs>
  <cellXfs count="48">
    <xf numFmtId="0" fontId="0" fillId="0" borderId="0" xfId="0"/>
    <xf numFmtId="0" fontId="2" fillId="0" borderId="0" xfId="0" applyFont="1"/>
    <xf numFmtId="0" fontId="2" fillId="0" borderId="0" xfId="0" applyFont="1" applyAlignment="1">
      <alignment horizontal="left"/>
    </xf>
    <xf numFmtId="0" fontId="2" fillId="0" borderId="0" xfId="0" applyFont="1" applyAlignment="1">
      <alignment horizontal="center"/>
    </xf>
    <xf numFmtId="2" fontId="2" fillId="0" borderId="0" xfId="30" applyNumberFormat="1" applyFont="1"/>
    <xf numFmtId="2" fontId="2" fillId="18" borderId="0" xfId="30" applyNumberFormat="1" applyFont="1" applyFill="1"/>
    <xf numFmtId="2" fontId="4" fillId="0" borderId="0" xfId="30" applyNumberFormat="1" applyFont="1" applyAlignment="1">
      <alignment horizontal="center"/>
    </xf>
    <xf numFmtId="2" fontId="6" fillId="18" borderId="0" xfId="30" applyNumberFormat="1" applyFont="1" applyFill="1" applyAlignment="1">
      <alignment horizontal="center" vertical="center"/>
    </xf>
    <xf numFmtId="2" fontId="4" fillId="19" borderId="10" xfId="30" applyNumberFormat="1" applyFont="1" applyFill="1" applyBorder="1" applyAlignment="1">
      <alignment horizontal="center"/>
    </xf>
    <xf numFmtId="2" fontId="0" fillId="0" borderId="0" xfId="30" applyNumberFormat="1" applyFont="1"/>
    <xf numFmtId="2" fontId="4" fillId="19" borderId="11" xfId="30" applyNumberFormat="1" applyFont="1" applyFill="1" applyBorder="1" applyAlignment="1">
      <alignment horizontal="center"/>
    </xf>
    <xf numFmtId="2" fontId="2" fillId="0" borderId="0" xfId="30" applyNumberFormat="1" applyFont="1" applyAlignment="1">
      <alignment horizontal="center"/>
    </xf>
    <xf numFmtId="2" fontId="0" fillId="0" borderId="0" xfId="30" applyNumberFormat="1" applyFont="1" applyAlignment="1">
      <alignment horizontal="center"/>
    </xf>
    <xf numFmtId="2" fontId="2" fillId="18" borderId="0" xfId="30" applyNumberFormat="1" applyFont="1" applyFill="1" applyAlignment="1">
      <alignment horizontal="center"/>
    </xf>
    <xf numFmtId="2" fontId="4" fillId="19" borderId="12" xfId="30" applyNumberFormat="1" applyFont="1" applyFill="1" applyBorder="1" applyAlignment="1">
      <alignment horizontal="center"/>
    </xf>
    <xf numFmtId="2" fontId="4" fillId="19" borderId="13" xfId="30" applyNumberFormat="1" applyFont="1" applyFill="1" applyBorder="1" applyAlignment="1">
      <alignment horizontal="center"/>
    </xf>
    <xf numFmtId="2" fontId="2" fillId="0" borderId="0" xfId="30" applyNumberFormat="1" applyFont="1" applyAlignment="1">
      <alignment horizontal="right"/>
    </xf>
    <xf numFmtId="2" fontId="7" fillId="18" borderId="0" xfId="30" applyNumberFormat="1" applyFont="1" applyFill="1" applyAlignment="1">
      <alignment horizontal="center" vertical="center"/>
    </xf>
    <xf numFmtId="2" fontId="5" fillId="0" borderId="0" xfId="30" applyNumberFormat="1" applyFont="1" applyAlignment="1">
      <alignment horizontal="center"/>
    </xf>
    <xf numFmtId="2" fontId="3" fillId="18" borderId="0" xfId="30" applyNumberFormat="1" applyFont="1" applyFill="1"/>
    <xf numFmtId="2" fontId="2" fillId="0" borderId="0" xfId="30" applyNumberFormat="1" applyFont="1" applyFill="1"/>
    <xf numFmtId="2" fontId="9" fillId="18" borderId="0" xfId="30" applyNumberFormat="1" applyFont="1" applyFill="1" applyAlignment="1">
      <alignment horizontal="center"/>
    </xf>
    <xf numFmtId="0" fontId="2" fillId="0" borderId="0" xfId="0" applyFont="1" applyAlignment="1">
      <alignment vertical="top"/>
    </xf>
    <xf numFmtId="2" fontId="2" fillId="0" borderId="0" xfId="30" applyNumberFormat="1" applyFont="1" applyAlignment="1">
      <alignment horizontal="center" vertical="center"/>
    </xf>
    <xf numFmtId="2" fontId="2" fillId="0" borderId="0" xfId="30" applyNumberFormat="1" applyFont="1" applyAlignment="1">
      <alignment horizontal="center" wrapText="1"/>
    </xf>
    <xf numFmtId="2" fontId="2" fillId="0" borderId="0" xfId="0" applyNumberFormat="1" applyFont="1" applyAlignment="1">
      <alignment horizontal="center"/>
    </xf>
    <xf numFmtId="2" fontId="0" fillId="0" borderId="0" xfId="30" applyNumberFormat="1" applyFont="1" applyAlignment="1">
      <alignment horizontal="center" vertical="center"/>
    </xf>
    <xf numFmtId="2" fontId="2" fillId="0" borderId="0" xfId="30" applyNumberFormat="1" applyFont="1" applyAlignment="1" applyProtection="1">
      <alignment horizontal="center" vertical="center"/>
      <protection locked="0"/>
    </xf>
    <xf numFmtId="2" fontId="0" fillId="0" borderId="0" xfId="0" applyNumberFormat="1"/>
    <xf numFmtId="165" fontId="2" fillId="0" borderId="0" xfId="30" applyNumberFormat="1" applyFont="1" applyAlignment="1">
      <alignment horizontal="center"/>
    </xf>
    <xf numFmtId="166" fontId="2" fillId="0" borderId="0" xfId="0" applyNumberFormat="1" applyFont="1"/>
    <xf numFmtId="14" fontId="2" fillId="0" borderId="0" xfId="0" applyNumberFormat="1" applyFont="1"/>
    <xf numFmtId="0" fontId="31" fillId="0" borderId="0" xfId="0" applyFont="1"/>
    <xf numFmtId="2" fontId="31" fillId="0" borderId="0" xfId="0" applyNumberFormat="1" applyFont="1"/>
    <xf numFmtId="14" fontId="31" fillId="0" borderId="0" xfId="0" applyNumberFormat="1" applyFont="1"/>
    <xf numFmtId="14" fontId="32" fillId="0" borderId="0" xfId="0" applyNumberFormat="1" applyFont="1"/>
    <xf numFmtId="0" fontId="32" fillId="0" borderId="0" xfId="0" applyFont="1"/>
    <xf numFmtId="10" fontId="31" fillId="0" borderId="0" xfId="47" applyNumberFormat="1" applyFont="1"/>
    <xf numFmtId="10" fontId="31" fillId="0" borderId="0" xfId="0" applyNumberFormat="1" applyFont="1"/>
    <xf numFmtId="14" fontId="0" fillId="0" borderId="0" xfId="0" applyNumberFormat="1"/>
    <xf numFmtId="10" fontId="0" fillId="0" borderId="0" xfId="47" applyNumberFormat="1" applyFont="1"/>
    <xf numFmtId="14" fontId="32" fillId="0" borderId="14" xfId="0" applyNumberFormat="1" applyFont="1" applyBorder="1"/>
    <xf numFmtId="0" fontId="32" fillId="0" borderId="15" xfId="0" applyFont="1" applyBorder="1"/>
    <xf numFmtId="10" fontId="32" fillId="0" borderId="15" xfId="47" applyNumberFormat="1" applyFont="1" applyBorder="1"/>
    <xf numFmtId="10" fontId="32" fillId="0" borderId="16" xfId="47" applyNumberFormat="1" applyFont="1" applyBorder="1"/>
    <xf numFmtId="0" fontId="2" fillId="0" borderId="0" xfId="0" applyFont="1" applyAlignment="1">
      <alignment horizontal="center" vertical="top" wrapText="1"/>
    </xf>
    <xf numFmtId="0" fontId="11" fillId="0" borderId="0" xfId="0" applyFont="1" applyAlignment="1">
      <alignment horizontal="left" vertical="top" wrapText="1"/>
    </xf>
    <xf numFmtId="0" fontId="10" fillId="0" borderId="0" xfId="0" applyFont="1" applyAlignment="1">
      <alignment horizontal="left" vertical="top" wrapText="1"/>
    </xf>
  </cellXfs>
  <cellStyles count="53">
    <cellStyle name="_x000a_bidires=100_x000d_" xfId="1" xr:uid="{00000000-0005-0000-0000-000000000000}"/>
    <cellStyle name="_x000a_bidires=100_x000d_ 2" xfId="2" xr:uid="{00000000-0005-0000-0000-000001000000}"/>
    <cellStyle name="20% - Accent1 2" xfId="3" xr:uid="{00000000-0005-0000-0000-000002000000}"/>
    <cellStyle name="20% - Accent2 2" xfId="4" xr:uid="{00000000-0005-0000-0000-000003000000}"/>
    <cellStyle name="20% - Accent3 2" xfId="5" xr:uid="{00000000-0005-0000-0000-000004000000}"/>
    <cellStyle name="20% - Accent4 2" xfId="6" xr:uid="{00000000-0005-0000-0000-000005000000}"/>
    <cellStyle name="20% - Accent5 2" xfId="7" xr:uid="{00000000-0005-0000-0000-000006000000}"/>
    <cellStyle name="20% - Accent6 2" xfId="8" xr:uid="{00000000-0005-0000-0000-000007000000}"/>
    <cellStyle name="40% - Accent1 2" xfId="9" xr:uid="{00000000-0005-0000-0000-000008000000}"/>
    <cellStyle name="40% - Accent2 2" xfId="10" xr:uid="{00000000-0005-0000-0000-000009000000}"/>
    <cellStyle name="40% - Accent3 2" xfId="11" xr:uid="{00000000-0005-0000-0000-00000A000000}"/>
    <cellStyle name="40% - Accent4 2" xfId="12" xr:uid="{00000000-0005-0000-0000-00000B000000}"/>
    <cellStyle name="40% - Accent5 2" xfId="13" xr:uid="{00000000-0005-0000-0000-00000C000000}"/>
    <cellStyle name="40% - Accent6 2" xfId="14" xr:uid="{00000000-0005-0000-0000-00000D000000}"/>
    <cellStyle name="60% - Accent1 2" xfId="15" xr:uid="{00000000-0005-0000-0000-00000E000000}"/>
    <cellStyle name="60% - Accent2 2" xfId="16" xr:uid="{00000000-0005-0000-0000-00000F000000}"/>
    <cellStyle name="60% - Accent3 2" xfId="17" xr:uid="{00000000-0005-0000-0000-000010000000}"/>
    <cellStyle name="60% - Accent4 2" xfId="18" xr:uid="{00000000-0005-0000-0000-000011000000}"/>
    <cellStyle name="60% - Accent5 2" xfId="19" xr:uid="{00000000-0005-0000-0000-000012000000}"/>
    <cellStyle name="60% - Accent6 2" xfId="20" xr:uid="{00000000-0005-0000-0000-000013000000}"/>
    <cellStyle name="Accent1 2" xfId="21" xr:uid="{00000000-0005-0000-0000-000014000000}"/>
    <cellStyle name="Accent2 2" xfId="22" xr:uid="{00000000-0005-0000-0000-000015000000}"/>
    <cellStyle name="Accent3 2" xfId="23" xr:uid="{00000000-0005-0000-0000-000016000000}"/>
    <cellStyle name="Accent4 2" xfId="24" xr:uid="{00000000-0005-0000-0000-000017000000}"/>
    <cellStyle name="Accent5 2" xfId="25" xr:uid="{00000000-0005-0000-0000-000018000000}"/>
    <cellStyle name="Accent6 2" xfId="26" xr:uid="{00000000-0005-0000-0000-000019000000}"/>
    <cellStyle name="Bad 2" xfId="27" xr:uid="{00000000-0005-0000-0000-00001A000000}"/>
    <cellStyle name="Calculation 2" xfId="28" xr:uid="{00000000-0005-0000-0000-00001B000000}"/>
    <cellStyle name="Check Cell 2" xfId="29" xr:uid="{00000000-0005-0000-0000-00001C000000}"/>
    <cellStyle name="Comma" xfId="30" builtinId="3"/>
    <cellStyle name="Currency 2" xfId="31" xr:uid="{00000000-0005-0000-0000-00001E000000}"/>
    <cellStyle name="Explanatory Text 2" xfId="32" xr:uid="{00000000-0005-0000-0000-00001F000000}"/>
    <cellStyle name="Good 2" xfId="33" xr:uid="{00000000-0005-0000-0000-000020000000}"/>
    <cellStyle name="Heading 1 2" xfId="34" xr:uid="{00000000-0005-0000-0000-000021000000}"/>
    <cellStyle name="Heading 2 2" xfId="35" xr:uid="{00000000-0005-0000-0000-000022000000}"/>
    <cellStyle name="Heading 3 2" xfId="36" xr:uid="{00000000-0005-0000-0000-000023000000}"/>
    <cellStyle name="Heading 4 2" xfId="37" xr:uid="{00000000-0005-0000-0000-000024000000}"/>
    <cellStyle name="Input 2" xfId="38" xr:uid="{00000000-0005-0000-0000-000025000000}"/>
    <cellStyle name="Linked Cell 2" xfId="39" xr:uid="{00000000-0005-0000-0000-000026000000}"/>
    <cellStyle name="Neutral 2" xfId="40" xr:uid="{00000000-0005-0000-0000-000027000000}"/>
    <cellStyle name="Normal" xfId="0" builtinId="0"/>
    <cellStyle name="Normal 2" xfId="41" xr:uid="{00000000-0005-0000-0000-000029000000}"/>
    <cellStyle name="Normal 3" xfId="42" xr:uid="{00000000-0005-0000-0000-00002A000000}"/>
    <cellStyle name="Normal 4" xfId="43" xr:uid="{00000000-0005-0000-0000-00002B000000}"/>
    <cellStyle name="Normal 5" xfId="44" xr:uid="{00000000-0005-0000-0000-00002C000000}"/>
    <cellStyle name="Note 2" xfId="45" xr:uid="{00000000-0005-0000-0000-00002D000000}"/>
    <cellStyle name="Output 2" xfId="46" xr:uid="{00000000-0005-0000-0000-00002E000000}"/>
    <cellStyle name="Percent" xfId="47" builtinId="5"/>
    <cellStyle name="Style 1" xfId="48" xr:uid="{00000000-0005-0000-0000-000030000000}"/>
    <cellStyle name="Title 2" xfId="49" xr:uid="{00000000-0005-0000-0000-000031000000}"/>
    <cellStyle name="Total 2" xfId="50" xr:uid="{00000000-0005-0000-0000-000032000000}"/>
    <cellStyle name="Warning Text 2" xfId="51" xr:uid="{00000000-0005-0000-0000-000033000000}"/>
    <cellStyle name="Обычный_RTS_select_issues" xfId="52" xr:uid="{00000000-0005-0000-0000-00003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chartsheet" Target="chartsheets/sheet2.xml"/><Relationship Id="rId7" Type="http://schemas.openxmlformats.org/officeDocument/2006/relationships/theme" Target="theme/theme1.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4.xml"/><Relationship Id="rId5" Type="http://schemas.openxmlformats.org/officeDocument/2006/relationships/worksheet" Target="worksheets/sheet3.xml"/><Relationship Id="rId10" Type="http://schemas.openxmlformats.org/officeDocument/2006/relationships/calcChain" Target="calcChain.xml"/><Relationship Id="rId4" Type="http://schemas.openxmlformats.org/officeDocument/2006/relationships/worksheet" Target="worksheets/sheet2.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4868605829166"/>
          <c:y val="2.5013594344752584E-2"/>
          <c:w val="0.78062429717952031"/>
          <c:h val="0.89433834446026905"/>
        </c:manualLayout>
      </c:layout>
      <c:scatterChart>
        <c:scatterStyle val="lineMarker"/>
        <c:varyColors val="0"/>
        <c:ser>
          <c:idx val="0"/>
          <c:order val="0"/>
          <c:tx>
            <c:v>Real Price</c:v>
          </c:tx>
          <c:spPr>
            <a:ln w="25400">
              <a:solidFill>
                <a:srgbClr val="0066CC"/>
              </a:solidFill>
              <a:prstDash val="solid"/>
            </a:ln>
          </c:spPr>
          <c:marker>
            <c:symbol val="none"/>
          </c:marker>
          <c:xVal>
            <c:numRef>
              <c:f>Data!#REF!</c:f>
            </c:numRef>
          </c:xVal>
          <c:yVal>
            <c:numRef>
              <c:f>Data!$G$9:$G$1828</c:f>
              <c:numCache>
                <c:formatCode>0.00</c:formatCode>
                <c:ptCount val="1820"/>
                <c:pt idx="0">
                  <c:v>92.530300132128048</c:v>
                </c:pt>
                <c:pt idx="1">
                  <c:v>91.002035080571645</c:v>
                </c:pt>
                <c:pt idx="2">
                  <c:v>91.865278973098526</c:v>
                </c:pt>
                <c:pt idx="3">
                  <c:v>98.033841885222145</c:v>
                </c:pt>
                <c:pt idx="4">
                  <c:v>102.85310091329681</c:v>
                </c:pt>
                <c:pt idx="5">
                  <c:v>103.613309859645</c:v>
                </c:pt>
                <c:pt idx="6">
                  <c:v>101.67862150126989</c:v>
                </c:pt>
                <c:pt idx="7">
                  <c:v>104.61554376214357</c:v>
                </c:pt>
                <c:pt idx="8">
                  <c:v>103.23023520804645</c:v>
                </c:pt>
                <c:pt idx="9">
                  <c:v>96.392295846856371</c:v>
                </c:pt>
                <c:pt idx="10">
                  <c:v>97.442320856081395</c:v>
                </c:pt>
                <c:pt idx="11">
                  <c:v>97.296594360054158</c:v>
                </c:pt>
                <c:pt idx="12">
                  <c:v>99.759799280561865</c:v>
                </c:pt>
                <c:pt idx="13">
                  <c:v>100.17033343397981</c:v>
                </c:pt>
                <c:pt idx="14">
                  <c:v>101.92227929024024</c:v>
                </c:pt>
                <c:pt idx="15">
                  <c:v>102.47574115408004</c:v>
                </c:pt>
                <c:pt idx="16">
                  <c:v>102.47574115408004</c:v>
                </c:pt>
                <c:pt idx="17">
                  <c:v>102.2275230221248</c:v>
                </c:pt>
                <c:pt idx="18">
                  <c:v>103.1356397579812</c:v>
                </c:pt>
                <c:pt idx="19">
                  <c:v>101.17269596504426</c:v>
                </c:pt>
                <c:pt idx="20">
                  <c:v>98.640592389769552</c:v>
                </c:pt>
                <c:pt idx="21">
                  <c:v>101.25689926098083</c:v>
                </c:pt>
                <c:pt idx="22">
                  <c:v>97.925659983146005</c:v>
                </c:pt>
                <c:pt idx="23">
                  <c:v>101.77491439340761</c:v>
                </c:pt>
                <c:pt idx="24">
                  <c:v>102.57787229789209</c:v>
                </c:pt>
                <c:pt idx="25">
                  <c:v>101.14975775728956</c:v>
                </c:pt>
                <c:pt idx="26">
                  <c:v>100.36412857082517</c:v>
                </c:pt>
                <c:pt idx="27">
                  <c:v>98.989277494512493</c:v>
                </c:pt>
                <c:pt idx="28">
                  <c:v>101.37343544116537</c:v>
                </c:pt>
                <c:pt idx="29">
                  <c:v>102.99758071485367</c:v>
                </c:pt>
                <c:pt idx="30">
                  <c:v>102.790758263619</c:v>
                </c:pt>
                <c:pt idx="31">
                  <c:v>102.790758263619</c:v>
                </c:pt>
                <c:pt idx="32">
                  <c:v>94.931505116702454</c:v>
                </c:pt>
                <c:pt idx="33">
                  <c:v>88.67376395611393</c:v>
                </c:pt>
                <c:pt idx="34">
                  <c:v>88.235239415252607</c:v>
                </c:pt>
                <c:pt idx="35">
                  <c:v>94.272239590819282</c:v>
                </c:pt>
                <c:pt idx="36">
                  <c:v>97.86233085977139</c:v>
                </c:pt>
                <c:pt idx="37">
                  <c:v>100.80240088560144</c:v>
                </c:pt>
                <c:pt idx="38">
                  <c:v>99.332365872686424</c:v>
                </c:pt>
                <c:pt idx="39">
                  <c:v>98.11138056963091</c:v>
                </c:pt>
                <c:pt idx="40">
                  <c:v>96.304487172450138</c:v>
                </c:pt>
                <c:pt idx="41">
                  <c:v>98.193921632302235</c:v>
                </c:pt>
                <c:pt idx="42">
                  <c:v>97.40820984951155</c:v>
                </c:pt>
                <c:pt idx="43">
                  <c:v>98.414087375872398</c:v>
                </c:pt>
                <c:pt idx="44">
                  <c:v>99.955247580863713</c:v>
                </c:pt>
                <c:pt idx="45">
                  <c:v>101.37042543269382</c:v>
                </c:pt>
                <c:pt idx="46">
                  <c:v>103.11015119398336</c:v>
                </c:pt>
                <c:pt idx="47">
                  <c:v>102.43327930430732</c:v>
                </c:pt>
                <c:pt idx="48">
                  <c:v>102.43327930430732</c:v>
                </c:pt>
                <c:pt idx="49">
                  <c:v>102.20765534108197</c:v>
                </c:pt>
                <c:pt idx="50">
                  <c:v>103.56139912043403</c:v>
                </c:pt>
                <c:pt idx="51">
                  <c:v>104.05573471567909</c:v>
                </c:pt>
                <c:pt idx="52">
                  <c:v>102.54928692330462</c:v>
                </c:pt>
                <c:pt idx="53">
                  <c:v>102.20183942824934</c:v>
                </c:pt>
                <c:pt idx="54">
                  <c:v>102.43517696119056</c:v>
                </c:pt>
                <c:pt idx="55">
                  <c:v>102.03036230004537</c:v>
                </c:pt>
                <c:pt idx="56">
                  <c:v>101.96850189530814</c:v>
                </c:pt>
                <c:pt idx="57">
                  <c:v>100.33513916471968</c:v>
                </c:pt>
                <c:pt idx="58">
                  <c:v>102.84772123618896</c:v>
                </c:pt>
                <c:pt idx="59">
                  <c:v>103.74223461066363</c:v>
                </c:pt>
                <c:pt idx="60">
                  <c:v>106.80775798538902</c:v>
                </c:pt>
                <c:pt idx="61">
                  <c:v>108.24463365335387</c:v>
                </c:pt>
                <c:pt idx="62">
                  <c:v>108.00515437535972</c:v>
                </c:pt>
                <c:pt idx="63">
                  <c:v>104.8531807762092</c:v>
                </c:pt>
                <c:pt idx="64">
                  <c:v>104.69355751103494</c:v>
                </c:pt>
                <c:pt idx="65">
                  <c:v>106.88454196739995</c:v>
                </c:pt>
                <c:pt idx="66">
                  <c:v>105.59677640152765</c:v>
                </c:pt>
                <c:pt idx="67">
                  <c:v>100.27221169655598</c:v>
                </c:pt>
                <c:pt idx="68">
                  <c:v>93.276791904182474</c:v>
                </c:pt>
                <c:pt idx="69">
                  <c:v>91.084842516799057</c:v>
                </c:pt>
                <c:pt idx="70">
                  <c:v>88.542430072169921</c:v>
                </c:pt>
                <c:pt idx="71">
                  <c:v>86.49179428083616</c:v>
                </c:pt>
                <c:pt idx="72">
                  <c:v>84.275728345047114</c:v>
                </c:pt>
                <c:pt idx="73">
                  <c:v>81.41408689424037</c:v>
                </c:pt>
                <c:pt idx="74">
                  <c:v>80.881147857018433</c:v>
                </c:pt>
                <c:pt idx="75">
                  <c:v>72.9671490461551</c:v>
                </c:pt>
                <c:pt idx="76">
                  <c:v>71.663896847025953</c:v>
                </c:pt>
                <c:pt idx="77">
                  <c:v>70.311999896626958</c:v>
                </c:pt>
                <c:pt idx="78">
                  <c:v>72.716489398265793</c:v>
                </c:pt>
                <c:pt idx="79">
                  <c:v>80.841494897959166</c:v>
                </c:pt>
                <c:pt idx="80">
                  <c:v>86.71963460089475</c:v>
                </c:pt>
                <c:pt idx="81">
                  <c:v>88.593206953383216</c:v>
                </c:pt>
                <c:pt idx="82">
                  <c:v>88.99965358069143</c:v>
                </c:pt>
                <c:pt idx="83">
                  <c:v>88.726648508358011</c:v>
                </c:pt>
                <c:pt idx="84">
                  <c:v>91.471349618942284</c:v>
                </c:pt>
                <c:pt idx="85">
                  <c:v>90.432898132609822</c:v>
                </c:pt>
                <c:pt idx="86">
                  <c:v>94.099995621710022</c:v>
                </c:pt>
                <c:pt idx="87">
                  <c:v>97.754037556427022</c:v>
                </c:pt>
                <c:pt idx="88">
                  <c:v>101.31559903665033</c:v>
                </c:pt>
                <c:pt idx="89">
                  <c:v>105.78934273280296</c:v>
                </c:pt>
                <c:pt idx="90">
                  <c:v>106.74870418722264</c:v>
                </c:pt>
                <c:pt idx="91">
                  <c:v>104.65234032228851</c:v>
                </c:pt>
                <c:pt idx="92">
                  <c:v>106.77572114042191</c:v>
                </c:pt>
                <c:pt idx="93">
                  <c:v>106.74870418722264</c:v>
                </c:pt>
                <c:pt idx="94">
                  <c:v>107.65073879261767</c:v>
                </c:pt>
                <c:pt idx="95">
                  <c:v>109.51986694113894</c:v>
                </c:pt>
                <c:pt idx="96">
                  <c:v>112.34015016971411</c:v>
                </c:pt>
                <c:pt idx="97">
                  <c:v>115.09632303187654</c:v>
                </c:pt>
                <c:pt idx="98">
                  <c:v>114.53674528476439</c:v>
                </c:pt>
                <c:pt idx="99">
                  <c:v>119.67823141104168</c:v>
                </c:pt>
                <c:pt idx="100">
                  <c:v>125.07486253567751</c:v>
                </c:pt>
                <c:pt idx="101">
                  <c:v>127.18850021179978</c:v>
                </c:pt>
                <c:pt idx="102">
                  <c:v>128.24935143252213</c:v>
                </c:pt>
                <c:pt idx="103">
                  <c:v>129.20169810157552</c:v>
                </c:pt>
                <c:pt idx="104">
                  <c:v>129.4481412845056</c:v>
                </c:pt>
                <c:pt idx="105">
                  <c:v>135.92221589802557</c:v>
                </c:pt>
                <c:pt idx="106">
                  <c:v>135.95129131432327</c:v>
                </c:pt>
                <c:pt idx="107">
                  <c:v>131.68537106061794</c:v>
                </c:pt>
                <c:pt idx="108">
                  <c:v>132.86225310602907</c:v>
                </c:pt>
                <c:pt idx="109">
                  <c:v>135.20229278891412</c:v>
                </c:pt>
                <c:pt idx="110">
                  <c:v>136.50314998246259</c:v>
                </c:pt>
                <c:pt idx="111">
                  <c:v>138.64435408414653</c:v>
                </c:pt>
                <c:pt idx="112">
                  <c:v>131.53907902014646</c:v>
                </c:pt>
                <c:pt idx="113">
                  <c:v>134.81469682299493</c:v>
                </c:pt>
                <c:pt idx="114">
                  <c:v>141.00660356643104</c:v>
                </c:pt>
                <c:pt idx="115">
                  <c:v>146.07270908378786</c:v>
                </c:pt>
                <c:pt idx="116">
                  <c:v>144.30328274569854</c:v>
                </c:pt>
                <c:pt idx="117">
                  <c:v>148.4819492344736</c:v>
                </c:pt>
                <c:pt idx="118">
                  <c:v>154.70319356457478</c:v>
                </c:pt>
                <c:pt idx="119">
                  <c:v>159.43496224271101</c:v>
                </c:pt>
                <c:pt idx="120">
                  <c:v>170.69746313096576</c:v>
                </c:pt>
                <c:pt idx="121">
                  <c:v>168.44412962971353</c:v>
                </c:pt>
                <c:pt idx="122">
                  <c:v>170.35516513604739</c:v>
                </c:pt>
                <c:pt idx="123">
                  <c:v>168.12895316349719</c:v>
                </c:pt>
                <c:pt idx="124">
                  <c:v>177.45329701671602</c:v>
                </c:pt>
                <c:pt idx="125">
                  <c:v>179.63733759538331</c:v>
                </c:pt>
                <c:pt idx="126">
                  <c:v>171.64290234537089</c:v>
                </c:pt>
                <c:pt idx="127">
                  <c:v>164.33353061224489</c:v>
                </c:pt>
                <c:pt idx="128">
                  <c:v>159.46598552251268</c:v>
                </c:pt>
                <c:pt idx="129">
                  <c:v>155.46131984030413</c:v>
                </c:pt>
                <c:pt idx="130">
                  <c:v>157.93511206149657</c:v>
                </c:pt>
                <c:pt idx="131">
                  <c:v>153.3424916784482</c:v>
                </c:pt>
                <c:pt idx="132">
                  <c:v>151.04618148692404</c:v>
                </c:pt>
                <c:pt idx="133">
                  <c:v>146.36114502038387</c:v>
                </c:pt>
                <c:pt idx="134">
                  <c:v>146.10836238649722</c:v>
                </c:pt>
                <c:pt idx="135">
                  <c:v>144.76764651047415</c:v>
                </c:pt>
                <c:pt idx="136">
                  <c:v>141.71510920188626</c:v>
                </c:pt>
                <c:pt idx="137">
                  <c:v>139.70027855831253</c:v>
                </c:pt>
                <c:pt idx="138">
                  <c:v>148.91254907378593</c:v>
                </c:pt>
                <c:pt idx="139">
                  <c:v>151.99783829055835</c:v>
                </c:pt>
                <c:pt idx="140">
                  <c:v>157.73636354528418</c:v>
                </c:pt>
                <c:pt idx="141">
                  <c:v>154.87336513946434</c:v>
                </c:pt>
                <c:pt idx="142">
                  <c:v>149.63835875435993</c:v>
                </c:pt>
                <c:pt idx="143">
                  <c:v>151.84257497831894</c:v>
                </c:pt>
                <c:pt idx="144">
                  <c:v>151.06256175069058</c:v>
                </c:pt>
                <c:pt idx="145">
                  <c:v>146.29016828309196</c:v>
                </c:pt>
                <c:pt idx="146">
                  <c:v>149.50253529543389</c:v>
                </c:pt>
                <c:pt idx="147">
                  <c:v>154.09041339562003</c:v>
                </c:pt>
                <c:pt idx="148">
                  <c:v>152.93620510204079</c:v>
                </c:pt>
                <c:pt idx="149">
                  <c:v>158.8889520980442</c:v>
                </c:pt>
                <c:pt idx="150">
                  <c:v>159.6250598712071</c:v>
                </c:pt>
                <c:pt idx="151">
                  <c:v>152.38203795733034</c:v>
                </c:pt>
                <c:pt idx="152">
                  <c:v>155.6420195054618</c:v>
                </c:pt>
                <c:pt idx="153">
                  <c:v>151.42026490766446</c:v>
                </c:pt>
                <c:pt idx="154">
                  <c:v>155.27157981259421</c:v>
                </c:pt>
                <c:pt idx="155">
                  <c:v>150.29446368158517</c:v>
                </c:pt>
                <c:pt idx="156">
                  <c:v>145.79125877726798</c:v>
                </c:pt>
                <c:pt idx="157">
                  <c:v>149.73156306854554</c:v>
                </c:pt>
                <c:pt idx="158">
                  <c:v>149.16866245550588</c:v>
                </c:pt>
                <c:pt idx="159">
                  <c:v>145.41138333361005</c:v>
                </c:pt>
                <c:pt idx="160">
                  <c:v>136.5033857769927</c:v>
                </c:pt>
                <c:pt idx="161">
                  <c:v>130.92582807857795</c:v>
                </c:pt>
                <c:pt idx="162">
                  <c:v>132.34801319438262</c:v>
                </c:pt>
                <c:pt idx="163">
                  <c:v>140.65685707205685</c:v>
                </c:pt>
                <c:pt idx="164">
                  <c:v>137.70276456246071</c:v>
                </c:pt>
                <c:pt idx="165">
                  <c:v>134.68301189303219</c:v>
                </c:pt>
                <c:pt idx="166">
                  <c:v>134.95121433656681</c:v>
                </c:pt>
                <c:pt idx="167">
                  <c:v>136.18889713311711</c:v>
                </c:pt>
                <c:pt idx="168">
                  <c:v>133.05090411161675</c:v>
                </c:pt>
                <c:pt idx="169">
                  <c:v>135.57167968983839</c:v>
                </c:pt>
                <c:pt idx="170">
                  <c:v>139.0426136817938</c:v>
                </c:pt>
                <c:pt idx="171">
                  <c:v>137.13029503956724</c:v>
                </c:pt>
                <c:pt idx="172">
                  <c:v>138.75109114014521</c:v>
                </c:pt>
                <c:pt idx="173">
                  <c:v>141.43662388260307</c:v>
                </c:pt>
                <c:pt idx="174">
                  <c:v>144.95304571152326</c:v>
                </c:pt>
                <c:pt idx="175">
                  <c:v>153.07821643526336</c:v>
                </c:pt>
                <c:pt idx="176">
                  <c:v>152.94890722188472</c:v>
                </c:pt>
                <c:pt idx="177">
                  <c:v>161.82981151218769</c:v>
                </c:pt>
                <c:pt idx="178">
                  <c:v>170.30357836959237</c:v>
                </c:pt>
                <c:pt idx="179">
                  <c:v>165.07342263591957</c:v>
                </c:pt>
                <c:pt idx="180">
                  <c:v>169.00355105379396</c:v>
                </c:pt>
                <c:pt idx="181">
                  <c:v>172.25361934328996</c:v>
                </c:pt>
                <c:pt idx="182">
                  <c:v>170.71071580249068</c:v>
                </c:pt>
                <c:pt idx="183">
                  <c:v>170.46209301451555</c:v>
                </c:pt>
                <c:pt idx="184">
                  <c:v>171.31104745195833</c:v>
                </c:pt>
                <c:pt idx="185">
                  <c:v>181.42789066555275</c:v>
                </c:pt>
                <c:pt idx="186">
                  <c:v>181.8900165177167</c:v>
                </c:pt>
                <c:pt idx="187">
                  <c:v>180.99274618719144</c:v>
                </c:pt>
                <c:pt idx="188">
                  <c:v>185.71136526842176</c:v>
                </c:pt>
                <c:pt idx="189">
                  <c:v>190.4299843496521</c:v>
                </c:pt>
                <c:pt idx="190">
                  <c:v>195.14860343088239</c:v>
                </c:pt>
                <c:pt idx="191">
                  <c:v>187.77464933630228</c:v>
                </c:pt>
                <c:pt idx="192">
                  <c:v>181.35381055387887</c:v>
                </c:pt>
                <c:pt idx="193">
                  <c:v>177.93542706398253</c:v>
                </c:pt>
                <c:pt idx="194">
                  <c:v>182.11080712144059</c:v>
                </c:pt>
                <c:pt idx="195">
                  <c:v>186.28618717889867</c:v>
                </c:pt>
                <c:pt idx="196">
                  <c:v>189.49801799232796</c:v>
                </c:pt>
                <c:pt idx="197">
                  <c:v>186.22891298812294</c:v>
                </c:pt>
                <c:pt idx="198">
                  <c:v>183.86761104738397</c:v>
                </c:pt>
                <c:pt idx="199">
                  <c:v>177.12872177753403</c:v>
                </c:pt>
                <c:pt idx="200">
                  <c:v>176.96024104381499</c:v>
                </c:pt>
                <c:pt idx="201">
                  <c:v>169.00355105379396</c:v>
                </c:pt>
                <c:pt idx="202">
                  <c:v>170.22703311175221</c:v>
                </c:pt>
                <c:pt idx="203">
                  <c:v>165.37223223307078</c:v>
                </c:pt>
                <c:pt idx="204">
                  <c:v>164.73355129360223</c:v>
                </c:pt>
                <c:pt idx="205">
                  <c:v>165.68603153522085</c:v>
                </c:pt>
                <c:pt idx="206">
                  <c:v>159.41004549222004</c:v>
                </c:pt>
                <c:pt idx="207">
                  <c:v>161.89893373907498</c:v>
                </c:pt>
                <c:pt idx="208">
                  <c:v>166.05165305429415</c:v>
                </c:pt>
                <c:pt idx="209">
                  <c:v>162.82842130375147</c:v>
                </c:pt>
                <c:pt idx="210">
                  <c:v>165.08810381026535</c:v>
                </c:pt>
                <c:pt idx="211">
                  <c:v>168.62111770503759</c:v>
                </c:pt>
                <c:pt idx="212">
                  <c:v>172.79649776249565</c:v>
                </c:pt>
                <c:pt idx="213">
                  <c:v>169.83515598118646</c:v>
                </c:pt>
                <c:pt idx="214">
                  <c:v>164.43083432662067</c:v>
                </c:pt>
                <c:pt idx="215">
                  <c:v>161.29284130512025</c:v>
                </c:pt>
                <c:pt idx="216">
                  <c:v>170.30357836959237</c:v>
                </c:pt>
                <c:pt idx="217">
                  <c:v>174.32886199483633</c:v>
                </c:pt>
                <c:pt idx="218">
                  <c:v>172.7926294424484</c:v>
                </c:pt>
                <c:pt idx="219">
                  <c:v>172.45969566702939</c:v>
                </c:pt>
                <c:pt idx="220">
                  <c:v>181.54875945107938</c:v>
                </c:pt>
                <c:pt idx="221">
                  <c:v>184.62007305081565</c:v>
                </c:pt>
                <c:pt idx="222">
                  <c:v>180.86624531780461</c:v>
                </c:pt>
                <c:pt idx="223">
                  <c:v>183.25504478426618</c:v>
                </c:pt>
                <c:pt idx="224">
                  <c:v>185.37432104833388</c:v>
                </c:pt>
                <c:pt idx="225">
                  <c:v>182.0038788474551</c:v>
                </c:pt>
                <c:pt idx="226">
                  <c:v>180.31865774701566</c:v>
                </c:pt>
                <c:pt idx="227">
                  <c:v>177.12076852289508</c:v>
                </c:pt>
                <c:pt idx="228">
                  <c:v>183.59630185090356</c:v>
                </c:pt>
                <c:pt idx="229">
                  <c:v>181.54875945107938</c:v>
                </c:pt>
                <c:pt idx="230">
                  <c:v>180.1837311845299</c:v>
                </c:pt>
                <c:pt idx="231">
                  <c:v>183.93755891754091</c:v>
                </c:pt>
                <c:pt idx="232">
                  <c:v>189.41885168938845</c:v>
                </c:pt>
                <c:pt idx="233">
                  <c:v>188.07067480903694</c:v>
                </c:pt>
                <c:pt idx="234">
                  <c:v>186.72249792868541</c:v>
                </c:pt>
                <c:pt idx="235">
                  <c:v>175.82869446173561</c:v>
                </c:pt>
                <c:pt idx="236">
                  <c:v>170.86939927443811</c:v>
                </c:pt>
                <c:pt idx="237">
                  <c:v>163.16100532220779</c:v>
                </c:pt>
                <c:pt idx="238">
                  <c:v>154.9224415086187</c:v>
                </c:pt>
                <c:pt idx="239">
                  <c:v>151.30429531627303</c:v>
                </c:pt>
                <c:pt idx="240">
                  <c:v>161.13994730278424</c:v>
                </c:pt>
                <c:pt idx="241">
                  <c:v>161.17196674994304</c:v>
                </c:pt>
                <c:pt idx="242">
                  <c:v>156.32828472475936</c:v>
                </c:pt>
                <c:pt idx="243">
                  <c:v>159.62799142743557</c:v>
                </c:pt>
                <c:pt idx="244">
                  <c:v>160.87838033005386</c:v>
                </c:pt>
                <c:pt idx="245">
                  <c:v>161.47288107820319</c:v>
                </c:pt>
                <c:pt idx="246">
                  <c:v>160.77009298191862</c:v>
                </c:pt>
                <c:pt idx="247">
                  <c:v>166.16280050332472</c:v>
                </c:pt>
                <c:pt idx="248">
                  <c:v>181.8900165177167</c:v>
                </c:pt>
                <c:pt idx="249">
                  <c:v>181.8900165177167</c:v>
                </c:pt>
                <c:pt idx="250">
                  <c:v>181.42789066555275</c:v>
                </c:pt>
                <c:pt idx="251">
                  <c:v>186.95712161916956</c:v>
                </c:pt>
                <c:pt idx="252">
                  <c:v>195.35865027851517</c:v>
                </c:pt>
                <c:pt idx="253">
                  <c:v>195.71320318283188</c:v>
                </c:pt>
                <c:pt idx="254">
                  <c:v>203.11623487336723</c:v>
                </c:pt>
                <c:pt idx="255">
                  <c:v>205.49222310637032</c:v>
                </c:pt>
                <c:pt idx="256">
                  <c:v>205.49222310637032</c:v>
                </c:pt>
                <c:pt idx="257">
                  <c:v>204.385442730573</c:v>
                </c:pt>
                <c:pt idx="258">
                  <c:v>199.00668566676768</c:v>
                </c:pt>
                <c:pt idx="259">
                  <c:v>199.25873222599915</c:v>
                </c:pt>
                <c:pt idx="260">
                  <c:v>194.294991565565</c:v>
                </c:pt>
                <c:pt idx="261">
                  <c:v>198.19507351304895</c:v>
                </c:pt>
                <c:pt idx="262">
                  <c:v>192.48635257278642</c:v>
                </c:pt>
                <c:pt idx="263">
                  <c:v>188.03264371718933</c:v>
                </c:pt>
                <c:pt idx="264">
                  <c:v>184.52545580962865</c:v>
                </c:pt>
                <c:pt idx="265">
                  <c:v>179.07876275123166</c:v>
                </c:pt>
                <c:pt idx="266">
                  <c:v>176.7878347474761</c:v>
                </c:pt>
                <c:pt idx="267">
                  <c:v>178.97048086666416</c:v>
                </c:pt>
                <c:pt idx="268">
                  <c:v>165.16842025248573</c:v>
                </c:pt>
                <c:pt idx="269">
                  <c:v>161.3533148452135</c:v>
                </c:pt>
                <c:pt idx="270">
                  <c:v>150.15305886048534</c:v>
                </c:pt>
                <c:pt idx="271">
                  <c:v>152.58397713092268</c:v>
                </c:pt>
                <c:pt idx="272">
                  <c:v>156.97819789959831</c:v>
                </c:pt>
                <c:pt idx="273">
                  <c:v>159.54880694252603</c:v>
                </c:pt>
                <c:pt idx="274">
                  <c:v>166.35146834610902</c:v>
                </c:pt>
                <c:pt idx="275">
                  <c:v>162.69671524220703</c:v>
                </c:pt>
                <c:pt idx="276">
                  <c:v>163.80346945588593</c:v>
                </c:pt>
                <c:pt idx="277">
                  <c:v>168.41753671805213</c:v>
                </c:pt>
                <c:pt idx="278">
                  <c:v>178.44275401904304</c:v>
                </c:pt>
                <c:pt idx="279">
                  <c:v>180.81671526985073</c:v>
                </c:pt>
                <c:pt idx="280">
                  <c:v>174.09049172589567</c:v>
                </c:pt>
                <c:pt idx="281">
                  <c:v>171.71653047508801</c:v>
                </c:pt>
                <c:pt idx="282">
                  <c:v>168.15558859887648</c:v>
                </c:pt>
                <c:pt idx="283">
                  <c:v>169.5710814900936</c:v>
                </c:pt>
                <c:pt idx="284">
                  <c:v>169.87026462091873</c:v>
                </c:pt>
                <c:pt idx="285">
                  <c:v>169.26355652542503</c:v>
                </c:pt>
                <c:pt idx="286">
                  <c:v>169.26355652542503</c:v>
                </c:pt>
                <c:pt idx="287">
                  <c:v>170.1338896412162</c:v>
                </c:pt>
                <c:pt idx="288">
                  <c:v>168.15558859887648</c:v>
                </c:pt>
                <c:pt idx="289">
                  <c:v>165.78162734806884</c:v>
                </c:pt>
                <c:pt idx="290">
                  <c:v>165.78162734806884</c:v>
                </c:pt>
                <c:pt idx="291">
                  <c:v>165.69934294495869</c:v>
                </c:pt>
                <c:pt idx="292">
                  <c:v>172.40493494449845</c:v>
                </c:pt>
                <c:pt idx="293">
                  <c:v>173.39559220824785</c:v>
                </c:pt>
                <c:pt idx="294">
                  <c:v>176.51871864165565</c:v>
                </c:pt>
                <c:pt idx="295">
                  <c:v>181.6246802531698</c:v>
                </c:pt>
                <c:pt idx="296">
                  <c:v>182.76220434661346</c:v>
                </c:pt>
                <c:pt idx="297">
                  <c:v>180.10798146191161</c:v>
                </c:pt>
                <c:pt idx="298">
                  <c:v>174.04118629687878</c:v>
                </c:pt>
                <c:pt idx="299">
                  <c:v>166.11044717396922</c:v>
                </c:pt>
                <c:pt idx="300">
                  <c:v>166.5334991621117</c:v>
                </c:pt>
                <c:pt idx="301">
                  <c:v>176.0687927682354</c:v>
                </c:pt>
                <c:pt idx="302">
                  <c:v>173.29917130895979</c:v>
                </c:pt>
                <c:pt idx="303">
                  <c:v>177.45369686364211</c:v>
                </c:pt>
                <c:pt idx="304">
                  <c:v>179.28741429915661</c:v>
                </c:pt>
                <c:pt idx="305">
                  <c:v>178.69459792364665</c:v>
                </c:pt>
                <c:pt idx="306">
                  <c:v>167.11254065081772</c:v>
                </c:pt>
                <c:pt idx="307">
                  <c:v>157.59870789099392</c:v>
                </c:pt>
                <c:pt idx="308">
                  <c:v>165.8716059430146</c:v>
                </c:pt>
                <c:pt idx="309">
                  <c:v>164.60637039387615</c:v>
                </c:pt>
                <c:pt idx="310">
                  <c:v>170.82358930446119</c:v>
                </c:pt>
                <c:pt idx="311">
                  <c:v>164.58345818831648</c:v>
                </c:pt>
                <c:pt idx="312">
                  <c:v>169.42411782003839</c:v>
                </c:pt>
                <c:pt idx="313">
                  <c:v>167.81820201131762</c:v>
                </c:pt>
                <c:pt idx="314">
                  <c:v>168.21968096349786</c:v>
                </c:pt>
                <c:pt idx="315">
                  <c:v>165.43338683058539</c:v>
                </c:pt>
                <c:pt idx="316">
                  <c:v>168.76712026122186</c:v>
                </c:pt>
                <c:pt idx="317">
                  <c:v>176.62637341064149</c:v>
                </c:pt>
                <c:pt idx="318">
                  <c:v>184.48562656006115</c:v>
                </c:pt>
                <c:pt idx="319">
                  <c:v>187.93859902227373</c:v>
                </c:pt>
                <c:pt idx="320">
                  <c:v>191.48843215888124</c:v>
                </c:pt>
                <c:pt idx="321">
                  <c:v>187.98394987385913</c:v>
                </c:pt>
                <c:pt idx="322">
                  <c:v>181.3538105629554</c:v>
                </c:pt>
                <c:pt idx="323">
                  <c:v>185.25389251054582</c:v>
                </c:pt>
                <c:pt idx="324">
                  <c:v>190.32399904241336</c:v>
                </c:pt>
                <c:pt idx="325">
                  <c:v>187.25876799472923</c:v>
                </c:pt>
                <c:pt idx="326">
                  <c:v>178.79943966642526</c:v>
                </c:pt>
                <c:pt idx="327">
                  <c:v>175.72332027431469</c:v>
                </c:pt>
                <c:pt idx="328">
                  <c:v>174.93909010779035</c:v>
                </c:pt>
                <c:pt idx="329">
                  <c:v>194.56455155099175</c:v>
                </c:pt>
                <c:pt idx="330">
                  <c:v>198.12416293759426</c:v>
                </c:pt>
                <c:pt idx="331">
                  <c:v>205.53431863801609</c:v>
                </c:pt>
                <c:pt idx="332">
                  <c:v>205.14431044325704</c:v>
                </c:pt>
                <c:pt idx="333">
                  <c:v>200.85422030090757</c:v>
                </c:pt>
                <c:pt idx="334">
                  <c:v>207.48435961181133</c:v>
                </c:pt>
                <c:pt idx="335">
                  <c:v>217.25093206780701</c:v>
                </c:pt>
                <c:pt idx="336">
                  <c:v>233.78507380040114</c:v>
                </c:pt>
                <c:pt idx="337">
                  <c:v>235.98159208238286</c:v>
                </c:pt>
                <c:pt idx="338">
                  <c:v>239.34741510732971</c:v>
                </c:pt>
                <c:pt idx="339">
                  <c:v>239.0645611722226</c:v>
                </c:pt>
                <c:pt idx="340">
                  <c:v>229.10353779004663</c:v>
                </c:pt>
                <c:pt idx="341">
                  <c:v>220.95260675292818</c:v>
                </c:pt>
                <c:pt idx="342">
                  <c:v>225.58880613489188</c:v>
                </c:pt>
                <c:pt idx="343">
                  <c:v>228.33207037997056</c:v>
                </c:pt>
                <c:pt idx="344">
                  <c:v>217.38075144800294</c:v>
                </c:pt>
                <c:pt idx="345">
                  <c:v>213.68603553571577</c:v>
                </c:pt>
                <c:pt idx="346">
                  <c:v>215.0752189206583</c:v>
                </c:pt>
                <c:pt idx="347">
                  <c:v>198.01127343564428</c:v>
                </c:pt>
                <c:pt idx="348">
                  <c:v>200.64265248462294</c:v>
                </c:pt>
                <c:pt idx="349">
                  <c:v>201.82924077770392</c:v>
                </c:pt>
                <c:pt idx="350">
                  <c:v>203.45427492245193</c:v>
                </c:pt>
                <c:pt idx="351">
                  <c:v>206.05432955404873</c:v>
                </c:pt>
                <c:pt idx="352">
                  <c:v>201.09200035306131</c:v>
                </c:pt>
                <c:pt idx="353">
                  <c:v>197.50791297149755</c:v>
                </c:pt>
                <c:pt idx="354">
                  <c:v>195.09919239551976</c:v>
                </c:pt>
                <c:pt idx="355">
                  <c:v>200.20426673220061</c:v>
                </c:pt>
                <c:pt idx="356">
                  <c:v>193.10158974300592</c:v>
                </c:pt>
                <c:pt idx="357">
                  <c:v>202.56357627281574</c:v>
                </c:pt>
                <c:pt idx="358">
                  <c:v>218.40465461694612</c:v>
                </c:pt>
                <c:pt idx="359">
                  <c:v>234.44360477987127</c:v>
                </c:pt>
                <c:pt idx="360">
                  <c:v>238.29026360213103</c:v>
                </c:pt>
                <c:pt idx="361">
                  <c:v>247.41137331209123</c:v>
                </c:pt>
                <c:pt idx="362">
                  <c:v>256.28405704466275</c:v>
                </c:pt>
                <c:pt idx="363">
                  <c:v>281.29962476525702</c:v>
                </c:pt>
                <c:pt idx="364">
                  <c:v>267.13097044661384</c:v>
                </c:pt>
                <c:pt idx="365">
                  <c:v>293.74039441089485</c:v>
                </c:pt>
                <c:pt idx="366">
                  <c:v>270.61685384343218</c:v>
                </c:pt>
                <c:pt idx="367">
                  <c:v>270.98355295065528</c:v>
                </c:pt>
                <c:pt idx="368">
                  <c:v>266.34702033518056</c:v>
                </c:pt>
                <c:pt idx="369">
                  <c:v>263.35061635640977</c:v>
                </c:pt>
                <c:pt idx="370">
                  <c:v>265.76928394684484</c:v>
                </c:pt>
                <c:pt idx="371">
                  <c:v>258.38042901493498</c:v>
                </c:pt>
                <c:pt idx="372">
                  <c:v>267.08497347133414</c:v>
                </c:pt>
                <c:pt idx="373">
                  <c:v>269.38743013919043</c:v>
                </c:pt>
                <c:pt idx="374">
                  <c:v>269.7163525203128</c:v>
                </c:pt>
                <c:pt idx="375">
                  <c:v>275.60579094926402</c:v>
                </c:pt>
                <c:pt idx="376">
                  <c:v>271.72088681611774</c:v>
                </c:pt>
                <c:pt idx="377">
                  <c:v>266.97451622463149</c:v>
                </c:pt>
                <c:pt idx="378">
                  <c:v>273.00604512863623</c:v>
                </c:pt>
                <c:pt idx="379">
                  <c:v>283.60466082580609</c:v>
                </c:pt>
                <c:pt idx="380">
                  <c:v>280.94226737074774</c:v>
                </c:pt>
                <c:pt idx="381">
                  <c:v>254.30997154167241</c:v>
                </c:pt>
                <c:pt idx="382">
                  <c:v>252.76129956974557</c:v>
                </c:pt>
                <c:pt idx="383">
                  <c:v>244.18879408533988</c:v>
                </c:pt>
                <c:pt idx="384">
                  <c:v>253.80509546806488</c:v>
                </c:pt>
                <c:pt idx="385">
                  <c:v>252.3050653530054</c:v>
                </c:pt>
                <c:pt idx="386">
                  <c:v>250.66800272171491</c:v>
                </c:pt>
                <c:pt idx="387">
                  <c:v>240.43032439273398</c:v>
                </c:pt>
                <c:pt idx="388">
                  <c:v>241.26115616019015</c:v>
                </c:pt>
                <c:pt idx="389">
                  <c:v>227.92830279344278</c:v>
                </c:pt>
                <c:pt idx="390">
                  <c:v>217.45248943385559</c:v>
                </c:pt>
                <c:pt idx="391">
                  <c:v>210.46861386079746</c:v>
                </c:pt>
                <c:pt idx="392">
                  <c:v>203.02814849107551</c:v>
                </c:pt>
                <c:pt idx="393">
                  <c:v>198.72300494247241</c:v>
                </c:pt>
                <c:pt idx="394">
                  <c:v>201.70297508335926</c:v>
                </c:pt>
                <c:pt idx="395">
                  <c:v>211.01728444230417</c:v>
                </c:pt>
                <c:pt idx="396">
                  <c:v>209.61793383622631</c:v>
                </c:pt>
                <c:pt idx="397">
                  <c:v>199.38694747613422</c:v>
                </c:pt>
                <c:pt idx="398">
                  <c:v>201.0307744599892</c:v>
                </c:pt>
                <c:pt idx="399">
                  <c:v>208.36273662762616</c:v>
                </c:pt>
                <c:pt idx="400">
                  <c:v>208.76900287290368</c:v>
                </c:pt>
                <c:pt idx="401">
                  <c:v>209.09018595424661</c:v>
                </c:pt>
                <c:pt idx="402">
                  <c:v>217.7621291505057</c:v>
                </c:pt>
                <c:pt idx="403">
                  <c:v>222.53167166880695</c:v>
                </c:pt>
                <c:pt idx="404">
                  <c:v>229.70108917382888</c:v>
                </c:pt>
                <c:pt idx="405">
                  <c:v>243.19445916628058</c:v>
                </c:pt>
                <c:pt idx="406">
                  <c:v>250.61405552000258</c:v>
                </c:pt>
                <c:pt idx="407">
                  <c:v>253.06804871970886</c:v>
                </c:pt>
                <c:pt idx="408">
                  <c:v>258.58953341904794</c:v>
                </c:pt>
                <c:pt idx="409">
                  <c:v>269.93925196768942</c:v>
                </c:pt>
                <c:pt idx="410">
                  <c:v>280.76057235538616</c:v>
                </c:pt>
                <c:pt idx="411">
                  <c:v>277.34801291239245</c:v>
                </c:pt>
                <c:pt idx="412">
                  <c:v>266.72940682753352</c:v>
                </c:pt>
                <c:pt idx="413">
                  <c:v>269.86739984903392</c:v>
                </c:pt>
                <c:pt idx="414">
                  <c:v>278.33998100708493</c:v>
                </c:pt>
                <c:pt idx="415">
                  <c:v>285.41406250492292</c:v>
                </c:pt>
                <c:pt idx="416">
                  <c:v>289.63675588448643</c:v>
                </c:pt>
                <c:pt idx="417">
                  <c:v>293.71614681243688</c:v>
                </c:pt>
                <c:pt idx="418">
                  <c:v>288.82662194791658</c:v>
                </c:pt>
                <c:pt idx="419">
                  <c:v>292.63868906497237</c:v>
                </c:pt>
                <c:pt idx="420">
                  <c:v>302.76141101376072</c:v>
                </c:pt>
                <c:pt idx="421">
                  <c:v>300.61416696401778</c:v>
                </c:pt>
                <c:pt idx="422">
                  <c:v>293.25218736489899</c:v>
                </c:pt>
                <c:pt idx="423">
                  <c:v>289.26444841537625</c:v>
                </c:pt>
                <c:pt idx="424">
                  <c:v>278.46622729235031</c:v>
                </c:pt>
                <c:pt idx="425">
                  <c:v>282.10630869486471</c:v>
                </c:pt>
                <c:pt idx="426">
                  <c:v>284.30216774793575</c:v>
                </c:pt>
                <c:pt idx="427">
                  <c:v>298.46692291427479</c:v>
                </c:pt>
                <c:pt idx="428">
                  <c:v>304.25013722682718</c:v>
                </c:pt>
                <c:pt idx="429">
                  <c:v>288.73232474918001</c:v>
                </c:pt>
                <c:pt idx="430">
                  <c:v>291.50077865925533</c:v>
                </c:pt>
                <c:pt idx="431">
                  <c:v>285.7851718881563</c:v>
                </c:pt>
                <c:pt idx="432">
                  <c:v>280.63921893076349</c:v>
                </c:pt>
                <c:pt idx="433">
                  <c:v>266.10857898601364</c:v>
                </c:pt>
                <c:pt idx="434">
                  <c:v>242.51079118557979</c:v>
                </c:pt>
                <c:pt idx="435">
                  <c:v>243.67251952658862</c:v>
                </c:pt>
                <c:pt idx="436">
                  <c:v>230.3479480736288</c:v>
                </c:pt>
                <c:pt idx="437">
                  <c:v>220.65704031154075</c:v>
                </c:pt>
                <c:pt idx="438">
                  <c:v>229.10054950713547</c:v>
                </c:pt>
                <c:pt idx="439">
                  <c:v>211.93208080942631</c:v>
                </c:pt>
                <c:pt idx="440">
                  <c:v>209.68047835726773</c:v>
                </c:pt>
                <c:pt idx="441">
                  <c:v>184.97563656977573</c:v>
                </c:pt>
                <c:pt idx="442">
                  <c:v>181.52005328261964</c:v>
                </c:pt>
                <c:pt idx="443">
                  <c:v>194.96108670114211</c:v>
                </c:pt>
                <c:pt idx="444">
                  <c:v>205.50412576314943</c:v>
                </c:pt>
                <c:pt idx="445">
                  <c:v>200.20447713829105</c:v>
                </c:pt>
                <c:pt idx="446">
                  <c:v>208.39466029394842</c:v>
                </c:pt>
                <c:pt idx="447">
                  <c:v>217.20436066061342</c:v>
                </c:pt>
                <c:pt idx="448">
                  <c:v>228.9045955580774</c:v>
                </c:pt>
                <c:pt idx="449">
                  <c:v>229.20460158108929</c:v>
                </c:pt>
                <c:pt idx="450">
                  <c:v>235.02158396850004</c:v>
                </c:pt>
                <c:pt idx="451">
                  <c:v>245.11089439139022</c:v>
                </c:pt>
                <c:pt idx="452">
                  <c:v>242.44019457356637</c:v>
                </c:pt>
                <c:pt idx="453">
                  <c:v>242.77053771521062</c:v>
                </c:pt>
                <c:pt idx="454">
                  <c:v>256.45153127768504</c:v>
                </c:pt>
                <c:pt idx="455">
                  <c:v>259.49897065266771</c:v>
                </c:pt>
                <c:pt idx="456">
                  <c:v>263.13146923848541</c:v>
                </c:pt>
                <c:pt idx="457">
                  <c:v>252.88936231932183</c:v>
                </c:pt>
                <c:pt idx="458">
                  <c:v>256.33785362367621</c:v>
                </c:pt>
                <c:pt idx="459">
                  <c:v>262.3116856764745</c:v>
                </c:pt>
                <c:pt idx="460">
                  <c:v>268.27038857935855</c:v>
                </c:pt>
                <c:pt idx="461">
                  <c:v>270.24800301833028</c:v>
                </c:pt>
                <c:pt idx="462">
                  <c:v>274.10868877573495</c:v>
                </c:pt>
                <c:pt idx="463">
                  <c:v>277.91916363541065</c:v>
                </c:pt>
                <c:pt idx="464">
                  <c:v>275.43955510225663</c:v>
                </c:pt>
                <c:pt idx="465">
                  <c:v>271.15032551020403</c:v>
                </c:pt>
                <c:pt idx="466">
                  <c:v>267.23005253277887</c:v>
                </c:pt>
                <c:pt idx="467">
                  <c:v>267.80454148573375</c:v>
                </c:pt>
                <c:pt idx="468">
                  <c:v>264.60500290082621</c:v>
                </c:pt>
                <c:pt idx="469">
                  <c:v>255.15482422579674</c:v>
                </c:pt>
                <c:pt idx="470">
                  <c:v>256.52290072175992</c:v>
                </c:pt>
                <c:pt idx="471">
                  <c:v>248.00150068461176</c:v>
                </c:pt>
                <c:pt idx="472">
                  <c:v>248.56421520423442</c:v>
                </c:pt>
                <c:pt idx="473">
                  <c:v>238.87951650769031</c:v>
                </c:pt>
                <c:pt idx="474">
                  <c:v>226.80428820070819</c:v>
                </c:pt>
                <c:pt idx="475">
                  <c:v>234.57286224489795</c:v>
                </c:pt>
                <c:pt idx="476">
                  <c:v>238.47899515246056</c:v>
                </c:pt>
                <c:pt idx="477">
                  <c:v>257.01136613579979</c:v>
                </c:pt>
                <c:pt idx="478">
                  <c:v>262.03023536995465</c:v>
                </c:pt>
                <c:pt idx="479">
                  <c:v>254.71252740043931</c:v>
                </c:pt>
                <c:pt idx="480">
                  <c:v>260.90443414387539</c:v>
                </c:pt>
                <c:pt idx="481">
                  <c:v>273.8774563928165</c:v>
                </c:pt>
                <c:pt idx="482">
                  <c:v>267.83282463819086</c:v>
                </c:pt>
                <c:pt idx="483">
                  <c:v>275.37882566006067</c:v>
                </c:pt>
                <c:pt idx="484">
                  <c:v>281.3137141441137</c:v>
                </c:pt>
                <c:pt idx="485">
                  <c:v>286.95185820396409</c:v>
                </c:pt>
                <c:pt idx="486">
                  <c:v>282.69410860912683</c:v>
                </c:pt>
                <c:pt idx="487">
                  <c:v>260.77662763397234</c:v>
                </c:pt>
                <c:pt idx="488">
                  <c:v>244.01741575268605</c:v>
                </c:pt>
                <c:pt idx="489">
                  <c:v>245.42466728528515</c:v>
                </c:pt>
                <c:pt idx="490">
                  <c:v>257.93282580590289</c:v>
                </c:pt>
                <c:pt idx="491">
                  <c:v>261.79796485557063</c:v>
                </c:pt>
                <c:pt idx="492">
                  <c:v>259.35472671993756</c:v>
                </c:pt>
                <c:pt idx="493">
                  <c:v>254.43107709391944</c:v>
                </c:pt>
                <c:pt idx="494">
                  <c:v>256.45983959902776</c:v>
                </c:pt>
                <c:pt idx="495">
                  <c:v>256.67941229091997</c:v>
                </c:pt>
                <c:pt idx="496">
                  <c:v>256.41175909770732</c:v>
                </c:pt>
                <c:pt idx="497">
                  <c:v>258.95102432577215</c:v>
                </c:pt>
                <c:pt idx="498">
                  <c:v>259.22132810899325</c:v>
                </c:pt>
                <c:pt idx="499">
                  <c:v>262.56778254159798</c:v>
                </c:pt>
                <c:pt idx="500">
                  <c:v>261.34332448979586</c:v>
                </c:pt>
                <c:pt idx="501">
                  <c:v>260.81321632653055</c:v>
                </c:pt>
                <c:pt idx="502">
                  <c:v>257.89762142857143</c:v>
                </c:pt>
                <c:pt idx="503">
                  <c:v>251.05869523345459</c:v>
                </c:pt>
                <c:pt idx="504">
                  <c:v>246.50029591836736</c:v>
                </c:pt>
                <c:pt idx="505">
                  <c:v>237.75351122448978</c:v>
                </c:pt>
                <c:pt idx="506">
                  <c:v>233.24759183673467</c:v>
                </c:pt>
                <c:pt idx="507">
                  <c:v>232.98253775510196</c:v>
                </c:pt>
                <c:pt idx="508">
                  <c:v>228.95754123711345</c:v>
                </c:pt>
                <c:pt idx="509">
                  <c:v>215.22391428571422</c:v>
                </c:pt>
                <c:pt idx="510">
                  <c:v>215.9360797979798</c:v>
                </c:pt>
                <c:pt idx="511">
                  <c:v>221.70836868686865</c:v>
                </c:pt>
                <c:pt idx="512">
                  <c:v>221.56930899999998</c:v>
                </c:pt>
                <c:pt idx="513">
                  <c:v>214.55597800000001</c:v>
                </c:pt>
                <c:pt idx="514">
                  <c:v>207.03085643564356</c:v>
                </c:pt>
                <c:pt idx="515">
                  <c:v>208.84141199999993</c:v>
                </c:pt>
                <c:pt idx="516">
                  <c:v>217.41326099999998</c:v>
                </c:pt>
                <c:pt idx="517">
                  <c:v>222.495498989899</c:v>
                </c:pt>
                <c:pt idx="518">
                  <c:v>218.29747070707072</c:v>
                </c:pt>
                <c:pt idx="519">
                  <c:v>215.22391428571422</c:v>
                </c:pt>
                <c:pt idx="520">
                  <c:v>214.36181919191918</c:v>
                </c:pt>
                <c:pt idx="521">
                  <c:v>213.3123121212121</c:v>
                </c:pt>
                <c:pt idx="522">
                  <c:v>199.49030399999998</c:v>
                </c:pt>
                <c:pt idx="523">
                  <c:v>195.5787294117647</c:v>
                </c:pt>
                <c:pt idx="524">
                  <c:v>195.5787294117647</c:v>
                </c:pt>
                <c:pt idx="525">
                  <c:v>197.51515247524753</c:v>
                </c:pt>
                <c:pt idx="526">
                  <c:v>195.5787294117647</c:v>
                </c:pt>
                <c:pt idx="527">
                  <c:v>189.02817326732671</c:v>
                </c:pt>
                <c:pt idx="528">
                  <c:v>192.37152871287131</c:v>
                </c:pt>
                <c:pt idx="529">
                  <c:v>191.69771399999999</c:v>
                </c:pt>
                <c:pt idx="530">
                  <c:v>198.61921313131313</c:v>
                </c:pt>
                <c:pt idx="531">
                  <c:v>211.438942</c:v>
                </c:pt>
                <c:pt idx="532">
                  <c:v>204.45904455445543</c:v>
                </c:pt>
                <c:pt idx="533">
                  <c:v>206.77367524752469</c:v>
                </c:pt>
                <c:pt idx="534">
                  <c:v>206.0021316831683</c:v>
                </c:pt>
                <c:pt idx="535">
                  <c:v>214.7462920792079</c:v>
                </c:pt>
                <c:pt idx="536">
                  <c:v>222.71890891089109</c:v>
                </c:pt>
                <c:pt idx="537">
                  <c:v>232.75906078431376</c:v>
                </c:pt>
                <c:pt idx="538">
                  <c:v>238.56926019417472</c:v>
                </c:pt>
                <c:pt idx="539">
                  <c:v>239.07363495145628</c:v>
                </c:pt>
                <c:pt idx="540">
                  <c:v>233.02841249999997</c:v>
                </c:pt>
                <c:pt idx="541">
                  <c:v>229.78149999999997</c:v>
                </c:pt>
                <c:pt idx="542">
                  <c:v>226.85095333333331</c:v>
                </c:pt>
                <c:pt idx="543">
                  <c:v>222.26035000000002</c:v>
                </c:pt>
                <c:pt idx="544">
                  <c:v>225.03834672897196</c:v>
                </c:pt>
                <c:pt idx="545">
                  <c:v>225.11926666666665</c:v>
                </c:pt>
                <c:pt idx="546">
                  <c:v>221.99261018518519</c:v>
                </c:pt>
                <c:pt idx="547">
                  <c:v>221.62411926605506</c:v>
                </c:pt>
                <c:pt idx="548">
                  <c:v>226.52333693693694</c:v>
                </c:pt>
                <c:pt idx="549">
                  <c:v>229.41017168141593</c:v>
                </c:pt>
                <c:pt idx="550">
                  <c:v>230.61548956521739</c:v>
                </c:pt>
                <c:pt idx="551">
                  <c:v>219.44650000000001</c:v>
                </c:pt>
                <c:pt idx="552">
                  <c:v>212.46463333333335</c:v>
                </c:pt>
                <c:pt idx="553">
                  <c:v>195.46413249999998</c:v>
                </c:pt>
                <c:pt idx="554">
                  <c:v>201.52503583333331</c:v>
                </c:pt>
                <c:pt idx="555">
                  <c:v>189.04246111111109</c:v>
                </c:pt>
                <c:pt idx="556">
                  <c:v>179.79777968749994</c:v>
                </c:pt>
                <c:pt idx="557">
                  <c:v>180.62823999999998</c:v>
                </c:pt>
                <c:pt idx="558">
                  <c:v>178.37725546874995</c:v>
                </c:pt>
                <c:pt idx="559">
                  <c:v>170.43792999999999</c:v>
                </c:pt>
                <c:pt idx="560">
                  <c:v>158.58604210526312</c:v>
                </c:pt>
                <c:pt idx="561">
                  <c:v>147.77059555555556</c:v>
                </c:pt>
                <c:pt idx="562">
                  <c:v>135.45637925925925</c:v>
                </c:pt>
                <c:pt idx="563">
                  <c:v>128.92849635036495</c:v>
                </c:pt>
                <c:pt idx="564">
                  <c:v>133.772795</c:v>
                </c:pt>
                <c:pt idx="565">
                  <c:v>136.87693546099288</c:v>
                </c:pt>
                <c:pt idx="566">
                  <c:v>135.07156000000001</c:v>
                </c:pt>
                <c:pt idx="567">
                  <c:v>131.88867112676056</c:v>
                </c:pt>
                <c:pt idx="568">
                  <c:v>133.28016</c:v>
                </c:pt>
                <c:pt idx="569">
                  <c:v>131.64352721088437</c:v>
                </c:pt>
                <c:pt idx="570">
                  <c:v>129.18841258278144</c:v>
                </c:pt>
                <c:pt idx="571">
                  <c:v>127.85245064935064</c:v>
                </c:pt>
                <c:pt idx="572">
                  <c:v>124.74761910828025</c:v>
                </c:pt>
                <c:pt idx="573">
                  <c:v>127.60366125</c:v>
                </c:pt>
                <c:pt idx="574">
                  <c:v>128.44228098159508</c:v>
                </c:pt>
                <c:pt idx="575">
                  <c:v>124.36658787878787</c:v>
                </c:pt>
                <c:pt idx="576">
                  <c:v>123.57945757575756</c:v>
                </c:pt>
                <c:pt idx="577">
                  <c:v>126.34899012345679</c:v>
                </c:pt>
                <c:pt idx="578">
                  <c:v>128.60941219512193</c:v>
                </c:pt>
                <c:pt idx="579">
                  <c:v>130.49866287425152</c:v>
                </c:pt>
                <c:pt idx="580">
                  <c:v>137.86890000000002</c:v>
                </c:pt>
                <c:pt idx="581">
                  <c:v>141.55770000000001</c:v>
                </c:pt>
                <c:pt idx="582">
                  <c:v>141.96845000000002</c:v>
                </c:pt>
                <c:pt idx="583">
                  <c:v>130.17000621468924</c:v>
                </c:pt>
                <c:pt idx="584">
                  <c:v>131.4817151685393</c:v>
                </c:pt>
                <c:pt idx="585">
                  <c:v>135.90391767955799</c:v>
                </c:pt>
                <c:pt idx="586">
                  <c:v>129.03405783783782</c:v>
                </c:pt>
                <c:pt idx="587">
                  <c:v>122.59242116402118</c:v>
                </c:pt>
                <c:pt idx="588">
                  <c:v>118.8403621761658</c:v>
                </c:pt>
                <c:pt idx="589">
                  <c:v>107.89739999999999</c:v>
                </c:pt>
                <c:pt idx="590">
                  <c:v>114.31769086294416</c:v>
                </c:pt>
                <c:pt idx="591">
                  <c:v>110.04314285714284</c:v>
                </c:pt>
                <c:pt idx="592">
                  <c:v>101.63151359223301</c:v>
                </c:pt>
                <c:pt idx="593">
                  <c:v>98.43271578947369</c:v>
                </c:pt>
                <c:pt idx="594">
                  <c:v>98.781068749999989</c:v>
                </c:pt>
                <c:pt idx="595">
                  <c:v>97.247428571428557</c:v>
                </c:pt>
                <c:pt idx="596">
                  <c:v>102.21280549999999</c:v>
                </c:pt>
                <c:pt idx="597">
                  <c:v>102.85696683417085</c:v>
                </c:pt>
                <c:pt idx="598">
                  <c:v>98.128911111111108</c:v>
                </c:pt>
                <c:pt idx="599">
                  <c:v>91.181336597938142</c:v>
                </c:pt>
                <c:pt idx="600">
                  <c:v>97.202306842105259</c:v>
                </c:pt>
                <c:pt idx="601">
                  <c:v>99.666096739130424</c:v>
                </c:pt>
                <c:pt idx="602">
                  <c:v>97.655772677595621</c:v>
                </c:pt>
                <c:pt idx="603">
                  <c:v>99.16537182320441</c:v>
                </c:pt>
                <c:pt idx="604">
                  <c:v>104.48821242937854</c:v>
                </c:pt>
                <c:pt idx="605">
                  <c:v>96.669440340909077</c:v>
                </c:pt>
                <c:pt idx="606">
                  <c:v>95.829779096045201</c:v>
                </c:pt>
                <c:pt idx="607">
                  <c:v>94.655754237288136</c:v>
                </c:pt>
                <c:pt idx="608">
                  <c:v>98.112418857142856</c:v>
                </c:pt>
                <c:pt idx="609">
                  <c:v>99.448291428571423</c:v>
                </c:pt>
                <c:pt idx="610">
                  <c:v>105.39403333333333</c:v>
                </c:pt>
                <c:pt idx="611">
                  <c:v>109.75690346820807</c:v>
                </c:pt>
                <c:pt idx="612">
                  <c:v>112.20100000000001</c:v>
                </c:pt>
                <c:pt idx="613">
                  <c:v>114.6602</c:v>
                </c:pt>
                <c:pt idx="614">
                  <c:v>120.38851616766468</c:v>
                </c:pt>
                <c:pt idx="615">
                  <c:v>127.69892994011977</c:v>
                </c:pt>
                <c:pt idx="616">
                  <c:v>132.67623293413172</c:v>
                </c:pt>
                <c:pt idx="617">
                  <c:v>131.43190718562872</c:v>
                </c:pt>
                <c:pt idx="618">
                  <c:v>131.57726369047617</c:v>
                </c:pt>
                <c:pt idx="619">
                  <c:v>138.16981867469877</c:v>
                </c:pt>
                <c:pt idx="620">
                  <c:v>141.76880602409639</c:v>
                </c:pt>
                <c:pt idx="621">
                  <c:v>144.03070538922154</c:v>
                </c:pt>
                <c:pt idx="622">
                  <c:v>136.06109523809522</c:v>
                </c:pt>
                <c:pt idx="623">
                  <c:v>134.9486</c:v>
                </c:pt>
                <c:pt idx="624">
                  <c:v>137.60724404761905</c:v>
                </c:pt>
                <c:pt idx="625">
                  <c:v>143.48260952380951</c:v>
                </c:pt>
                <c:pt idx="626">
                  <c:v>145.80183273809521</c:v>
                </c:pt>
                <c:pt idx="627">
                  <c:v>139.86699999999999</c:v>
                </c:pt>
                <c:pt idx="628">
                  <c:v>133.25790000000001</c:v>
                </c:pt>
                <c:pt idx="629">
                  <c:v>127.43176588235292</c:v>
                </c:pt>
                <c:pt idx="630">
                  <c:v>121.72146395348837</c:v>
                </c:pt>
                <c:pt idx="631">
                  <c:v>123.04089473684209</c:v>
                </c:pt>
                <c:pt idx="632">
                  <c:v>123.08063662790698</c:v>
                </c:pt>
                <c:pt idx="633">
                  <c:v>120.56743294797687</c:v>
                </c:pt>
                <c:pt idx="634">
                  <c:v>124.17094277456644</c:v>
                </c:pt>
                <c:pt idx="635">
                  <c:v>128.37503757225434</c:v>
                </c:pt>
                <c:pt idx="636">
                  <c:v>132.57913236994219</c:v>
                </c:pt>
                <c:pt idx="637">
                  <c:v>133.9540180232558</c:v>
                </c:pt>
                <c:pt idx="638">
                  <c:v>132.15503508771928</c:v>
                </c:pt>
                <c:pt idx="639">
                  <c:v>129.87649999999999</c:v>
                </c:pt>
                <c:pt idx="640">
                  <c:v>129.41811235294119</c:v>
                </c:pt>
                <c:pt idx="641">
                  <c:v>131.86284647058824</c:v>
                </c:pt>
                <c:pt idx="642">
                  <c:v>137.16781228070172</c:v>
                </c:pt>
                <c:pt idx="643">
                  <c:v>142.71135411764703</c:v>
                </c:pt>
                <c:pt idx="644">
                  <c:v>140.50966374269004</c:v>
                </c:pt>
                <c:pt idx="645">
                  <c:v>137.88051686046512</c:v>
                </c:pt>
                <c:pt idx="646">
                  <c:v>145.58249534883723</c:v>
                </c:pt>
                <c:pt idx="647">
                  <c:v>152.54858265895953</c:v>
                </c:pt>
                <c:pt idx="648">
                  <c:v>158.8547248554913</c:v>
                </c:pt>
                <c:pt idx="649">
                  <c:v>161.13747151162789</c:v>
                </c:pt>
                <c:pt idx="650">
                  <c:v>156.00194624277455</c:v>
                </c:pt>
                <c:pt idx="651">
                  <c:v>155.24772325581392</c:v>
                </c:pt>
                <c:pt idx="652">
                  <c:v>159.30516358381502</c:v>
                </c:pt>
                <c:pt idx="653">
                  <c:v>160.30470857142859</c:v>
                </c:pt>
                <c:pt idx="654">
                  <c:v>162.89594915254239</c:v>
                </c:pt>
                <c:pt idx="655">
                  <c:v>165.09724576271188</c:v>
                </c:pt>
                <c:pt idx="656">
                  <c:v>168.91282655367232</c:v>
                </c:pt>
                <c:pt idx="657">
                  <c:v>174.48944463276837</c:v>
                </c:pt>
                <c:pt idx="658">
                  <c:v>176.92065444444444</c:v>
                </c:pt>
                <c:pt idx="659">
                  <c:v>180.81130614525139</c:v>
                </c:pt>
                <c:pt idx="660">
                  <c:v>183.56846089385476</c:v>
                </c:pt>
                <c:pt idx="661">
                  <c:v>183.85868770949722</c:v>
                </c:pt>
                <c:pt idx="662">
                  <c:v>172.34173764044942</c:v>
                </c:pt>
                <c:pt idx="663">
                  <c:v>166.59019217877096</c:v>
                </c:pt>
                <c:pt idx="664">
                  <c:v>168.69352134831459</c:v>
                </c:pt>
                <c:pt idx="665">
                  <c:v>177.71801299435026</c:v>
                </c:pt>
                <c:pt idx="666">
                  <c:v>187.31902057142855</c:v>
                </c:pt>
                <c:pt idx="667">
                  <c:v>195.85973333333334</c:v>
                </c:pt>
                <c:pt idx="668">
                  <c:v>197.70914057142858</c:v>
                </c:pt>
                <c:pt idx="669">
                  <c:v>192.1581852272727</c:v>
                </c:pt>
                <c:pt idx="670">
                  <c:v>193.56734858757062</c:v>
                </c:pt>
                <c:pt idx="671">
                  <c:v>197.96994180790961</c:v>
                </c:pt>
                <c:pt idx="672">
                  <c:v>198.89658285714285</c:v>
                </c:pt>
                <c:pt idx="673">
                  <c:v>203.92103333333333</c:v>
                </c:pt>
                <c:pt idx="674">
                  <c:v>208.25283872832367</c:v>
                </c:pt>
                <c:pt idx="675">
                  <c:v>213.35781098265895</c:v>
                </c:pt>
                <c:pt idx="676">
                  <c:v>219.44649999999999</c:v>
                </c:pt>
                <c:pt idx="677">
                  <c:v>219.7569414772727</c:v>
                </c:pt>
                <c:pt idx="678">
                  <c:v>228.52258150289015</c:v>
                </c:pt>
                <c:pt idx="679">
                  <c:v>242.08375523255813</c:v>
                </c:pt>
                <c:pt idx="680">
                  <c:v>254.34773526011563</c:v>
                </c:pt>
                <c:pt idx="681">
                  <c:v>249.00459999999998</c:v>
                </c:pt>
                <c:pt idx="682">
                  <c:v>256.14949017341036</c:v>
                </c:pt>
                <c:pt idx="683">
                  <c:v>262.15533988439302</c:v>
                </c:pt>
                <c:pt idx="684">
                  <c:v>263.206363583815</c:v>
                </c:pt>
                <c:pt idx="685">
                  <c:v>263.09485146198824</c:v>
                </c:pt>
                <c:pt idx="686">
                  <c:v>277.22176900584788</c:v>
                </c:pt>
                <c:pt idx="687">
                  <c:v>294.69053801169582</c:v>
                </c:pt>
                <c:pt idx="688">
                  <c:v>302.03837209302321</c:v>
                </c:pt>
                <c:pt idx="689">
                  <c:v>288.91824912280697</c:v>
                </c:pt>
                <c:pt idx="690">
                  <c:v>291.04488187134501</c:v>
                </c:pt>
                <c:pt idx="691">
                  <c:v>300.46282690058479</c:v>
                </c:pt>
                <c:pt idx="692">
                  <c:v>317.85959595375721</c:v>
                </c:pt>
                <c:pt idx="693">
                  <c:v>326.20144186046514</c:v>
                </c:pt>
                <c:pt idx="694">
                  <c:v>348.25024302325579</c:v>
                </c:pt>
                <c:pt idx="695">
                  <c:v>351.6539152046783</c:v>
                </c:pt>
                <c:pt idx="696">
                  <c:v>377.6292152046783</c:v>
                </c:pt>
                <c:pt idx="697">
                  <c:v>379.60394561403501</c:v>
                </c:pt>
                <c:pt idx="698">
                  <c:v>388.55992882352939</c:v>
                </c:pt>
                <c:pt idx="699">
                  <c:v>388.55360000000002</c:v>
                </c:pt>
                <c:pt idx="700">
                  <c:v>392.07423411764699</c:v>
                </c:pt>
                <c:pt idx="701">
                  <c:v>397.22461695906429</c:v>
                </c:pt>
                <c:pt idx="702">
                  <c:v>427.61649942196533</c:v>
                </c:pt>
                <c:pt idx="703">
                  <c:v>451.94019075144507</c:v>
                </c:pt>
                <c:pt idx="704">
                  <c:v>469.95773988439305</c:v>
                </c:pt>
                <c:pt idx="705">
                  <c:v>420.25933352601146</c:v>
                </c:pt>
                <c:pt idx="706">
                  <c:v>309.00096763005774</c:v>
                </c:pt>
                <c:pt idx="707">
                  <c:v>323.18105813953485</c:v>
                </c:pt>
                <c:pt idx="708">
                  <c:v>329.77997836257305</c:v>
                </c:pt>
                <c:pt idx="709">
                  <c:v>352.50010058823528</c:v>
                </c:pt>
                <c:pt idx="710">
                  <c:v>367.95780000000002</c:v>
                </c:pt>
                <c:pt idx="711">
                  <c:v>389.01831647058822</c:v>
                </c:pt>
                <c:pt idx="712">
                  <c:v>367.95780000000002</c:v>
                </c:pt>
                <c:pt idx="713">
                  <c:v>332.73122380952378</c:v>
                </c:pt>
                <c:pt idx="714">
                  <c:v>329.54205903614451</c:v>
                </c:pt>
                <c:pt idx="715">
                  <c:v>327.28877999999992</c:v>
                </c:pt>
                <c:pt idx="716">
                  <c:v>325.1606831325301</c:v>
                </c:pt>
                <c:pt idx="717">
                  <c:v>282.10750060606063</c:v>
                </c:pt>
                <c:pt idx="718">
                  <c:v>263.23749146341464</c:v>
                </c:pt>
                <c:pt idx="719">
                  <c:v>250.23410124223599</c:v>
                </c:pt>
                <c:pt idx="720">
                  <c:v>261.05993333333333</c:v>
                </c:pt>
                <c:pt idx="721">
                  <c:v>284.57016560509555</c:v>
                </c:pt>
                <c:pt idx="722">
                  <c:v>291.88910833333335</c:v>
                </c:pt>
                <c:pt idx="723">
                  <c:v>265.7859729032258</c:v>
                </c:pt>
                <c:pt idx="724">
                  <c:v>243.28499934640519</c:v>
                </c:pt>
                <c:pt idx="725">
                  <c:v>238.59431192052978</c:v>
                </c:pt>
                <c:pt idx="726">
                  <c:v>246.50731721854302</c:v>
                </c:pt>
                <c:pt idx="727">
                  <c:v>239.1103774834437</c:v>
                </c:pt>
                <c:pt idx="728">
                  <c:v>204.85853266666666</c:v>
                </c:pt>
                <c:pt idx="729">
                  <c:v>178.68914429530201</c:v>
                </c:pt>
                <c:pt idx="730">
                  <c:v>183.59412721088435</c:v>
                </c:pt>
                <c:pt idx="731">
                  <c:v>150.15858356164381</c:v>
                </c:pt>
                <c:pt idx="732">
                  <c:v>150.76572727272728</c:v>
                </c:pt>
                <c:pt idx="733">
                  <c:v>151.61469432624114</c:v>
                </c:pt>
                <c:pt idx="734">
                  <c:v>153.25426999999999</c:v>
                </c:pt>
                <c:pt idx="735">
                  <c:v>117.35603165467626</c:v>
                </c:pt>
                <c:pt idx="736">
                  <c:v>104.47000218978103</c:v>
                </c:pt>
                <c:pt idx="737">
                  <c:v>91.10454485294116</c:v>
                </c:pt>
                <c:pt idx="738">
                  <c:v>95.688421323529411</c:v>
                </c:pt>
                <c:pt idx="739">
                  <c:v>144.8844511111111</c:v>
                </c:pt>
                <c:pt idx="740">
                  <c:v>160.11640149253731</c:v>
                </c:pt>
                <c:pt idx="741">
                  <c:v>139.05574135338347</c:v>
                </c:pt>
                <c:pt idx="742">
                  <c:v>138.73171590909089</c:v>
                </c:pt>
                <c:pt idx="743">
                  <c:v>135.23018778625956</c:v>
                </c:pt>
                <c:pt idx="744">
                  <c:v>142.76347054263564</c:v>
                </c:pt>
                <c:pt idx="745">
                  <c:v>127.83120078740158</c:v>
                </c:pt>
                <c:pt idx="746">
                  <c:v>128.43342777777778</c:v>
                </c:pt>
                <c:pt idx="747">
                  <c:v>142.0395373015873</c:v>
                </c:pt>
                <c:pt idx="748">
                  <c:v>182.85786587301584</c:v>
                </c:pt>
                <c:pt idx="749">
                  <c:v>212.50658818897639</c:v>
                </c:pt>
                <c:pt idx="750">
                  <c:v>222.67375496183206</c:v>
                </c:pt>
                <c:pt idx="751">
                  <c:v>209.96700833333333</c:v>
                </c:pt>
                <c:pt idx="752">
                  <c:v>208.19596515151514</c:v>
                </c:pt>
                <c:pt idx="753">
                  <c:v>187.92735984848485</c:v>
                </c:pt>
                <c:pt idx="754">
                  <c:v>192.45335909090906</c:v>
                </c:pt>
                <c:pt idx="755">
                  <c:v>196.19222803030306</c:v>
                </c:pt>
                <c:pt idx="756">
                  <c:v>207.40883484848484</c:v>
                </c:pt>
                <c:pt idx="757">
                  <c:v>221.0830045112782</c:v>
                </c:pt>
                <c:pt idx="758">
                  <c:v>209.75543007518795</c:v>
                </c:pt>
                <c:pt idx="759">
                  <c:v>213.2708842105263</c:v>
                </c:pt>
                <c:pt idx="760">
                  <c:v>191.59225037593984</c:v>
                </c:pt>
                <c:pt idx="761">
                  <c:v>192.68244925373131</c:v>
                </c:pt>
                <c:pt idx="762">
                  <c:v>183.57170970149252</c:v>
                </c:pt>
                <c:pt idx="763">
                  <c:v>176.39942537313431</c:v>
                </c:pt>
                <c:pt idx="764">
                  <c:v>169.60342941176472</c:v>
                </c:pt>
                <c:pt idx="765">
                  <c:v>172.2066185185185</c:v>
                </c:pt>
                <c:pt idx="766">
                  <c:v>177.01685925925923</c:v>
                </c:pt>
                <c:pt idx="767">
                  <c:v>179.50095373134326</c:v>
                </c:pt>
                <c:pt idx="768">
                  <c:v>176.8612338235294</c:v>
                </c:pt>
                <c:pt idx="769">
                  <c:v>170.26145547445256</c:v>
                </c:pt>
                <c:pt idx="770">
                  <c:v>159.45421386861315</c:v>
                </c:pt>
                <c:pt idx="771">
                  <c:v>170.15703768115938</c:v>
                </c:pt>
                <c:pt idx="772">
                  <c:v>183.52114130434782</c:v>
                </c:pt>
                <c:pt idx="773">
                  <c:v>191.87593868613138</c:v>
                </c:pt>
                <c:pt idx="774">
                  <c:v>201.92477737226278</c:v>
                </c:pt>
                <c:pt idx="775">
                  <c:v>215.57602992700728</c:v>
                </c:pt>
                <c:pt idx="776">
                  <c:v>220.12644744525548</c:v>
                </c:pt>
                <c:pt idx="777">
                  <c:v>226.0040700729927</c:v>
                </c:pt>
                <c:pt idx="778">
                  <c:v>245.44776231884055</c:v>
                </c:pt>
                <c:pt idx="779">
                  <c:v>245.44776231884055</c:v>
                </c:pt>
                <c:pt idx="780">
                  <c:v>259.00009275362316</c:v>
                </c:pt>
                <c:pt idx="781">
                  <c:v>273.87001086956519</c:v>
                </c:pt>
                <c:pt idx="782">
                  <c:v>281.74668467153282</c:v>
                </c:pt>
                <c:pt idx="783">
                  <c:v>282.12588613138689</c:v>
                </c:pt>
                <c:pt idx="784">
                  <c:v>267.1474284671533</c:v>
                </c:pt>
                <c:pt idx="785">
                  <c:v>276.50518623188401</c:v>
                </c:pt>
                <c:pt idx="786">
                  <c:v>290.77386187050359</c:v>
                </c:pt>
                <c:pt idx="787">
                  <c:v>294.44857928571429</c:v>
                </c:pt>
                <c:pt idx="788">
                  <c:v>297.78826071428568</c:v>
                </c:pt>
                <c:pt idx="789">
                  <c:v>313.37344071428572</c:v>
                </c:pt>
                <c:pt idx="790">
                  <c:v>322.09371999999996</c:v>
                </c:pt>
                <c:pt idx="791">
                  <c:v>316.52758428571423</c:v>
                </c:pt>
                <c:pt idx="792">
                  <c:v>324.04647304964539</c:v>
                </c:pt>
                <c:pt idx="793">
                  <c:v>333.62601631205672</c:v>
                </c:pt>
                <c:pt idx="794">
                  <c:v>330.91068802816903</c:v>
                </c:pt>
                <c:pt idx="795">
                  <c:v>308.97891818181819</c:v>
                </c:pt>
                <c:pt idx="796">
                  <c:v>293.1240451388889</c:v>
                </c:pt>
                <c:pt idx="797">
                  <c:v>282.12061944444446</c:v>
                </c:pt>
                <c:pt idx="798">
                  <c:v>296.83498000000003</c:v>
                </c:pt>
                <c:pt idx="799">
                  <c:v>299.88035999999994</c:v>
                </c:pt>
                <c:pt idx="800">
                  <c:v>255.66100068493148</c:v>
                </c:pt>
                <c:pt idx="801">
                  <c:v>218.47718082191778</c:v>
                </c:pt>
                <c:pt idx="802">
                  <c:v>200.63679999999997</c:v>
                </c:pt>
                <c:pt idx="803">
                  <c:v>198.78319861111109</c:v>
                </c:pt>
                <c:pt idx="804">
                  <c:v>206.88777676056338</c:v>
                </c:pt>
                <c:pt idx="805">
                  <c:v>203.3810723404255</c:v>
                </c:pt>
                <c:pt idx="806">
                  <c:v>189.93286737588653</c:v>
                </c:pt>
                <c:pt idx="807">
                  <c:v>180.91247676056341</c:v>
                </c:pt>
                <c:pt idx="808">
                  <c:v>183.85354184397164</c:v>
                </c:pt>
                <c:pt idx="809">
                  <c:v>188.0906475177305</c:v>
                </c:pt>
                <c:pt idx="810">
                  <c:v>225.48771063829787</c:v>
                </c:pt>
                <c:pt idx="811">
                  <c:v>226.77726453900709</c:v>
                </c:pt>
                <c:pt idx="812">
                  <c:v>216.46083333333334</c:v>
                </c:pt>
                <c:pt idx="813">
                  <c:v>242.31244142857142</c:v>
                </c:pt>
                <c:pt idx="814">
                  <c:v>242.49797928571428</c:v>
                </c:pt>
                <c:pt idx="815">
                  <c:v>235.44754071428568</c:v>
                </c:pt>
                <c:pt idx="816">
                  <c:v>231.92232142857142</c:v>
                </c:pt>
                <c:pt idx="817">
                  <c:v>231.72210071942445</c:v>
                </c:pt>
                <c:pt idx="818">
                  <c:v>231.53522805755395</c:v>
                </c:pt>
                <c:pt idx="819">
                  <c:v>203.84963695652172</c:v>
                </c:pt>
                <c:pt idx="820">
                  <c:v>211.37870942028985</c:v>
                </c:pt>
                <c:pt idx="821">
                  <c:v>215.14324565217387</c:v>
                </c:pt>
                <c:pt idx="822">
                  <c:v>220.41359637681157</c:v>
                </c:pt>
                <c:pt idx="823">
                  <c:v>217.21374057971011</c:v>
                </c:pt>
                <c:pt idx="824">
                  <c:v>235.25147588652482</c:v>
                </c:pt>
                <c:pt idx="825">
                  <c:v>239.34383571428569</c:v>
                </c:pt>
                <c:pt idx="826">
                  <c:v>235.07646500000001</c:v>
                </c:pt>
                <c:pt idx="827">
                  <c:v>229.51032928571428</c:v>
                </c:pt>
                <c:pt idx="828">
                  <c:v>229.85337410071941</c:v>
                </c:pt>
                <c:pt idx="829">
                  <c:v>226.72726142857144</c:v>
                </c:pt>
                <c:pt idx="830">
                  <c:v>225.42849642857141</c:v>
                </c:pt>
                <c:pt idx="831">
                  <c:v>227.65495071428569</c:v>
                </c:pt>
                <c:pt idx="832">
                  <c:v>196.29905285714284</c:v>
                </c:pt>
                <c:pt idx="833">
                  <c:v>178.14266028368795</c:v>
                </c:pt>
                <c:pt idx="834">
                  <c:v>185.35231928571426</c:v>
                </c:pt>
                <c:pt idx="835">
                  <c:v>189.24861428571427</c:v>
                </c:pt>
                <c:pt idx="836">
                  <c:v>197.22674214285715</c:v>
                </c:pt>
                <c:pt idx="837">
                  <c:v>199.08212071428571</c:v>
                </c:pt>
                <c:pt idx="838">
                  <c:v>203.72056714285713</c:v>
                </c:pt>
                <c:pt idx="839">
                  <c:v>193.98575106382975</c:v>
                </c:pt>
                <c:pt idx="840">
                  <c:v>194.354195035461</c:v>
                </c:pt>
                <c:pt idx="841">
                  <c:v>182.19554397163122</c:v>
                </c:pt>
                <c:pt idx="842">
                  <c:v>182.01002464788732</c:v>
                </c:pt>
                <c:pt idx="843">
                  <c:v>175.10621818181818</c:v>
                </c:pt>
                <c:pt idx="844">
                  <c:v>170.10213819444442</c:v>
                </c:pt>
                <c:pt idx="845">
                  <c:v>172.46185578231291</c:v>
                </c:pt>
                <c:pt idx="846">
                  <c:v>181.29699183673469</c:v>
                </c:pt>
                <c:pt idx="847">
                  <c:v>177.99182080536912</c:v>
                </c:pt>
                <c:pt idx="848">
                  <c:v>176.15037880794702</c:v>
                </c:pt>
                <c:pt idx="849">
                  <c:v>166.88705816993465</c:v>
                </c:pt>
                <c:pt idx="850">
                  <c:v>158.04452012987011</c:v>
                </c:pt>
                <c:pt idx="851">
                  <c:v>146.80234064516128</c:v>
                </c:pt>
                <c:pt idx="852">
                  <c:v>147.7448592356688</c:v>
                </c:pt>
                <c:pt idx="853">
                  <c:v>142.20654746835442</c:v>
                </c:pt>
                <c:pt idx="854">
                  <c:v>132.79872125</c:v>
                </c:pt>
                <c:pt idx="855">
                  <c:v>126.48841739130432</c:v>
                </c:pt>
                <c:pt idx="856">
                  <c:v>126.37063128834355</c:v>
                </c:pt>
                <c:pt idx="857">
                  <c:v>132.74493803680983</c:v>
                </c:pt>
                <c:pt idx="858">
                  <c:v>136.84548292682928</c:v>
                </c:pt>
                <c:pt idx="859">
                  <c:v>135.22898606060605</c:v>
                </c:pt>
                <c:pt idx="860">
                  <c:v>136.6458206060606</c:v>
                </c:pt>
                <c:pt idx="861">
                  <c:v>144.96394970059879</c:v>
                </c:pt>
                <c:pt idx="862">
                  <c:v>146.42029226190473</c:v>
                </c:pt>
                <c:pt idx="863">
                  <c:v>146.32240000000002</c:v>
                </c:pt>
                <c:pt idx="864">
                  <c:v>155.08330000000001</c:v>
                </c:pt>
                <c:pt idx="865">
                  <c:v>164.30529999999999</c:v>
                </c:pt>
                <c:pt idx="866">
                  <c:v>167.17823895348837</c:v>
                </c:pt>
                <c:pt idx="867">
                  <c:v>170.78013333333334</c:v>
                </c:pt>
                <c:pt idx="868">
                  <c:v>176.48360971428571</c:v>
                </c:pt>
                <c:pt idx="869">
                  <c:v>179.60064571428569</c:v>
                </c:pt>
                <c:pt idx="870">
                  <c:v>184.36491666666666</c:v>
                </c:pt>
                <c:pt idx="871">
                  <c:v>176.27168901734103</c:v>
                </c:pt>
                <c:pt idx="872">
                  <c:v>178.99071666666669</c:v>
                </c:pt>
                <c:pt idx="873">
                  <c:v>177.3486</c:v>
                </c:pt>
                <c:pt idx="874">
                  <c:v>169.13801666666666</c:v>
                </c:pt>
                <c:pt idx="875">
                  <c:v>171.37726666666666</c:v>
                </c:pt>
                <c:pt idx="876">
                  <c:v>176.90075000000002</c:v>
                </c:pt>
                <c:pt idx="877">
                  <c:v>175.70648333333335</c:v>
                </c:pt>
                <c:pt idx="878">
                  <c:v>180.63283333333334</c:v>
                </c:pt>
                <c:pt idx="879">
                  <c:v>176.48360971428571</c:v>
                </c:pt>
                <c:pt idx="880">
                  <c:v>179.60064571428569</c:v>
                </c:pt>
                <c:pt idx="881">
                  <c:v>186.99264261363635</c:v>
                </c:pt>
                <c:pt idx="882">
                  <c:v>190.77903954802258</c:v>
                </c:pt>
                <c:pt idx="883">
                  <c:v>187.9907305084746</c:v>
                </c:pt>
                <c:pt idx="884">
                  <c:v>184.90891525423726</c:v>
                </c:pt>
                <c:pt idx="885">
                  <c:v>189.45826158192091</c:v>
                </c:pt>
                <c:pt idx="886">
                  <c:v>188.13748361581924</c:v>
                </c:pt>
                <c:pt idx="887">
                  <c:v>191.16653370786514</c:v>
                </c:pt>
                <c:pt idx="888">
                  <c:v>196.85775112359551</c:v>
                </c:pt>
                <c:pt idx="889">
                  <c:v>203.42454044943818</c:v>
                </c:pt>
                <c:pt idx="890">
                  <c:v>203.2786117977528</c:v>
                </c:pt>
                <c:pt idx="891">
                  <c:v>208.38611460674156</c:v>
                </c:pt>
                <c:pt idx="892">
                  <c:v>215.05807039106148</c:v>
                </c:pt>
                <c:pt idx="893">
                  <c:v>216.55650662983422</c:v>
                </c:pt>
                <c:pt idx="894">
                  <c:v>212.1076983425414</c:v>
                </c:pt>
                <c:pt idx="895">
                  <c:v>212.82524806629831</c:v>
                </c:pt>
                <c:pt idx="896">
                  <c:v>227.31975248618781</c:v>
                </c:pt>
                <c:pt idx="897">
                  <c:v>236.791408839779</c:v>
                </c:pt>
                <c:pt idx="898">
                  <c:v>244.54094585635355</c:v>
                </c:pt>
                <c:pt idx="899">
                  <c:v>247.33623571428569</c:v>
                </c:pt>
                <c:pt idx="900">
                  <c:v>257.18401428571423</c:v>
                </c:pt>
                <c:pt idx="901">
                  <c:v>259.32247016574587</c:v>
                </c:pt>
                <c:pt idx="902">
                  <c:v>248.82350218579234</c:v>
                </c:pt>
                <c:pt idx="903">
                  <c:v>263.42342282608695</c:v>
                </c:pt>
                <c:pt idx="904">
                  <c:v>262.56114054054052</c:v>
                </c:pt>
                <c:pt idx="905">
                  <c:v>258.08613582887699</c:v>
                </c:pt>
                <c:pt idx="906">
                  <c:v>236.79503282828281</c:v>
                </c:pt>
                <c:pt idx="907">
                  <c:v>227.60535148514853</c:v>
                </c:pt>
                <c:pt idx="908">
                  <c:v>192.14082205882352</c:v>
                </c:pt>
                <c:pt idx="909">
                  <c:v>184.19984374999999</c:v>
                </c:pt>
                <c:pt idx="910">
                  <c:v>179.14420516431923</c:v>
                </c:pt>
                <c:pt idx="911">
                  <c:v>182.79362279069767</c:v>
                </c:pt>
                <c:pt idx="912">
                  <c:v>183.76014558139536</c:v>
                </c:pt>
                <c:pt idx="913">
                  <c:v>190.88825116279068</c:v>
                </c:pt>
                <c:pt idx="914">
                  <c:v>179.81075251141553</c:v>
                </c:pt>
                <c:pt idx="915">
                  <c:v>173.16866666666667</c:v>
                </c:pt>
                <c:pt idx="916">
                  <c:v>170.0848410958904</c:v>
                </c:pt>
                <c:pt idx="917">
                  <c:v>175.21520545454544</c:v>
                </c:pt>
                <c:pt idx="918">
                  <c:v>184.51823468468467</c:v>
                </c:pt>
                <c:pt idx="919">
                  <c:v>178.47917244444443</c:v>
                </c:pt>
                <c:pt idx="920">
                  <c:v>170.08174695652176</c:v>
                </c:pt>
                <c:pt idx="921">
                  <c:v>174.48625434782608</c:v>
                </c:pt>
                <c:pt idx="922">
                  <c:v>171.70685324675324</c:v>
                </c:pt>
                <c:pt idx="923">
                  <c:v>166.84135000000001</c:v>
                </c:pt>
                <c:pt idx="924">
                  <c:v>162.53742573839662</c:v>
                </c:pt>
                <c:pt idx="925">
                  <c:v>155.85179999999997</c:v>
                </c:pt>
                <c:pt idx="926">
                  <c:v>158.73794444444445</c:v>
                </c:pt>
                <c:pt idx="927">
                  <c:v>168.07547058823528</c:v>
                </c:pt>
                <c:pt idx="928">
                  <c:v>175.52347071129705</c:v>
                </c:pt>
                <c:pt idx="929">
                  <c:v>181.28819336099585</c:v>
                </c:pt>
                <c:pt idx="930">
                  <c:v>174.80099426229509</c:v>
                </c:pt>
                <c:pt idx="931">
                  <c:v>168.99848244897959</c:v>
                </c:pt>
                <c:pt idx="932">
                  <c:v>167.09009306122448</c:v>
                </c:pt>
                <c:pt idx="933">
                  <c:v>172.35250286885247</c:v>
                </c:pt>
                <c:pt idx="934">
                  <c:v>164.11666818181817</c:v>
                </c:pt>
                <c:pt idx="935">
                  <c:v>163.71983692946057</c:v>
                </c:pt>
                <c:pt idx="936">
                  <c:v>166.24191999999999</c:v>
                </c:pt>
                <c:pt idx="937">
                  <c:v>161.19965588235291</c:v>
                </c:pt>
                <c:pt idx="938">
                  <c:v>162.72761470588236</c:v>
                </c:pt>
                <c:pt idx="939">
                  <c:v>161.82937949790795</c:v>
                </c:pt>
                <c:pt idx="940">
                  <c:v>161.3087957983193</c:v>
                </c:pt>
                <c:pt idx="941">
                  <c:v>151.83051924686194</c:v>
                </c:pt>
                <c:pt idx="942">
                  <c:v>161.77022278481013</c:v>
                </c:pt>
                <c:pt idx="943">
                  <c:v>166.874931512605</c:v>
                </c:pt>
                <c:pt idx="944">
                  <c:v>168.35037531380755</c:v>
                </c:pt>
                <c:pt idx="945">
                  <c:v>174.15507046413501</c:v>
                </c:pt>
                <c:pt idx="946">
                  <c:v>175.82440462184871</c:v>
                </c:pt>
                <c:pt idx="947">
                  <c:v>182.0472296610169</c:v>
                </c:pt>
                <c:pt idx="948">
                  <c:v>186.58002723404252</c:v>
                </c:pt>
                <c:pt idx="949">
                  <c:v>190.22762255319148</c:v>
                </c:pt>
                <c:pt idx="950">
                  <c:v>190.96248093220336</c:v>
                </c:pt>
                <c:pt idx="951">
                  <c:v>196.35565762711863</c:v>
                </c:pt>
                <c:pt idx="952">
                  <c:v>202.10317805907175</c:v>
                </c:pt>
                <c:pt idx="953">
                  <c:v>204.52820252100838</c:v>
                </c:pt>
                <c:pt idx="954">
                  <c:v>187.32394771784229</c:v>
                </c:pt>
                <c:pt idx="955">
                  <c:v>197.00608189300408</c:v>
                </c:pt>
                <c:pt idx="956">
                  <c:v>203.11832950819669</c:v>
                </c:pt>
                <c:pt idx="957">
                  <c:v>209.80862235772358</c:v>
                </c:pt>
                <c:pt idx="958">
                  <c:v>208.53854210526313</c:v>
                </c:pt>
                <c:pt idx="959">
                  <c:v>205.20486999999997</c:v>
                </c:pt>
                <c:pt idx="960">
                  <c:v>216.90398149606301</c:v>
                </c:pt>
                <c:pt idx="961">
                  <c:v>222.35665369649806</c:v>
                </c:pt>
                <c:pt idx="962">
                  <c:v>217.76966627906975</c:v>
                </c:pt>
                <c:pt idx="963">
                  <c:v>220.68937054263563</c:v>
                </c:pt>
                <c:pt idx="964">
                  <c:v>219.93757876447876</c:v>
                </c:pt>
                <c:pt idx="965">
                  <c:v>216.12653088803089</c:v>
                </c:pt>
                <c:pt idx="966">
                  <c:v>219.93757876447876</c:v>
                </c:pt>
                <c:pt idx="967">
                  <c:v>229.56548918918918</c:v>
                </c:pt>
                <c:pt idx="968">
                  <c:v>233.67817777777776</c:v>
                </c:pt>
                <c:pt idx="969">
                  <c:v>231.59656793893129</c:v>
                </c:pt>
                <c:pt idx="970">
                  <c:v>223.44661477272729</c:v>
                </c:pt>
                <c:pt idx="971">
                  <c:v>229.46482</c:v>
                </c:pt>
                <c:pt idx="972">
                  <c:v>237.11038000000002</c:v>
                </c:pt>
                <c:pt idx="973">
                  <c:v>234.56782319391635</c:v>
                </c:pt>
                <c:pt idx="974">
                  <c:v>235.16041558935356</c:v>
                </c:pt>
                <c:pt idx="975">
                  <c:v>233.58091742424241</c:v>
                </c:pt>
                <c:pt idx="976">
                  <c:v>233.48252613636365</c:v>
                </c:pt>
                <c:pt idx="977">
                  <c:v>238.97275999999997</c:v>
                </c:pt>
                <c:pt idx="978">
                  <c:v>243.99270561797749</c:v>
                </c:pt>
                <c:pt idx="979">
                  <c:v>244.96556329588014</c:v>
                </c:pt>
                <c:pt idx="980">
                  <c:v>241.07413258426965</c:v>
                </c:pt>
                <c:pt idx="981">
                  <c:v>236.01527265917605</c:v>
                </c:pt>
                <c:pt idx="982">
                  <c:v>243.50627677902622</c:v>
                </c:pt>
                <c:pt idx="983">
                  <c:v>253.33213932584269</c:v>
                </c:pt>
                <c:pt idx="984">
                  <c:v>255.65163684210523</c:v>
                </c:pt>
                <c:pt idx="985">
                  <c:v>253.47971999999999</c:v>
                </c:pt>
                <c:pt idx="986">
                  <c:v>253.79625827067667</c:v>
                </c:pt>
                <c:pt idx="987">
                  <c:v>241.29686578947366</c:v>
                </c:pt>
                <c:pt idx="988">
                  <c:v>241.65784719101123</c:v>
                </c:pt>
                <c:pt idx="989">
                  <c:v>232.13001305970147</c:v>
                </c:pt>
                <c:pt idx="990">
                  <c:v>235.42538694029847</c:v>
                </c:pt>
                <c:pt idx="991">
                  <c:v>235.51582416356877</c:v>
                </c:pt>
                <c:pt idx="992">
                  <c:v>224.70082936802973</c:v>
                </c:pt>
                <c:pt idx="993">
                  <c:v>230.60294111111108</c:v>
                </c:pt>
                <c:pt idx="994">
                  <c:v>236.57801115241634</c:v>
                </c:pt>
                <c:pt idx="995">
                  <c:v>239.76457211895908</c:v>
                </c:pt>
                <c:pt idx="996">
                  <c:v>245.84800669144983</c:v>
                </c:pt>
                <c:pt idx="997">
                  <c:v>251.25550408921933</c:v>
                </c:pt>
                <c:pt idx="998">
                  <c:v>256.56643903345724</c:v>
                </c:pt>
                <c:pt idx="999">
                  <c:v>267.79758917910448</c:v>
                </c:pt>
                <c:pt idx="1000">
                  <c:v>277.42392899628254</c:v>
                </c:pt>
                <c:pt idx="1001">
                  <c:v>279.64486542750927</c:v>
                </c:pt>
                <c:pt idx="1002">
                  <c:v>290.94267249070629</c:v>
                </c:pt>
                <c:pt idx="1003">
                  <c:v>296.73641970260223</c:v>
                </c:pt>
                <c:pt idx="1004">
                  <c:v>304.82208395522383</c:v>
                </c:pt>
                <c:pt idx="1005">
                  <c:v>311.89744552238801</c:v>
                </c:pt>
                <c:pt idx="1006">
                  <c:v>324.10971343283575</c:v>
                </c:pt>
                <c:pt idx="1007">
                  <c:v>340.20832996254677</c:v>
                </c:pt>
                <c:pt idx="1008">
                  <c:v>346.33733333333333</c:v>
                </c:pt>
                <c:pt idx="1009">
                  <c:v>357.91433970037451</c:v>
                </c:pt>
                <c:pt idx="1010">
                  <c:v>355.09305243445687</c:v>
                </c:pt>
                <c:pt idx="1011">
                  <c:v>367.35105917602993</c:v>
                </c:pt>
                <c:pt idx="1012">
                  <c:v>365.79448689138576</c:v>
                </c:pt>
                <c:pt idx="1013">
                  <c:v>387.00278426966287</c:v>
                </c:pt>
                <c:pt idx="1014">
                  <c:v>413.76326753731342</c:v>
                </c:pt>
                <c:pt idx="1015">
                  <c:v>411.24327574626864</c:v>
                </c:pt>
                <c:pt idx="1016">
                  <c:v>428.1579189591078</c:v>
                </c:pt>
                <c:pt idx="1017">
                  <c:v>406.62449182156132</c:v>
                </c:pt>
                <c:pt idx="1018">
                  <c:v>434.04822862453528</c:v>
                </c:pt>
                <c:pt idx="1019">
                  <c:v>439.73856753731343</c:v>
                </c:pt>
                <c:pt idx="1020">
                  <c:v>427.91399067164173</c:v>
                </c:pt>
                <c:pt idx="1021">
                  <c:v>430.62782798507459</c:v>
                </c:pt>
                <c:pt idx="1022">
                  <c:v>460.28619291044771</c:v>
                </c:pt>
                <c:pt idx="1023">
                  <c:v>463.98258921933086</c:v>
                </c:pt>
                <c:pt idx="1024">
                  <c:v>447.73720814814811</c:v>
                </c:pt>
                <c:pt idx="1025">
                  <c:v>441.8665922794118</c:v>
                </c:pt>
                <c:pt idx="1026">
                  <c:v>462.4361802919708</c:v>
                </c:pt>
                <c:pt idx="1027">
                  <c:v>461.37080476190471</c:v>
                </c:pt>
                <c:pt idx="1028">
                  <c:v>444.04490948905112</c:v>
                </c:pt>
                <c:pt idx="1029">
                  <c:v>436.76286254545454</c:v>
                </c:pt>
                <c:pt idx="1030">
                  <c:v>432.22899199999995</c:v>
                </c:pt>
                <c:pt idx="1031">
                  <c:v>437.06265652173909</c:v>
                </c:pt>
                <c:pt idx="1032">
                  <c:v>427.55720253623184</c:v>
                </c:pt>
                <c:pt idx="1033">
                  <c:v>407.63404007220214</c:v>
                </c:pt>
                <c:pt idx="1034">
                  <c:v>411.40016510791366</c:v>
                </c:pt>
                <c:pt idx="1035">
                  <c:v>419.42195878136198</c:v>
                </c:pt>
                <c:pt idx="1036">
                  <c:v>433.97304785714283</c:v>
                </c:pt>
                <c:pt idx="1037">
                  <c:v>439.54644661921702</c:v>
                </c:pt>
                <c:pt idx="1038">
                  <c:v>445.25152049469961</c:v>
                </c:pt>
                <c:pt idx="1039">
                  <c:v>420.7447886925795</c:v>
                </c:pt>
                <c:pt idx="1040">
                  <c:v>403.67268339222608</c:v>
                </c:pt>
                <c:pt idx="1041">
                  <c:v>378.52345300353358</c:v>
                </c:pt>
                <c:pt idx="1042">
                  <c:v>369.05047711267611</c:v>
                </c:pt>
                <c:pt idx="1043">
                  <c:v>368.86755246478867</c:v>
                </c:pt>
                <c:pt idx="1044">
                  <c:v>373.46305454545444</c:v>
                </c:pt>
                <c:pt idx="1045">
                  <c:v>374.73457272727268</c:v>
                </c:pt>
                <c:pt idx="1046">
                  <c:v>379.79857048611109</c:v>
                </c:pt>
                <c:pt idx="1047">
                  <c:v>380.55162698961942</c:v>
                </c:pt>
                <c:pt idx="1048">
                  <c:v>392.77529757785464</c:v>
                </c:pt>
                <c:pt idx="1049">
                  <c:v>402.21269031141867</c:v>
                </c:pt>
                <c:pt idx="1050">
                  <c:v>411.84285999999997</c:v>
                </c:pt>
                <c:pt idx="1051">
                  <c:v>428.72726989619377</c:v>
                </c:pt>
                <c:pt idx="1052">
                  <c:v>440.05214117647057</c:v>
                </c:pt>
                <c:pt idx="1053">
                  <c:v>457.93824740484428</c:v>
                </c:pt>
                <c:pt idx="1054">
                  <c:v>470.24249999999995</c:v>
                </c:pt>
                <c:pt idx="1055">
                  <c:v>480.76774982698959</c:v>
                </c:pt>
                <c:pt idx="1056">
                  <c:v>498.18833999999998</c:v>
                </c:pt>
                <c:pt idx="1057">
                  <c:v>492.27238096885816</c:v>
                </c:pt>
                <c:pt idx="1058">
                  <c:v>504.7656913494809</c:v>
                </c:pt>
                <c:pt idx="1059">
                  <c:v>511.44470000000001</c:v>
                </c:pt>
                <c:pt idx="1060">
                  <c:v>519.14771999999994</c:v>
                </c:pt>
                <c:pt idx="1061">
                  <c:v>512.90059725085905</c:v>
                </c:pt>
                <c:pt idx="1062">
                  <c:v>531.42617191780823</c:v>
                </c:pt>
                <c:pt idx="1063">
                  <c:v>528.4016506849315</c:v>
                </c:pt>
                <c:pt idx="1064">
                  <c:v>505.76480034129685</c:v>
                </c:pt>
                <c:pt idx="1065">
                  <c:v>503.60275510204076</c:v>
                </c:pt>
                <c:pt idx="1066">
                  <c:v>505.63483639455779</c:v>
                </c:pt>
                <c:pt idx="1067">
                  <c:v>521.80313537414963</c:v>
                </c:pt>
                <c:pt idx="1068">
                  <c:v>514.45278464163823</c:v>
                </c:pt>
                <c:pt idx="1069">
                  <c:v>492.82388911564624</c:v>
                </c:pt>
                <c:pt idx="1070">
                  <c:v>486.10918571428579</c:v>
                </c:pt>
                <c:pt idx="1071">
                  <c:v>490.71304033898298</c:v>
                </c:pt>
                <c:pt idx="1072">
                  <c:v>486.22239525423726</c:v>
                </c:pt>
                <c:pt idx="1073">
                  <c:v>502.48164797297289</c:v>
                </c:pt>
                <c:pt idx="1074">
                  <c:v>490.0205243243243</c:v>
                </c:pt>
                <c:pt idx="1075">
                  <c:v>495.90006858108103</c:v>
                </c:pt>
                <c:pt idx="1076">
                  <c:v>480.98182195945941</c:v>
                </c:pt>
                <c:pt idx="1077">
                  <c:v>468.33988892617447</c:v>
                </c:pt>
                <c:pt idx="1078">
                  <c:v>483.50667483221469</c:v>
                </c:pt>
                <c:pt idx="1079">
                  <c:v>495.09967785234892</c:v>
                </c:pt>
                <c:pt idx="1080">
                  <c:v>520.55198523489923</c:v>
                </c:pt>
                <c:pt idx="1081">
                  <c:v>541.90751711409393</c:v>
                </c:pt>
                <c:pt idx="1082">
                  <c:v>558.90477718120803</c:v>
                </c:pt>
                <c:pt idx="1083">
                  <c:v>573.81006677852338</c:v>
                </c:pt>
                <c:pt idx="1084">
                  <c:v>579.65015100671133</c:v>
                </c:pt>
                <c:pt idx="1085">
                  <c:v>571.97959261744973</c:v>
                </c:pt>
                <c:pt idx="1086">
                  <c:v>566.60787733333336</c:v>
                </c:pt>
                <c:pt idx="1087">
                  <c:v>588.91825652173918</c:v>
                </c:pt>
                <c:pt idx="1088">
                  <c:v>582.36622599999998</c:v>
                </c:pt>
                <c:pt idx="1089">
                  <c:v>588.77346666666665</c:v>
                </c:pt>
                <c:pt idx="1090">
                  <c:v>615.44144133333327</c:v>
                </c:pt>
                <c:pt idx="1091">
                  <c:v>621.15600733333326</c:v>
                </c:pt>
                <c:pt idx="1092">
                  <c:v>598.03799033333314</c:v>
                </c:pt>
                <c:pt idx="1093">
                  <c:v>605.97527109634541</c:v>
                </c:pt>
                <c:pt idx="1094">
                  <c:v>606.57934784053157</c:v>
                </c:pt>
                <c:pt idx="1095">
                  <c:v>585.30435927152314</c:v>
                </c:pt>
                <c:pt idx="1096">
                  <c:v>541.78283013245027</c:v>
                </c:pt>
                <c:pt idx="1097">
                  <c:v>478.47878774834442</c:v>
                </c:pt>
                <c:pt idx="1098">
                  <c:v>488.38707623762372</c:v>
                </c:pt>
                <c:pt idx="1099">
                  <c:v>501.67477095709569</c:v>
                </c:pt>
                <c:pt idx="1100">
                  <c:v>495.58138157894734</c:v>
                </c:pt>
                <c:pt idx="1101">
                  <c:v>479.94493453947365</c:v>
                </c:pt>
                <c:pt idx="1102">
                  <c:v>513.01217499999996</c:v>
                </c:pt>
                <c:pt idx="1103">
                  <c:v>535.22789210526321</c:v>
                </c:pt>
                <c:pt idx="1104">
                  <c:v>555.90559802631572</c:v>
                </c:pt>
                <c:pt idx="1105">
                  <c:v>563.25387368421059</c:v>
                </c:pt>
                <c:pt idx="1106">
                  <c:v>559.27801672131147</c:v>
                </c:pt>
                <c:pt idx="1107">
                  <c:v>585.59397639344274</c:v>
                </c:pt>
                <c:pt idx="1108">
                  <c:v>597.34673508196715</c:v>
                </c:pt>
                <c:pt idx="1109">
                  <c:v>595.13996176470584</c:v>
                </c:pt>
                <c:pt idx="1110">
                  <c:v>584.40194495113997</c:v>
                </c:pt>
                <c:pt idx="1111">
                  <c:v>600.56247361563521</c:v>
                </c:pt>
                <c:pt idx="1112">
                  <c:v>616.38456188925068</c:v>
                </c:pt>
                <c:pt idx="1113">
                  <c:v>615.90135032467526</c:v>
                </c:pt>
                <c:pt idx="1114">
                  <c:v>612.44359935064927</c:v>
                </c:pt>
                <c:pt idx="1115">
                  <c:v>623.49126245954699</c:v>
                </c:pt>
                <c:pt idx="1116">
                  <c:v>642.65750323624593</c:v>
                </c:pt>
                <c:pt idx="1117">
                  <c:v>650.5593744336569</c:v>
                </c:pt>
                <c:pt idx="1118">
                  <c:v>662.41218122977341</c:v>
                </c:pt>
                <c:pt idx="1119">
                  <c:v>671.99530161812299</c:v>
                </c:pt>
                <c:pt idx="1120">
                  <c:v>678.55217346278312</c:v>
                </c:pt>
                <c:pt idx="1121">
                  <c:v>672.34131354838701</c:v>
                </c:pt>
                <c:pt idx="1122">
                  <c:v>695.06896012861728</c:v>
                </c:pt>
                <c:pt idx="1123">
                  <c:v>687.0885806451613</c:v>
                </c:pt>
                <c:pt idx="1124">
                  <c:v>696.65587556270088</c:v>
                </c:pt>
                <c:pt idx="1125">
                  <c:v>708.68302411575553</c:v>
                </c:pt>
                <c:pt idx="1126">
                  <c:v>711.32359999999994</c:v>
                </c:pt>
                <c:pt idx="1127">
                  <c:v>699.00198333333321</c:v>
                </c:pt>
                <c:pt idx="1128">
                  <c:v>716.98488333333341</c:v>
                </c:pt>
                <c:pt idx="1129">
                  <c:v>722.22989583333333</c:v>
                </c:pt>
                <c:pt idx="1130">
                  <c:v>720.58635750798715</c:v>
                </c:pt>
                <c:pt idx="1131">
                  <c:v>727.72201942675156</c:v>
                </c:pt>
                <c:pt idx="1132">
                  <c:v>738.55884840764338</c:v>
                </c:pt>
                <c:pt idx="1133">
                  <c:v>699.03149113924053</c:v>
                </c:pt>
                <c:pt idx="1134">
                  <c:v>697.96288702531638</c:v>
                </c:pt>
                <c:pt idx="1135">
                  <c:v>710.95053702531629</c:v>
                </c:pt>
                <c:pt idx="1136">
                  <c:v>734.70642848101261</c:v>
                </c:pt>
                <c:pt idx="1137">
                  <c:v>748.858885488959</c:v>
                </c:pt>
                <c:pt idx="1138">
                  <c:v>755.08640220820189</c:v>
                </c:pt>
                <c:pt idx="1139">
                  <c:v>749.28121666666664</c:v>
                </c:pt>
                <c:pt idx="1140">
                  <c:v>762.26886666666655</c:v>
                </c:pt>
                <c:pt idx="1141">
                  <c:v>752.39079906249992</c:v>
                </c:pt>
                <c:pt idx="1142">
                  <c:v>719.2164062305294</c:v>
                </c:pt>
                <c:pt idx="1143">
                  <c:v>736.63699071207429</c:v>
                </c:pt>
                <c:pt idx="1144">
                  <c:v>697.87508792569668</c:v>
                </c:pt>
                <c:pt idx="1145">
                  <c:v>689.94886358024689</c:v>
                </c:pt>
                <c:pt idx="1146">
                  <c:v>686.06761599999993</c:v>
                </c:pt>
                <c:pt idx="1147">
                  <c:v>640.64463149847097</c:v>
                </c:pt>
                <c:pt idx="1148">
                  <c:v>618.08504373088681</c:v>
                </c:pt>
                <c:pt idx="1149">
                  <c:v>608.95893282674774</c:v>
                </c:pt>
                <c:pt idx="1150">
                  <c:v>639.43451276595738</c:v>
                </c:pt>
                <c:pt idx="1151">
                  <c:v>642.11889027355619</c:v>
                </c:pt>
                <c:pt idx="1152">
                  <c:v>666.75200151975685</c:v>
                </c:pt>
                <c:pt idx="1153">
                  <c:v>689.727114893617</c:v>
                </c:pt>
                <c:pt idx="1154">
                  <c:v>703.85191696969696</c:v>
                </c:pt>
                <c:pt idx="1155">
                  <c:v>713.81066102719024</c:v>
                </c:pt>
                <c:pt idx="1156">
                  <c:v>724.41356234939747</c:v>
                </c:pt>
                <c:pt idx="1157">
                  <c:v>713.18969339339355</c:v>
                </c:pt>
                <c:pt idx="1158">
                  <c:v>723.34211167664682</c:v>
                </c:pt>
                <c:pt idx="1159">
                  <c:v>732.65853641791045</c:v>
                </c:pt>
                <c:pt idx="1160">
                  <c:v>740.68258720238089</c:v>
                </c:pt>
                <c:pt idx="1161">
                  <c:v>737.32854540059338</c:v>
                </c:pt>
                <c:pt idx="1162">
                  <c:v>712.09209999999996</c:v>
                </c:pt>
                <c:pt idx="1163">
                  <c:v>730.22008554572267</c:v>
                </c:pt>
                <c:pt idx="1164">
                  <c:v>723.9567483870967</c:v>
                </c:pt>
                <c:pt idx="1165">
                  <c:v>689.25686403508757</c:v>
                </c:pt>
                <c:pt idx="1166">
                  <c:v>674.6762323615161</c:v>
                </c:pt>
                <c:pt idx="1167">
                  <c:v>722.40027645348835</c:v>
                </c:pt>
                <c:pt idx="1168">
                  <c:v>736.87032202898547</c:v>
                </c:pt>
                <c:pt idx="1169">
                  <c:v>752.31056195965402</c:v>
                </c:pt>
                <c:pt idx="1170">
                  <c:v>746.51077077363891</c:v>
                </c:pt>
                <c:pt idx="1171">
                  <c:v>728.12476657142849</c:v>
                </c:pt>
                <c:pt idx="1172">
                  <c:v>749.65751851851849</c:v>
                </c:pt>
                <c:pt idx="1173">
                  <c:v>763.80627195467423</c:v>
                </c:pt>
                <c:pt idx="1174">
                  <c:v>773.38887570621466</c:v>
                </c:pt>
                <c:pt idx="1175">
                  <c:v>779.2589999999999</c:v>
                </c:pt>
                <c:pt idx="1176">
                  <c:v>744.23612359550555</c:v>
                </c:pt>
                <c:pt idx="1177">
                  <c:v>736.45054469273748</c:v>
                </c:pt>
                <c:pt idx="1178">
                  <c:v>714.50063434903041</c:v>
                </c:pt>
                <c:pt idx="1179">
                  <c:v>724.87545179063363</c:v>
                </c:pt>
                <c:pt idx="1180">
                  <c:v>746.43307142857145</c:v>
                </c:pt>
                <c:pt idx="1181">
                  <c:v>703.60416448087426</c:v>
                </c:pt>
                <c:pt idx="1182">
                  <c:v>668.51104972826079</c:v>
                </c:pt>
                <c:pt idx="1183">
                  <c:v>661.17669027027034</c:v>
                </c:pt>
                <c:pt idx="1184">
                  <c:v>661.70501428571424</c:v>
                </c:pt>
                <c:pt idx="1185">
                  <c:v>665.19052439678285</c:v>
                </c:pt>
                <c:pt idx="1186">
                  <c:v>666.42229679999991</c:v>
                </c:pt>
                <c:pt idx="1187">
                  <c:v>627.74789999999996</c:v>
                </c:pt>
                <c:pt idx="1188">
                  <c:v>620.58977328042329</c:v>
                </c:pt>
                <c:pt idx="1189">
                  <c:v>595.7913547368421</c:v>
                </c:pt>
                <c:pt idx="1190">
                  <c:v>602.80375523560201</c:v>
                </c:pt>
                <c:pt idx="1191">
                  <c:v>579.89013896103893</c:v>
                </c:pt>
                <c:pt idx="1192">
                  <c:v>511.83453834196894</c:v>
                </c:pt>
                <c:pt idx="1193">
                  <c:v>506.04972345360829</c:v>
                </c:pt>
                <c:pt idx="1194">
                  <c:v>504.32043999999996</c:v>
                </c:pt>
                <c:pt idx="1195">
                  <c:v>518.97317333333331</c:v>
                </c:pt>
                <c:pt idx="1196">
                  <c:v>547.20415153061219</c:v>
                </c:pt>
                <c:pt idx="1197">
                  <c:v>556.22742664974623</c:v>
                </c:pt>
                <c:pt idx="1198">
                  <c:v>552.82784949494953</c:v>
                </c:pt>
                <c:pt idx="1199">
                  <c:v>587.70747864321606</c:v>
                </c:pt>
                <c:pt idx="1200">
                  <c:v>610.15849170854267</c:v>
                </c:pt>
                <c:pt idx="1201">
                  <c:v>632.19583533834589</c:v>
                </c:pt>
                <c:pt idx="1202">
                  <c:v>646.78496999999993</c:v>
                </c:pt>
                <c:pt idx="1203">
                  <c:v>667.19598503740644</c:v>
                </c:pt>
                <c:pt idx="1204">
                  <c:v>654.86116129032257</c:v>
                </c:pt>
                <c:pt idx="1205">
                  <c:v>637.99431428571427</c:v>
                </c:pt>
                <c:pt idx="1206">
                  <c:v>631.83162162162159</c:v>
                </c:pt>
                <c:pt idx="1207">
                  <c:v>619.07798333333335</c:v>
                </c:pt>
                <c:pt idx="1208">
                  <c:v>632.82961274509807</c:v>
                </c:pt>
                <c:pt idx="1209">
                  <c:v>617.88189168704162</c:v>
                </c:pt>
                <c:pt idx="1210">
                  <c:v>589.23920146699265</c:v>
                </c:pt>
                <c:pt idx="1211">
                  <c:v>626.75681289537704</c:v>
                </c:pt>
                <c:pt idx="1212">
                  <c:v>652.85851338199507</c:v>
                </c:pt>
                <c:pt idx="1213">
                  <c:v>661.64686682808713</c:v>
                </c:pt>
                <c:pt idx="1214">
                  <c:v>675.73425362318835</c:v>
                </c:pt>
                <c:pt idx="1215">
                  <c:v>680.99099759036142</c:v>
                </c:pt>
                <c:pt idx="1216">
                  <c:v>672.48553124999989</c:v>
                </c:pt>
                <c:pt idx="1217">
                  <c:v>672.74158273381283</c:v>
                </c:pt>
                <c:pt idx="1218">
                  <c:v>664.57092124105009</c:v>
                </c:pt>
                <c:pt idx="1219">
                  <c:v>686.49007142857135</c:v>
                </c:pt>
                <c:pt idx="1220">
                  <c:v>674.98760570071261</c:v>
                </c:pt>
                <c:pt idx="1221">
                  <c:v>673.02432151300241</c:v>
                </c:pt>
                <c:pt idx="1222">
                  <c:v>705.13137499999993</c:v>
                </c:pt>
                <c:pt idx="1223">
                  <c:v>718.14064705882345</c:v>
                </c:pt>
                <c:pt idx="1224">
                  <c:v>721.94261032863847</c:v>
                </c:pt>
                <c:pt idx="1225">
                  <c:v>691.46369696969703</c:v>
                </c:pt>
                <c:pt idx="1226">
                  <c:v>674.2779953810624</c:v>
                </c:pt>
                <c:pt idx="1227">
                  <c:v>657.12742889908247</c:v>
                </c:pt>
                <c:pt idx="1228">
                  <c:v>634.29434168564921</c:v>
                </c:pt>
                <c:pt idx="1229">
                  <c:v>615.88494117647053</c:v>
                </c:pt>
                <c:pt idx="1230">
                  <c:v>620.35818058690745</c:v>
                </c:pt>
                <c:pt idx="1231">
                  <c:v>597.83506430155205</c:v>
                </c:pt>
                <c:pt idx="1232">
                  <c:v>606.85656637168131</c:v>
                </c:pt>
                <c:pt idx="1233">
                  <c:v>625.45788157894731</c:v>
                </c:pt>
                <c:pt idx="1234">
                  <c:v>577.22888888888883</c:v>
                </c:pt>
                <c:pt idx="1235">
                  <c:v>532.88721515151508</c:v>
                </c:pt>
                <c:pt idx="1236">
                  <c:v>535.72662725321879</c:v>
                </c:pt>
                <c:pt idx="1237">
                  <c:v>514.2779205508474</c:v>
                </c:pt>
                <c:pt idx="1238">
                  <c:v>529.50486025104601</c:v>
                </c:pt>
                <c:pt idx="1239">
                  <c:v>500.34921624999993</c:v>
                </c:pt>
                <c:pt idx="1240">
                  <c:v>479.26031913580238</c:v>
                </c:pt>
                <c:pt idx="1241">
                  <c:v>475.98411979591839</c:v>
                </c:pt>
                <c:pt idx="1242">
                  <c:v>417.02450263157891</c:v>
                </c:pt>
                <c:pt idx="1243">
                  <c:v>394.98041180000001</c:v>
                </c:pt>
                <c:pt idx="1244">
                  <c:v>349.69119288537553</c:v>
                </c:pt>
                <c:pt idx="1245">
                  <c:v>352.97941917808214</c:v>
                </c:pt>
                <c:pt idx="1246">
                  <c:v>361.83845087378637</c:v>
                </c:pt>
                <c:pt idx="1247">
                  <c:v>335.67695009633911</c:v>
                </c:pt>
                <c:pt idx="1248">
                  <c:v>361.75964836852205</c:v>
                </c:pt>
                <c:pt idx="1249">
                  <c:v>396.3088628571428</c:v>
                </c:pt>
                <c:pt idx="1250">
                  <c:v>412.94319430740035</c:v>
                </c:pt>
                <c:pt idx="1251">
                  <c:v>415.99762117202266</c:v>
                </c:pt>
                <c:pt idx="1252">
                  <c:v>439.92002443609016</c:v>
                </c:pt>
                <c:pt idx="1253">
                  <c:v>447.78315671641792</c:v>
                </c:pt>
                <c:pt idx="1254">
                  <c:v>443.25747177121764</c:v>
                </c:pt>
                <c:pt idx="1255">
                  <c:v>410.00791215469616</c:v>
                </c:pt>
                <c:pt idx="1256">
                  <c:v>402.80744523809517</c:v>
                </c:pt>
                <c:pt idx="1257">
                  <c:v>419.05871056466299</c:v>
                </c:pt>
                <c:pt idx="1258">
                  <c:v>423.07328589511752</c:v>
                </c:pt>
                <c:pt idx="1259">
                  <c:v>415.13677657657655</c:v>
                </c:pt>
                <c:pt idx="1260">
                  <c:v>452.51215071942443</c:v>
                </c:pt>
                <c:pt idx="1261">
                  <c:v>468.30021146953402</c:v>
                </c:pt>
                <c:pt idx="1262">
                  <c:v>469.78583720930231</c:v>
                </c:pt>
                <c:pt idx="1263">
                  <c:v>471.81516399286983</c:v>
                </c:pt>
                <c:pt idx="1264">
                  <c:v>465.25670088495576</c:v>
                </c:pt>
                <c:pt idx="1265">
                  <c:v>465.5432288732394</c:v>
                </c:pt>
                <c:pt idx="1266">
                  <c:v>474.01510683012253</c:v>
                </c:pt>
                <c:pt idx="1267">
                  <c:v>467.46489372822299</c:v>
                </c:pt>
                <c:pt idx="1268">
                  <c:v>475.76287326388882</c:v>
                </c:pt>
                <c:pt idx="1269">
                  <c:v>457.14733506044905</c:v>
                </c:pt>
                <c:pt idx="1270">
                  <c:v>453.2242</c:v>
                </c:pt>
                <c:pt idx="1271">
                  <c:v>467.28761340206182</c:v>
                </c:pt>
                <c:pt idx="1272">
                  <c:v>460.89506666666665</c:v>
                </c:pt>
                <c:pt idx="1273">
                  <c:v>443.90952622673433</c:v>
                </c:pt>
                <c:pt idx="1274">
                  <c:v>439.17902184873941</c:v>
                </c:pt>
                <c:pt idx="1275">
                  <c:v>428.8089108333333</c:v>
                </c:pt>
                <c:pt idx="1276">
                  <c:v>425.42630646766168</c:v>
                </c:pt>
                <c:pt idx="1277">
                  <c:v>424.89086276771008</c:v>
                </c:pt>
                <c:pt idx="1278">
                  <c:v>426.67623934426229</c:v>
                </c:pt>
                <c:pt idx="1279">
                  <c:v>414.88326388888885</c:v>
                </c:pt>
                <c:pt idx="1280">
                  <c:v>407.10148517915309</c:v>
                </c:pt>
                <c:pt idx="1281">
                  <c:v>395.27997110389606</c:v>
                </c:pt>
                <c:pt idx="1282">
                  <c:v>395.63025589660742</c:v>
                </c:pt>
                <c:pt idx="1283">
                  <c:v>392.43198808373586</c:v>
                </c:pt>
                <c:pt idx="1284">
                  <c:v>375.08333199999998</c:v>
                </c:pt>
                <c:pt idx="1285">
                  <c:v>367.45344896661362</c:v>
                </c:pt>
                <c:pt idx="1286">
                  <c:v>363.90002302839116</c:v>
                </c:pt>
                <c:pt idx="1287">
                  <c:v>376.86542456964003</c:v>
                </c:pt>
                <c:pt idx="1288">
                  <c:v>392.28743767441853</c:v>
                </c:pt>
                <c:pt idx="1289">
                  <c:v>389.07174815950913</c:v>
                </c:pt>
                <c:pt idx="1290">
                  <c:v>384.25257336377467</c:v>
                </c:pt>
                <c:pt idx="1291">
                  <c:v>408.9141924242424</c:v>
                </c:pt>
                <c:pt idx="1292">
                  <c:v>405.83964962406014</c:v>
                </c:pt>
                <c:pt idx="1293">
                  <c:v>389.4359433681073</c:v>
                </c:pt>
                <c:pt idx="1294">
                  <c:v>365.00306572700288</c:v>
                </c:pt>
                <c:pt idx="1295">
                  <c:v>368.75717621861145</c:v>
                </c:pt>
                <c:pt idx="1296">
                  <c:v>379.20895505124446</c:v>
                </c:pt>
                <c:pt idx="1297">
                  <c:v>369.25524153400869</c:v>
                </c:pt>
                <c:pt idx="1298">
                  <c:v>372.51110744985669</c:v>
                </c:pt>
                <c:pt idx="1299">
                  <c:v>375.64846033994337</c:v>
                </c:pt>
                <c:pt idx="1300">
                  <c:v>362.31002363636361</c:v>
                </c:pt>
                <c:pt idx="1301">
                  <c:v>365.37870124481327</c:v>
                </c:pt>
                <c:pt idx="1302">
                  <c:v>364.93342134062931</c:v>
                </c:pt>
                <c:pt idx="1303">
                  <c:v>378.01452845528456</c:v>
                </c:pt>
                <c:pt idx="1304">
                  <c:v>378.13908579088474</c:v>
                </c:pt>
                <c:pt idx="1305">
                  <c:v>360.95995345744677</c:v>
                </c:pt>
                <c:pt idx="1306">
                  <c:v>354.89309749670616</c:v>
                </c:pt>
                <c:pt idx="1307">
                  <c:v>365.07657627118641</c:v>
                </c:pt>
                <c:pt idx="1308">
                  <c:v>370.26488046272493</c:v>
                </c:pt>
                <c:pt idx="1309">
                  <c:v>379.58835107731295</c:v>
                </c:pt>
                <c:pt idx="1310">
                  <c:v>339.52732958801499</c:v>
                </c:pt>
                <c:pt idx="1311">
                  <c:v>330.30319753086417</c:v>
                </c:pt>
                <c:pt idx="1312">
                  <c:v>341.99753178484104</c:v>
                </c:pt>
                <c:pt idx="1313">
                  <c:v>359.94792986698906</c:v>
                </c:pt>
                <c:pt idx="1314">
                  <c:v>376.28064570737598</c:v>
                </c:pt>
                <c:pt idx="1315">
                  <c:v>385.10798919567827</c:v>
                </c:pt>
                <c:pt idx="1316">
                  <c:v>391.17564880952375</c:v>
                </c:pt>
                <c:pt idx="1317">
                  <c:v>398.81887499999999</c:v>
                </c:pt>
                <c:pt idx="1318">
                  <c:v>412.26294853801164</c:v>
                </c:pt>
                <c:pt idx="1319">
                  <c:v>401.81953070683659</c:v>
                </c:pt>
                <c:pt idx="1320">
                  <c:v>397.09366666666665</c:v>
                </c:pt>
                <c:pt idx="1321">
                  <c:v>379.43441638225249</c:v>
                </c:pt>
                <c:pt idx="1322">
                  <c:v>390.95027796610162</c:v>
                </c:pt>
                <c:pt idx="1323">
                  <c:v>391.8159730639731</c:v>
                </c:pt>
                <c:pt idx="1324">
                  <c:v>380.95178285077952</c:v>
                </c:pt>
                <c:pt idx="1325">
                  <c:v>379.30818874172189</c:v>
                </c:pt>
                <c:pt idx="1326">
                  <c:v>366.09292903930128</c:v>
                </c:pt>
                <c:pt idx="1327">
                  <c:v>364.72360563380283</c:v>
                </c:pt>
                <c:pt idx="1328">
                  <c:v>329.70793884120167</c:v>
                </c:pt>
                <c:pt idx="1329">
                  <c:v>333.17354817987149</c:v>
                </c:pt>
                <c:pt idx="1330">
                  <c:v>340.70057310565636</c:v>
                </c:pt>
                <c:pt idx="1331">
                  <c:v>342.10022765957444</c:v>
                </c:pt>
                <c:pt idx="1332">
                  <c:v>323.10739024390244</c:v>
                </c:pt>
                <c:pt idx="1333">
                  <c:v>314.39448731501056</c:v>
                </c:pt>
                <c:pt idx="1334">
                  <c:v>304.5569566137566</c:v>
                </c:pt>
                <c:pt idx="1335">
                  <c:v>318.32743835616435</c:v>
                </c:pt>
                <c:pt idx="1336">
                  <c:v>315.60802922755738</c:v>
                </c:pt>
                <c:pt idx="1337">
                  <c:v>293.76189793814433</c:v>
                </c:pt>
                <c:pt idx="1338">
                  <c:v>291.45618666666667</c:v>
                </c:pt>
                <c:pt idx="1339">
                  <c:v>291.65715557830089</c:v>
                </c:pt>
                <c:pt idx="1340">
                  <c:v>324.75758120531151</c:v>
                </c:pt>
                <c:pt idx="1341">
                  <c:v>351.01041853360482</c:v>
                </c:pt>
                <c:pt idx="1342">
                  <c:v>366.03968673469382</c:v>
                </c:pt>
                <c:pt idx="1343">
                  <c:v>370.99967418032793</c:v>
                </c:pt>
                <c:pt idx="1344">
                  <c:v>383.2551932515338</c:v>
                </c:pt>
                <c:pt idx="1345">
                  <c:v>389.49683758937692</c:v>
                </c:pt>
                <c:pt idx="1346">
                  <c:v>403.02840347293153</c:v>
                </c:pt>
                <c:pt idx="1347">
                  <c:v>415.44673529411762</c:v>
                </c:pt>
                <c:pt idx="1348">
                  <c:v>429.69221068548381</c:v>
                </c:pt>
                <c:pt idx="1349">
                  <c:v>434.40099698492463</c:v>
                </c:pt>
                <c:pt idx="1350">
                  <c:v>434.22173173173167</c:v>
                </c:pt>
                <c:pt idx="1351">
                  <c:v>420.99687824351292</c:v>
                </c:pt>
                <c:pt idx="1352">
                  <c:v>431.2879999999999</c:v>
                </c:pt>
                <c:pt idx="1353">
                  <c:v>431.29285247524746</c:v>
                </c:pt>
                <c:pt idx="1354">
                  <c:v>424.02367193675877</c:v>
                </c:pt>
                <c:pt idx="1355">
                  <c:v>421.5537334649556</c:v>
                </c:pt>
                <c:pt idx="1356">
                  <c:v>424.16976643768396</c:v>
                </c:pt>
                <c:pt idx="1357">
                  <c:v>399.01510644531248</c:v>
                </c:pt>
                <c:pt idx="1358">
                  <c:v>398.49046978557504</c:v>
                </c:pt>
                <c:pt idx="1359">
                  <c:v>397.06181183317165</c:v>
                </c:pt>
                <c:pt idx="1360">
                  <c:v>393.3976769825918</c:v>
                </c:pt>
                <c:pt idx="1361">
                  <c:v>383.49261620057854</c:v>
                </c:pt>
                <c:pt idx="1362">
                  <c:v>377.02860999039387</c:v>
                </c:pt>
                <c:pt idx="1363">
                  <c:v>408.64491100478466</c:v>
                </c:pt>
                <c:pt idx="1364">
                  <c:v>410.90450761904759</c:v>
                </c:pt>
                <c:pt idx="1365">
                  <c:v>406.527012345679</c:v>
                </c:pt>
                <c:pt idx="1366">
                  <c:v>410.2271975308642</c:v>
                </c:pt>
                <c:pt idx="1367">
                  <c:v>405.78697530864196</c:v>
                </c:pt>
                <c:pt idx="1368">
                  <c:v>422.49871848341229</c:v>
                </c:pt>
                <c:pt idx="1369">
                  <c:v>443.29545000000002</c:v>
                </c:pt>
                <c:pt idx="1370">
                  <c:v>437.96699436090222</c:v>
                </c:pt>
                <c:pt idx="1371">
                  <c:v>438.83434798877448</c:v>
                </c:pt>
                <c:pt idx="1372">
                  <c:v>447.60791891891893</c:v>
                </c:pt>
                <c:pt idx="1373">
                  <c:v>456.01618680297395</c:v>
                </c:pt>
                <c:pt idx="1374">
                  <c:v>463.84464285714284</c:v>
                </c:pt>
                <c:pt idx="1375">
                  <c:v>452.88416574074074</c:v>
                </c:pt>
                <c:pt idx="1376">
                  <c:v>441.55611542012923</c:v>
                </c:pt>
                <c:pt idx="1377">
                  <c:v>444.9494811407543</c:v>
                </c:pt>
                <c:pt idx="1378">
                  <c:v>470.653371559633</c:v>
                </c:pt>
                <c:pt idx="1379">
                  <c:v>492.6513897529735</c:v>
                </c:pt>
                <c:pt idx="1380">
                  <c:v>493.43589963503644</c:v>
                </c:pt>
                <c:pt idx="1381">
                  <c:v>521.40721134492219</c:v>
                </c:pt>
                <c:pt idx="1382">
                  <c:v>554.60130422794123</c:v>
                </c:pt>
                <c:pt idx="1383">
                  <c:v>569.2561141804789</c:v>
                </c:pt>
                <c:pt idx="1384">
                  <c:v>568.88053719008258</c:v>
                </c:pt>
                <c:pt idx="1385">
                  <c:v>581.89416347031965</c:v>
                </c:pt>
                <c:pt idx="1386">
                  <c:v>569.79607853881271</c:v>
                </c:pt>
                <c:pt idx="1387">
                  <c:v>580.12292616226068</c:v>
                </c:pt>
                <c:pt idx="1388">
                  <c:v>561.69818421052628</c:v>
                </c:pt>
                <c:pt idx="1389">
                  <c:v>559.06946690843154</c:v>
                </c:pt>
                <c:pt idx="1390">
                  <c:v>576.67989402173907</c:v>
                </c:pt>
                <c:pt idx="1391">
                  <c:v>584.38548235294115</c:v>
                </c:pt>
                <c:pt idx="1392">
                  <c:v>617.84773830935251</c:v>
                </c:pt>
                <c:pt idx="1393">
                  <c:v>653.80481810035837</c:v>
                </c:pt>
                <c:pt idx="1394">
                  <c:v>677.76764049955398</c:v>
                </c:pt>
                <c:pt idx="1395">
                  <c:v>666.78387666370895</c:v>
                </c:pt>
                <c:pt idx="1396">
                  <c:v>663.96633333333341</c:v>
                </c:pt>
                <c:pt idx="1397">
                  <c:v>689.77580792951528</c:v>
                </c:pt>
                <c:pt idx="1398">
                  <c:v>707.81551230228467</c:v>
                </c:pt>
                <c:pt idx="1399">
                  <c:v>747.92515909090889</c:v>
                </c:pt>
                <c:pt idx="1400">
                  <c:v>719.85461826086953</c:v>
                </c:pt>
                <c:pt idx="1401">
                  <c:v>631.24709973980919</c:v>
                </c:pt>
                <c:pt idx="1402">
                  <c:v>551.46867417677629</c:v>
                </c:pt>
                <c:pt idx="1403">
                  <c:v>542.46510398613509</c:v>
                </c:pt>
                <c:pt idx="1404">
                  <c:v>562.3865730337078</c:v>
                </c:pt>
                <c:pt idx="1405">
                  <c:v>577.950425</c:v>
                </c:pt>
                <c:pt idx="1406">
                  <c:v>592.41521115879823</c:v>
                </c:pt>
                <c:pt idx="1407">
                  <c:v>582.50331169940227</c:v>
                </c:pt>
                <c:pt idx="1408">
                  <c:v>566.1510068085106</c:v>
                </c:pt>
                <c:pt idx="1409">
                  <c:v>595.89099237288133</c:v>
                </c:pt>
                <c:pt idx="1410">
                  <c:v>589.86947088607599</c:v>
                </c:pt>
                <c:pt idx="1411">
                  <c:v>575.60391680672274</c:v>
                </c:pt>
                <c:pt idx="1412">
                  <c:v>581.08350584307175</c:v>
                </c:pt>
                <c:pt idx="1413">
                  <c:v>599.46324625623947</c:v>
                </c:pt>
                <c:pt idx="1414">
                  <c:v>585.14599334995842</c:v>
                </c:pt>
                <c:pt idx="1415">
                  <c:v>596.0307427385892</c:v>
                </c:pt>
                <c:pt idx="1416">
                  <c:v>612.16768125516091</c:v>
                </c:pt>
                <c:pt idx="1417">
                  <c:v>628.02123355263154</c:v>
                </c:pt>
                <c:pt idx="1418">
                  <c:v>621.66560179885528</c:v>
                </c:pt>
                <c:pt idx="1419">
                  <c:v>637.88246872461423</c:v>
                </c:pt>
                <c:pt idx="1420">
                  <c:v>658.61443214862675</c:v>
                </c:pt>
                <c:pt idx="1421">
                  <c:v>677.5346180499597</c:v>
                </c:pt>
                <c:pt idx="1422">
                  <c:v>693.02267443729897</c:v>
                </c:pt>
                <c:pt idx="1423">
                  <c:v>722.55529534510435</c:v>
                </c:pt>
                <c:pt idx="1424">
                  <c:v>721.69773520000001</c:v>
                </c:pt>
                <c:pt idx="1425">
                  <c:v>718.45694426751584</c:v>
                </c:pt>
                <c:pt idx="1426">
                  <c:v>701.89015567911031</c:v>
                </c:pt>
                <c:pt idx="1427">
                  <c:v>718.08006185567012</c:v>
                </c:pt>
                <c:pt idx="1428">
                  <c:v>693.15720102040814</c:v>
                </c:pt>
                <c:pt idx="1429">
                  <c:v>670.58889726562495</c:v>
                </c:pt>
                <c:pt idx="1430">
                  <c:v>683.10800606060604</c:v>
                </c:pt>
                <c:pt idx="1431">
                  <c:v>681.48385989138865</c:v>
                </c:pt>
                <c:pt idx="1432">
                  <c:v>704.16786571207433</c:v>
                </c:pt>
                <c:pt idx="1433">
                  <c:v>720.64960484988444</c:v>
                </c:pt>
                <c:pt idx="1434">
                  <c:v>717.16926832822071</c:v>
                </c:pt>
                <c:pt idx="1435">
                  <c:v>652.83666223404259</c:v>
                </c:pt>
                <c:pt idx="1436">
                  <c:v>617.39784272795782</c:v>
                </c:pt>
                <c:pt idx="1437">
                  <c:v>597.56810007490628</c:v>
                </c:pt>
                <c:pt idx="1438">
                  <c:v>612.08911337817631</c:v>
                </c:pt>
                <c:pt idx="1439">
                  <c:v>638.21972159940208</c:v>
                </c:pt>
                <c:pt idx="1440">
                  <c:v>628.13524494799401</c:v>
                </c:pt>
                <c:pt idx="1441">
                  <c:v>698.05728323442122</c:v>
                </c:pt>
                <c:pt idx="1442">
                  <c:v>716.30256918518512</c:v>
                </c:pt>
                <c:pt idx="1443">
                  <c:v>729.4602000000001</c:v>
                </c:pt>
                <c:pt idx="1444">
                  <c:v>724.07106541297935</c:v>
                </c:pt>
                <c:pt idx="1445">
                  <c:v>722.51442919117642</c:v>
                </c:pt>
                <c:pt idx="1446">
                  <c:v>725.15332738619679</c:v>
                </c:pt>
                <c:pt idx="1447">
                  <c:v>740.46719033674958</c:v>
                </c:pt>
                <c:pt idx="1448">
                  <c:v>733.06386005830905</c:v>
                </c:pt>
                <c:pt idx="1449">
                  <c:v>731.39185327510904</c:v>
                </c:pt>
                <c:pt idx="1450">
                  <c:v>727.45920000000001</c:v>
                </c:pt>
                <c:pt idx="1451">
                  <c:v>731.81028303118194</c:v>
                </c:pt>
                <c:pt idx="1452">
                  <c:v>782.60701115133952</c:v>
                </c:pt>
                <c:pt idx="1453">
                  <c:v>773.18685194805198</c:v>
                </c:pt>
                <c:pt idx="1454">
                  <c:v>759.60504005742996</c:v>
                </c:pt>
                <c:pt idx="1455">
                  <c:v>758.60910200716842</c:v>
                </c:pt>
                <c:pt idx="1456">
                  <c:v>771.28233307086623</c:v>
                </c:pt>
                <c:pt idx="1457">
                  <c:v>756.41481676176886</c:v>
                </c:pt>
                <c:pt idx="1458">
                  <c:v>767.33439608540914</c:v>
                </c:pt>
                <c:pt idx="1459">
                  <c:v>770.46537466288135</c:v>
                </c:pt>
                <c:pt idx="1460">
                  <c:v>769.29536758669497</c:v>
                </c:pt>
                <c:pt idx="1461">
                  <c:v>755.6284379407615</c:v>
                </c:pt>
                <c:pt idx="1462">
                  <c:v>773.47858112676045</c:v>
                </c:pt>
                <c:pt idx="1463">
                  <c:v>797.45452374911906</c:v>
                </c:pt>
                <c:pt idx="1464">
                  <c:v>792.79311493688647</c:v>
                </c:pt>
                <c:pt idx="1465">
                  <c:v>801.76729629629619</c:v>
                </c:pt>
                <c:pt idx="1466">
                  <c:v>814.27862451253486</c:v>
                </c:pt>
                <c:pt idx="1467">
                  <c:v>799.24555027777774</c:v>
                </c:pt>
                <c:pt idx="1468">
                  <c:v>802.04593099861313</c:v>
                </c:pt>
                <c:pt idx="1469">
                  <c:v>805.98981426592786</c:v>
                </c:pt>
                <c:pt idx="1470">
                  <c:v>804.6047047783934</c:v>
                </c:pt>
                <c:pt idx="1471">
                  <c:v>814.65214012430931</c:v>
                </c:pt>
                <c:pt idx="1472">
                  <c:v>822.11555975189526</c:v>
                </c:pt>
                <c:pt idx="1473">
                  <c:v>827.03786341798218</c:v>
                </c:pt>
                <c:pt idx="1474">
                  <c:v>824.67123573388187</c:v>
                </c:pt>
                <c:pt idx="1475">
                  <c:v>830.12284190672142</c:v>
                </c:pt>
                <c:pt idx="1476">
                  <c:v>840.35958597811225</c:v>
                </c:pt>
                <c:pt idx="1477">
                  <c:v>834.99877123381054</c:v>
                </c:pt>
                <c:pt idx="1478">
                  <c:v>818.45135142663048</c:v>
                </c:pt>
                <c:pt idx="1479">
                  <c:v>788.12302706919934</c:v>
                </c:pt>
                <c:pt idx="1480">
                  <c:v>794.05171322033891</c:v>
                </c:pt>
                <c:pt idx="1481">
                  <c:v>798.26660128378376</c:v>
                </c:pt>
                <c:pt idx="1482">
                  <c:v>790.11121428571414</c:v>
                </c:pt>
                <c:pt idx="1483">
                  <c:v>809.31364241610743</c:v>
                </c:pt>
                <c:pt idx="1484">
                  <c:v>811.8759095046853</c:v>
                </c:pt>
                <c:pt idx="1485">
                  <c:v>805.85979217391298</c:v>
                </c:pt>
                <c:pt idx="1486">
                  <c:v>799.92471963927858</c:v>
                </c:pt>
                <c:pt idx="1487">
                  <c:v>789.82610601202407</c:v>
                </c:pt>
                <c:pt idx="1488">
                  <c:v>804.05910345974712</c:v>
                </c:pt>
                <c:pt idx="1489">
                  <c:v>829.55709582504971</c:v>
                </c:pt>
                <c:pt idx="1490">
                  <c:v>846.08449108322316</c:v>
                </c:pt>
                <c:pt idx="1491">
                  <c:v>868.53947485187632</c:v>
                </c:pt>
                <c:pt idx="1492">
                  <c:v>893.96333068331137</c:v>
                </c:pt>
                <c:pt idx="1493">
                  <c:v>918.67397081967215</c:v>
                </c:pt>
                <c:pt idx="1494">
                  <c:v>949.36740727868846</c:v>
                </c:pt>
                <c:pt idx="1495">
                  <c:v>949.83976344015684</c:v>
                </c:pt>
                <c:pt idx="1496">
                  <c:v>981.31360189295037</c:v>
                </c:pt>
                <c:pt idx="1497">
                  <c:v>985.13480000000004</c:v>
                </c:pt>
                <c:pt idx="1498">
                  <c:v>1007.1009380859374</c:v>
                </c:pt>
                <c:pt idx="1499">
                  <c:v>1039.9765551140065</c:v>
                </c:pt>
                <c:pt idx="1500">
                  <c:v>1033.6621648963728</c:v>
                </c:pt>
                <c:pt idx="1501">
                  <c:v>1089.2186160103292</c:v>
                </c:pt>
                <c:pt idx="1502">
                  <c:v>1079.5014368015416</c:v>
                </c:pt>
                <c:pt idx="1503">
                  <c:v>1075.5236660908506</c:v>
                </c:pt>
                <c:pt idx="1504">
                  <c:v>1096.7846500000001</c:v>
                </c:pt>
                <c:pt idx="1505">
                  <c:v>1108.1358040842374</c:v>
                </c:pt>
                <c:pt idx="1506">
                  <c:v>1065.5994567515922</c:v>
                </c:pt>
                <c:pt idx="1507">
                  <c:v>1094.29827107438</c:v>
                </c:pt>
                <c:pt idx="1508">
                  <c:v>1110.9132106463876</c:v>
                </c:pt>
                <c:pt idx="1509">
                  <c:v>1151.0192001263422</c:v>
                </c:pt>
                <c:pt idx="1510">
                  <c:v>1204.8706778688525</c:v>
                </c:pt>
                <c:pt idx="1511">
                  <c:v>1217.2851024590163</c:v>
                </c:pt>
                <c:pt idx="1512">
                  <c:v>1250.9613052168447</c:v>
                </c:pt>
                <c:pt idx="1513">
                  <c:v>1299.3997347744362</c:v>
                </c:pt>
                <c:pt idx="1514">
                  <c:v>1286.0371029999999</c:v>
                </c:pt>
                <c:pt idx="1515">
                  <c:v>1238.6586098002495</c:v>
                </c:pt>
                <c:pt idx="1516">
                  <c:v>1351.6403920674579</c:v>
                </c:pt>
                <c:pt idx="1517">
                  <c:v>1419.9560597005611</c:v>
                </c:pt>
                <c:pt idx="1518">
                  <c:v>1497.488182990654</c:v>
                </c:pt>
                <c:pt idx="1519">
                  <c:v>1497.8443514925373</c:v>
                </c:pt>
                <c:pt idx="1520">
                  <c:v>1509.8868241935484</c:v>
                </c:pt>
                <c:pt idx="1521">
                  <c:v>1528.8778680693069</c:v>
                </c:pt>
                <c:pt idx="1522">
                  <c:v>1510.1379985139317</c:v>
                </c:pt>
                <c:pt idx="1523">
                  <c:v>1549.7736801611902</c:v>
                </c:pt>
                <c:pt idx="1524">
                  <c:v>1548.4879336633664</c:v>
                </c:pt>
                <c:pt idx="1525">
                  <c:v>1642.4925029030267</c:v>
                </c:pt>
                <c:pt idx="1526">
                  <c:v>1724.474864303329</c:v>
                </c:pt>
                <c:pt idx="1527">
                  <c:v>1777.8294559999999</c:v>
                </c:pt>
                <c:pt idx="1528">
                  <c:v>1768.5222374692873</c:v>
                </c:pt>
                <c:pt idx="1529">
                  <c:v>1766.304464233129</c:v>
                </c:pt>
                <c:pt idx="1530">
                  <c:v>1840.8402251225489</c:v>
                </c:pt>
                <c:pt idx="1531">
                  <c:v>1708.2972390452874</c:v>
                </c:pt>
                <c:pt idx="1532">
                  <c:v>1620.5030679706601</c:v>
                </c:pt>
                <c:pt idx="1533">
                  <c:v>1635.2876823780489</c:v>
                </c:pt>
                <c:pt idx="1534">
                  <c:v>1812.6166206707319</c:v>
                </c:pt>
                <c:pt idx="1535">
                  <c:v>1886.0223163514336</c:v>
                </c:pt>
                <c:pt idx="1536">
                  <c:v>1974.2650870967739</c:v>
                </c:pt>
                <c:pt idx="1537">
                  <c:v>1968.406654954407</c:v>
                </c:pt>
                <c:pt idx="1538">
                  <c:v>2017.6668483636363</c:v>
                </c:pt>
                <c:pt idx="1539">
                  <c:v>2086.0885335740072</c:v>
                </c:pt>
                <c:pt idx="1540">
                  <c:v>2081.8843484356194</c:v>
                </c:pt>
                <c:pt idx="1541">
                  <c:v>2067.0055965703973</c:v>
                </c:pt>
                <c:pt idx="1542">
                  <c:v>2151.8673993401321</c:v>
                </c:pt>
                <c:pt idx="1543">
                  <c:v>2063.5518250748055</c:v>
                </c:pt>
                <c:pt idx="1544">
                  <c:v>2039.300845801072</c:v>
                </c:pt>
                <c:pt idx="1545">
                  <c:v>2007.6188913793105</c:v>
                </c:pt>
                <c:pt idx="1546">
                  <c:v>2146.8593166963751</c:v>
                </c:pt>
                <c:pt idx="1547">
                  <c:v>2205.0143555555551</c:v>
                </c:pt>
                <c:pt idx="1548">
                  <c:v>2193.7279577606632</c:v>
                </c:pt>
                <c:pt idx="1549">
                  <c:v>2124.6357426972904</c:v>
                </c:pt>
                <c:pt idx="1550">
                  <c:v>2188.1914376752338</c:v>
                </c:pt>
                <c:pt idx="1551">
                  <c:v>2215.9523880910679</c:v>
                </c:pt>
                <c:pt idx="1552">
                  <c:v>2148.4223640816326</c:v>
                </c:pt>
                <c:pt idx="1553">
                  <c:v>2202.71749350348</c:v>
                </c:pt>
                <c:pt idx="1554">
                  <c:v>2214.2139409722222</c:v>
                </c:pt>
                <c:pt idx="1555">
                  <c:v>2232.9438158564813</c:v>
                </c:pt>
                <c:pt idx="1556">
                  <c:v>2195.3390423143351</c:v>
                </c:pt>
                <c:pt idx="1557">
                  <c:v>2075.2473300000001</c:v>
                </c:pt>
                <c:pt idx="1558">
                  <c:v>2056.0024360712232</c:v>
                </c:pt>
                <c:pt idx="1559">
                  <c:v>1986.8566683333333</c:v>
                </c:pt>
                <c:pt idx="1560">
                  <c:v>1981.3472266704744</c:v>
                </c:pt>
                <c:pt idx="1561">
                  <c:v>1929.3087585324231</c:v>
                </c:pt>
                <c:pt idx="1562">
                  <c:v>1748.1730706583426</c:v>
                </c:pt>
                <c:pt idx="1563">
                  <c:v>1747.1142426229505</c:v>
                </c:pt>
                <c:pt idx="1564">
                  <c:v>1856.9635262239728</c:v>
                </c:pt>
                <c:pt idx="1565">
                  <c:v>1807.6328012921349</c:v>
                </c:pt>
                <c:pt idx="1566">
                  <c:v>1762.5887371830986</c:v>
                </c:pt>
                <c:pt idx="1567">
                  <c:v>1724.61358028169</c:v>
                </c:pt>
                <c:pt idx="1568">
                  <c:v>1521.8641274256868</c:v>
                </c:pt>
                <c:pt idx="1569">
                  <c:v>1573.7055839617333</c:v>
                </c:pt>
                <c:pt idx="1570">
                  <c:v>1654.1024184892897</c:v>
                </c:pt>
                <c:pt idx="1571">
                  <c:v>1683.0730180531975</c:v>
                </c:pt>
                <c:pt idx="1572">
                  <c:v>1672.3487754376058</c:v>
                </c:pt>
                <c:pt idx="1573">
                  <c:v>1607.9996316647919</c:v>
                </c:pt>
                <c:pt idx="1574">
                  <c:v>1676.1768113534674</c:v>
                </c:pt>
                <c:pt idx="1575">
                  <c:v>1606.3801629032257</c:v>
                </c:pt>
                <c:pt idx="1576">
                  <c:v>1559.1681048387095</c:v>
                </c:pt>
                <c:pt idx="1577">
                  <c:v>1464.1174933852137</c:v>
                </c:pt>
                <c:pt idx="1578">
                  <c:v>1303.2216172681844</c:v>
                </c:pt>
                <c:pt idx="1579">
                  <c:v>1311.7742122302159</c:v>
                </c:pt>
                <c:pt idx="1580">
                  <c:v>1245.3936515469611</c:v>
                </c:pt>
                <c:pt idx="1581">
                  <c:v>1224.4495664092663</c:v>
                </c:pt>
                <c:pt idx="1582">
                  <c:v>1303.6792459459457</c:v>
                </c:pt>
                <c:pt idx="1583">
                  <c:v>1291.1260505251519</c:v>
                </c:pt>
                <c:pt idx="1584">
                  <c:v>1280.6666346725374</c:v>
                </c:pt>
                <c:pt idx="1585">
                  <c:v>1187.4443123429819</c:v>
                </c:pt>
                <c:pt idx="1586">
                  <c:v>1193.8907838762213</c:v>
                </c:pt>
                <c:pt idx="1587">
                  <c:v>1257.8235178998909</c:v>
                </c:pt>
                <c:pt idx="1588">
                  <c:v>1324.8960102452315</c:v>
                </c:pt>
                <c:pt idx="1589">
                  <c:v>1397.0384540010887</c:v>
                </c:pt>
                <c:pt idx="1590">
                  <c:v>1401.9317162588361</c:v>
                </c:pt>
                <c:pt idx="1591">
                  <c:v>1392.3802063380281</c:v>
                </c:pt>
                <c:pt idx="1592">
                  <c:v>1429.8196453563714</c:v>
                </c:pt>
                <c:pt idx="1593">
                  <c:v>1458.4499118378376</c:v>
                </c:pt>
                <c:pt idx="1594">
                  <c:v>1478.1283181571816</c:v>
                </c:pt>
                <c:pt idx="1595">
                  <c:v>1523.0574168204014</c:v>
                </c:pt>
                <c:pt idx="1596">
                  <c:v>1588.4204511879047</c:v>
                </c:pt>
                <c:pt idx="1597">
                  <c:v>1595.0117619763694</c:v>
                </c:pt>
                <c:pt idx="1598">
                  <c:v>1557.9358427961579</c:v>
                </c:pt>
                <c:pt idx="1599">
                  <c:v>1565.9237238297869</c:v>
                </c:pt>
                <c:pt idx="1600">
                  <c:v>1514.8091662612374</c:v>
                </c:pt>
                <c:pt idx="1601">
                  <c:v>1551.0691000527149</c:v>
                </c:pt>
                <c:pt idx="1602">
                  <c:v>1516.6201428194295</c:v>
                </c:pt>
                <c:pt idx="1603">
                  <c:v>1492.6408011609499</c:v>
                </c:pt>
                <c:pt idx="1604">
                  <c:v>1528.7811373354398</c:v>
                </c:pt>
                <c:pt idx="1605">
                  <c:v>1520.1605507071763</c:v>
                </c:pt>
                <c:pt idx="1606">
                  <c:v>1589.7155592670156</c:v>
                </c:pt>
                <c:pt idx="1607">
                  <c:v>1636.8806890698897</c:v>
                </c:pt>
                <c:pt idx="1608">
                  <c:v>1609.2018444153121</c:v>
                </c:pt>
                <c:pt idx="1609">
                  <c:v>1624.6480260166841</c:v>
                </c:pt>
                <c:pt idx="1610">
                  <c:v>1605.6847371960685</c:v>
                </c:pt>
                <c:pt idx="1611">
                  <c:v>1554.2866690133608</c:v>
                </c:pt>
                <c:pt idx="1612">
                  <c:v>1574.3917944444443</c:v>
                </c:pt>
                <c:pt idx="1613">
                  <c:v>1605.5940578406169</c:v>
                </c:pt>
                <c:pt idx="1614">
                  <c:v>1624.7722964176048</c:v>
                </c:pt>
                <c:pt idx="1615">
                  <c:v>1619.1843447556007</c:v>
                </c:pt>
                <c:pt idx="1616">
                  <c:v>1601.7927452716299</c:v>
                </c:pt>
                <c:pt idx="1617">
                  <c:v>1554.293101807229</c:v>
                </c:pt>
                <c:pt idx="1618">
                  <c:v>1626.5717085526314</c:v>
                </c:pt>
                <c:pt idx="1619">
                  <c:v>1665.7849019817072</c:v>
                </c:pt>
                <c:pt idx="1620">
                  <c:v>1675.0073307614723</c:v>
                </c:pt>
                <c:pt idx="1621">
                  <c:v>1668.9162931555109</c:v>
                </c:pt>
                <c:pt idx="1622">
                  <c:v>1681.9461772772772</c:v>
                </c:pt>
                <c:pt idx="1623">
                  <c:v>1678.6231464516127</c:v>
                </c:pt>
                <c:pt idx="1624">
                  <c:v>1654.7356421234567</c:v>
                </c:pt>
                <c:pt idx="1625">
                  <c:v>1604.310828043371</c:v>
                </c:pt>
                <c:pt idx="1626">
                  <c:v>1608.6050158230958</c:v>
                </c:pt>
                <c:pt idx="1627">
                  <c:v>1639.7306226091221</c:v>
                </c:pt>
                <c:pt idx="1628">
                  <c:v>1686.9734757023164</c:v>
                </c:pt>
                <c:pt idx="1629">
                  <c:v>1754.9159818632309</c:v>
                </c:pt>
                <c:pt idx="1630">
                  <c:v>1790.0913445161291</c:v>
                </c:pt>
                <c:pt idx="1631">
                  <c:v>1823.1880290386518</c:v>
                </c:pt>
                <c:pt idx="1632">
                  <c:v>1827.5720915342661</c:v>
                </c:pt>
                <c:pt idx="1633">
                  <c:v>1844.1915409903734</c:v>
                </c:pt>
                <c:pt idx="1634">
                  <c:v>1779.6733576980014</c:v>
                </c:pt>
                <c:pt idx="1635">
                  <c:v>1839.4321866018986</c:v>
                </c:pt>
                <c:pt idx="1636">
                  <c:v>1887.5933446181514</c:v>
                </c:pt>
                <c:pt idx="1637">
                  <c:v>1887.7447544060051</c:v>
                </c:pt>
                <c:pt idx="1638">
                  <c:v>1896.3556456344004</c:v>
                </c:pt>
                <c:pt idx="1639">
                  <c:v>1817.2728004925041</c:v>
                </c:pt>
                <c:pt idx="1640">
                  <c:v>1865.2281229795192</c:v>
                </c:pt>
                <c:pt idx="1641">
                  <c:v>1914.1330550024888</c:v>
                </c:pt>
                <c:pt idx="1642">
                  <c:v>1808.570598447975</c:v>
                </c:pt>
                <c:pt idx="1643">
                  <c:v>1829.3617887409778</c:v>
                </c:pt>
                <c:pt idx="1644">
                  <c:v>1696.6886786052678</c:v>
                </c:pt>
                <c:pt idx="1645">
                  <c:v>1662.4619005352085</c:v>
                </c:pt>
                <c:pt idx="1646">
                  <c:v>1602.0339993818143</c:v>
                </c:pt>
                <c:pt idx="1647">
                  <c:v>1657.102330337068</c:v>
                </c:pt>
                <c:pt idx="1648">
                  <c:v>1682.5335345655305</c:v>
                </c:pt>
                <c:pt idx="1649">
                  <c:v>1592.1838596531315</c:v>
                </c:pt>
                <c:pt idx="1650">
                  <c:v>1484.766777699987</c:v>
                </c:pt>
                <c:pt idx="1651">
                  <c:v>1519.3379627634808</c:v>
                </c:pt>
                <c:pt idx="1652">
                  <c:v>1444.839925177002</c:v>
                </c:pt>
                <c:pt idx="1653">
                  <c:v>1161.9578913345613</c:v>
                </c:pt>
                <c:pt idx="1654">
                  <c:v>1079.7801064846415</c:v>
                </c:pt>
                <c:pt idx="1655">
                  <c:v>1084.2934465437522</c:v>
                </c:pt>
                <c:pt idx="1656">
                  <c:v>1064.8565272824578</c:v>
                </c:pt>
                <c:pt idx="1657">
                  <c:v>985.7106888068879</c:v>
                </c:pt>
                <c:pt idx="1658">
                  <c:v>924.5814182286598</c:v>
                </c:pt>
                <c:pt idx="1659">
                  <c:v>1033.1528181860813</c:v>
                </c:pt>
                <c:pt idx="1660">
                  <c:v>1096.0819651073618</c:v>
                </c:pt>
                <c:pt idx="1661">
                  <c:v>1115.3002107625189</c:v>
                </c:pt>
                <c:pt idx="1662">
                  <c:v>1128.77141253117</c:v>
                </c:pt>
                <c:pt idx="1663">
                  <c:v>1215.1949956448009</c:v>
                </c:pt>
                <c:pt idx="1664">
                  <c:v>1256.3145458375968</c:v>
                </c:pt>
                <c:pt idx="1665">
                  <c:v>1282.874163208852</c:v>
                </c:pt>
                <c:pt idx="1666">
                  <c:v>1306.4736592705588</c:v>
                </c:pt>
                <c:pt idx="1667">
                  <c:v>1335.6141317625923</c:v>
                </c:pt>
                <c:pt idx="1668">
                  <c:v>1346.8887184741122</c:v>
                </c:pt>
                <c:pt idx="1669">
                  <c:v>1305.3025384214336</c:v>
                </c:pt>
                <c:pt idx="1670">
                  <c:v>1375.0267363105438</c:v>
                </c:pt>
                <c:pt idx="1671">
                  <c:v>1426.5808382222754</c:v>
                </c:pt>
                <c:pt idx="1672">
                  <c:v>1339.4462786348761</c:v>
                </c:pt>
                <c:pt idx="1673">
                  <c:v>1291.060537609249</c:v>
                </c:pt>
                <c:pt idx="1674">
                  <c:v>1286.54650178202</c:v>
                </c:pt>
                <c:pt idx="1675">
                  <c:v>1293.6725504782144</c:v>
                </c:pt>
                <c:pt idx="1676">
                  <c:v>1334.302236505386</c:v>
                </c:pt>
                <c:pt idx="1677">
                  <c:v>1391.4317054926362</c:v>
                </c:pt>
                <c:pt idx="1678">
                  <c:v>1423.2678444536866</c:v>
                </c:pt>
                <c:pt idx="1679">
                  <c:v>1471.3596744669881</c:v>
                </c:pt>
                <c:pt idx="1680">
                  <c:v>1512.8501240106616</c:v>
                </c:pt>
                <c:pt idx="1681">
                  <c:v>1550.6142242746566</c:v>
                </c:pt>
                <c:pt idx="1682">
                  <c:v>1516.3097502987018</c:v>
                </c:pt>
                <c:pt idx="1683">
                  <c:v>1537.814540430224</c:v>
                </c:pt>
                <c:pt idx="1684">
                  <c:v>1538.4310661432794</c:v>
                </c:pt>
                <c:pt idx="1685">
                  <c:v>1481.3684061367521</c:v>
                </c:pt>
                <c:pt idx="1686">
                  <c:v>1523.6323955613</c:v>
                </c:pt>
                <c:pt idx="1687">
                  <c:v>1359.0581492860138</c:v>
                </c:pt>
                <c:pt idx="1688">
                  <c:v>1343.9120082507304</c:v>
                </c:pt>
                <c:pt idx="1689">
                  <c:v>1384.9378664523165</c:v>
                </c:pt>
                <c:pt idx="1690">
                  <c:v>1408.1522090792555</c:v>
                </c:pt>
                <c:pt idx="1691">
                  <c:v>1431.0862666170369</c:v>
                </c:pt>
                <c:pt idx="1692">
                  <c:v>1490.4354741137802</c:v>
                </c:pt>
                <c:pt idx="1693">
                  <c:v>1543.1288130701957</c:v>
                </c:pt>
                <c:pt idx="1694">
                  <c:v>1573.111781230383</c:v>
                </c:pt>
                <c:pt idx="1695">
                  <c:v>1565.201346415455</c:v>
                </c:pt>
                <c:pt idx="1696">
                  <c:v>1515.9972426081849</c:v>
                </c:pt>
                <c:pt idx="1697">
                  <c:v>1498.086528730423</c:v>
                </c:pt>
                <c:pt idx="1698">
                  <c:v>1541.6882042216632</c:v>
                </c:pt>
                <c:pt idx="1699">
                  <c:v>1582.394002274513</c:v>
                </c:pt>
                <c:pt idx="1700">
                  <c:v>1620.2304824832436</c:v>
                </c:pt>
                <c:pt idx="1701">
                  <c:v>1614.5724631566204</c:v>
                </c:pt>
                <c:pt idx="1702">
                  <c:v>1573.3932005768368</c:v>
                </c:pt>
                <c:pt idx="1703">
                  <c:v>1609.0700579265767</c:v>
                </c:pt>
                <c:pt idx="1704">
                  <c:v>1669.8729425047768</c:v>
                </c:pt>
                <c:pt idx="1705">
                  <c:v>1692.0094218360998</c:v>
                </c:pt>
                <c:pt idx="1706">
                  <c:v>1730.5819188222001</c:v>
                </c:pt>
                <c:pt idx="1707">
                  <c:v>1754.5791189131771</c:v>
                </c:pt>
                <c:pt idx="1708">
                  <c:v>1828.5576403013586</c:v>
                </c:pt>
                <c:pt idx="1709">
                  <c:v>1800.7415881954912</c:v>
                </c:pt>
                <c:pt idx="1710">
                  <c:v>1855.5310709087485</c:v>
                </c:pt>
                <c:pt idx="1711">
                  <c:v>1854.8676773261157</c:v>
                </c:pt>
                <c:pt idx="1712">
                  <c:v>1871.660647749937</c:v>
                </c:pt>
                <c:pt idx="1713">
                  <c:v>1913.0404827742714</c:v>
                </c:pt>
                <c:pt idx="1714">
                  <c:v>1987.7369603851218</c:v>
                </c:pt>
                <c:pt idx="1715">
                  <c:v>2014.9250944651124</c:v>
                </c:pt>
                <c:pt idx="1716">
                  <c:v>2023.6472797072449</c:v>
                </c:pt>
                <c:pt idx="1717">
                  <c:v>2010.3057364948609</c:v>
                </c:pt>
                <c:pt idx="1718">
                  <c:v>2048.5368189493552</c:v>
                </c:pt>
                <c:pt idx="1719">
                  <c:v>2042.616284419923</c:v>
                </c:pt>
                <c:pt idx="1720">
                  <c:v>2063.3603480874317</c:v>
                </c:pt>
                <c:pt idx="1721">
                  <c:v>2121.994221646954</c:v>
                </c:pt>
                <c:pt idx="1722">
                  <c:v>2151.180039034627</c:v>
                </c:pt>
                <c:pt idx="1723">
                  <c:v>2142.1442833778988</c:v>
                </c:pt>
                <c:pt idx="1724">
                  <c:v>2175.1262322554626</c:v>
                </c:pt>
                <c:pt idx="1725">
                  <c:v>2119.3839706780441</c:v>
                </c:pt>
                <c:pt idx="1726">
                  <c:v>2248.9135816066837</c:v>
                </c:pt>
                <c:pt idx="1727">
                  <c:v>2272.4681673423843</c:v>
                </c:pt>
                <c:pt idx="1728">
                  <c:v>2254.2150621932587</c:v>
                </c:pt>
                <c:pt idx="1729">
                  <c:v>2304.2479895365577</c:v>
                </c:pt>
                <c:pt idx="1730">
                  <c:v>2288.1836805593789</c:v>
                </c:pt>
                <c:pt idx="1731">
                  <c:v>2299.866734770646</c:v>
                </c:pt>
                <c:pt idx="1732">
                  <c:v>2306.8596153150688</c:v>
                </c:pt>
                <c:pt idx="1733">
                  <c:v>2285.0379041477045</c:v>
                </c:pt>
                <c:pt idx="1734">
                  <c:v>2279.2794062534044</c:v>
                </c:pt>
                <c:pt idx="1735">
                  <c:v>2223.3603791184814</c:v>
                </c:pt>
                <c:pt idx="1736">
                  <c:v>2122.6179609993906</c:v>
                </c:pt>
                <c:pt idx="1737">
                  <c:v>2211.3811583094375</c:v>
                </c:pt>
                <c:pt idx="1738">
                  <c:v>2277.1399486803516</c:v>
                </c:pt>
                <c:pt idx="1739">
                  <c:v>2255.8014680900537</c:v>
                </c:pt>
                <c:pt idx="1740">
                  <c:v>2103.5392535751066</c:v>
                </c:pt>
                <c:pt idx="1741">
                  <c:v>2086.2752392761199</c:v>
                </c:pt>
                <c:pt idx="1742">
                  <c:v>2205.5312950380458</c:v>
                </c:pt>
                <c:pt idx="1743">
                  <c:v>2253.3038883060758</c:v>
                </c:pt>
                <c:pt idx="1744">
                  <c:v>2233.4223143334066</c:v>
                </c:pt>
                <c:pt idx="1745">
                  <c:v>2245.8765700902004</c:v>
                </c:pt>
                <c:pt idx="1746">
                  <c:v>2319.6935589374471</c:v>
                </c:pt>
                <c:pt idx="1747">
                  <c:v>2341.3457201400042</c:v>
                </c:pt>
                <c:pt idx="1748">
                  <c:v>2321.4641655897408</c:v>
                </c:pt>
                <c:pt idx="1749">
                  <c:v>2302.8096507245714</c:v>
                </c:pt>
                <c:pt idx="1750">
                  <c:v>2330.042085534466</c:v>
                </c:pt>
                <c:pt idx="1751">
                  <c:v>2417.1148911080554</c:v>
                </c:pt>
                <c:pt idx="1752">
                  <c:v>2433.5845780949517</c:v>
                </c:pt>
                <c:pt idx="1753">
                  <c:v>2484.3746268724112</c:v>
                </c:pt>
                <c:pt idx="1754">
                  <c:v>2521.6820089335156</c:v>
                </c:pt>
                <c:pt idx="1755">
                  <c:v>2506.2482636878181</c:v>
                </c:pt>
                <c:pt idx="1756">
                  <c:v>2542.3598311220799</c:v>
                </c:pt>
                <c:pt idx="1757">
                  <c:v>2581.0300033475528</c:v>
                </c:pt>
                <c:pt idx="1758">
                  <c:v>2604.1515335844365</c:v>
                </c:pt>
                <c:pt idx="1759">
                  <c:v>2598.619714400922</c:v>
                </c:pt>
                <c:pt idx="1760">
                  <c:v>2623.4717283515452</c:v>
                </c:pt>
                <c:pt idx="1761">
                  <c:v>2692.695787369812</c:v>
                </c:pt>
                <c:pt idx="1762">
                  <c:v>2731.1821847496035</c:v>
                </c:pt>
                <c:pt idx="1763">
                  <c:v>2807.3141277117033</c:v>
                </c:pt>
                <c:pt idx="1764">
                  <c:v>2923.5796592527445</c:v>
                </c:pt>
                <c:pt idx="1765">
                  <c:v>2822.0836314565586</c:v>
                </c:pt>
                <c:pt idx="1766">
                  <c:v>2813.2292642474172</c:v>
                </c:pt>
                <c:pt idx="1767">
                  <c:v>2751.1449130698552</c:v>
                </c:pt>
                <c:pt idx="1768">
                  <c:v>2789.1637596785217</c:v>
                </c:pt>
                <c:pt idx="1769">
                  <c:v>2839.2139162820595</c:v>
                </c:pt>
                <c:pt idx="1770">
                  <c:v>2879.5202134869801</c:v>
                </c:pt>
                <c:pt idx="1771">
                  <c:v>2944.0376546128036</c:v>
                </c:pt>
                <c:pt idx="1772">
                  <c:v>2985.5661347889986</c:v>
                </c:pt>
                <c:pt idx="1773">
                  <c:v>2861.1091657472766</c:v>
                </c:pt>
                <c:pt idx="1774">
                  <c:v>2806.589332521286</c:v>
                </c:pt>
                <c:pt idx="1775">
                  <c:v>2654.3745225746616</c:v>
                </c:pt>
                <c:pt idx="1776">
                  <c:v>2690.6836967248282</c:v>
                </c:pt>
                <c:pt idx="1777">
                  <c:v>2830.8983035572996</c:v>
                </c:pt>
                <c:pt idx="1778">
                  <c:v>2865.2104111690701</c:v>
                </c:pt>
                <c:pt idx="1779">
                  <c:v>2951.5815478892418</c:v>
                </c:pt>
                <c:pt idx="1780">
                  <c:v>2895.5199171782015</c:v>
                </c:pt>
                <c:pt idx="1781">
                  <c:v>2930.9031596022537</c:v>
                </c:pt>
                <c:pt idx="1782">
                  <c:v>3033.2715130952583</c:v>
                </c:pt>
                <c:pt idx="1783">
                  <c:v>2933.5816666087912</c:v>
                </c:pt>
                <c:pt idx="1784">
                  <c:v>3016.930146433036</c:v>
                </c:pt>
                <c:pt idx="1785">
                  <c:v>3005.5307369844486</c:v>
                </c:pt>
                <c:pt idx="1786">
                  <c:v>3135.626646871403</c:v>
                </c:pt>
                <c:pt idx="1787">
                  <c:v>3211.1039212453211</c:v>
                </c:pt>
                <c:pt idx="1788">
                  <c:v>3300.8478734099131</c:v>
                </c:pt>
                <c:pt idx="1789">
                  <c:v>3290.9338951392938</c:v>
                </c:pt>
                <c:pt idx="1790">
                  <c:v>2669.2257490899933</c:v>
                </c:pt>
                <c:pt idx="1791">
                  <c:v>2798.2142526432599</c:v>
                </c:pt>
                <c:pt idx="1792">
                  <c:v>2957.8646734907989</c:v>
                </c:pt>
                <c:pt idx="1793">
                  <c:v>3128.2171053933548</c:v>
                </c:pt>
                <c:pt idx="1794">
                  <c:v>3215.6907218455699</c:v>
                </c:pt>
                <c:pt idx="1795">
                  <c:v>3333.69</c:v>
                </c:pt>
              </c:numCache>
            </c:numRef>
          </c:yVal>
          <c:smooth val="0"/>
          <c:extLst>
            <c:ext xmlns:c16="http://schemas.microsoft.com/office/drawing/2014/chart" uri="{C3380CC4-5D6E-409C-BE32-E72D297353CC}">
              <c16:uniqueId val="{00000000-D282-414A-8DDC-BDAA62914268}"/>
            </c:ext>
          </c:extLst>
        </c:ser>
        <c:dLbls>
          <c:showLegendKey val="0"/>
          <c:showVal val="0"/>
          <c:showCatName val="0"/>
          <c:showSerName val="0"/>
          <c:showPercent val="0"/>
          <c:showBubbleSize val="0"/>
        </c:dLbls>
        <c:axId val="470053936"/>
        <c:axId val="1"/>
      </c:scatterChart>
      <c:scatterChart>
        <c:scatterStyle val="lineMarker"/>
        <c:varyColors val="0"/>
        <c:ser>
          <c:idx val="2"/>
          <c:order val="1"/>
          <c:tx>
            <c:v>Real Earnings</c:v>
          </c:tx>
          <c:spPr>
            <a:ln w="25400">
              <a:solidFill>
                <a:srgbClr val="00FF00"/>
              </a:solidFill>
              <a:prstDash val="sysDash"/>
            </a:ln>
          </c:spPr>
          <c:marker>
            <c:symbol val="none"/>
          </c:marker>
          <c:xVal>
            <c:numRef>
              <c:f>Data!#REF!</c:f>
            </c:numRef>
          </c:xVal>
          <c:yVal>
            <c:numRef>
              <c:f>Data!$J$9:$J$1828</c:f>
              <c:numCache>
                <c:formatCode>0.00</c:formatCode>
                <c:ptCount val="1820"/>
                <c:pt idx="0">
                  <c:v>8.336063074966491</c:v>
                </c:pt>
                <c:pt idx="1">
                  <c:v>8.0890697849397029</c:v>
                </c:pt>
                <c:pt idx="2">
                  <c:v>7.9709569607894588</c:v>
                </c:pt>
                <c:pt idx="3">
                  <c:v>8.2728980493858355</c:v>
                </c:pt>
                <c:pt idx="4">
                  <c:v>8.4652757953330724</c:v>
                </c:pt>
                <c:pt idx="5">
                  <c:v>8.5986149261116189</c:v>
                </c:pt>
                <c:pt idx="6">
                  <c:v>8.5986149261116189</c:v>
                </c:pt>
                <c:pt idx="7">
                  <c:v>8.7361623183418438</c:v>
                </c:pt>
                <c:pt idx="8">
                  <c:v>8.5314243973592117</c:v>
                </c:pt>
                <c:pt idx="9">
                  <c:v>8.4002000738001215</c:v>
                </c:pt>
                <c:pt idx="10">
                  <c:v>8.4002000738001215</c:v>
                </c:pt>
                <c:pt idx="11">
                  <c:v>8.2106830683590015</c:v>
                </c:pt>
                <c:pt idx="12">
                  <c:v>8.261999837536246</c:v>
                </c:pt>
                <c:pt idx="13">
                  <c:v>8.3133166067134887</c:v>
                </c:pt>
                <c:pt idx="14">
                  <c:v>8.2407398434073205</c:v>
                </c:pt>
                <c:pt idx="15">
                  <c:v>8.1110142612302738</c:v>
                </c:pt>
                <c:pt idx="16">
                  <c:v>8.1604716652621647</c:v>
                </c:pt>
                <c:pt idx="17">
                  <c:v>8.2698678468190625</c:v>
                </c:pt>
                <c:pt idx="18">
                  <c:v>8.4429665880308118</c:v>
                </c:pt>
                <c:pt idx="19">
                  <c:v>8.4310579970870201</c:v>
                </c:pt>
                <c:pt idx="20">
                  <c:v>8.4193232898338657</c:v>
                </c:pt>
                <c:pt idx="21">
                  <c:v>8.6587891722166717</c:v>
                </c:pt>
                <c:pt idx="22">
                  <c:v>8.4572160894535173</c:v>
                </c:pt>
                <c:pt idx="23">
                  <c:v>8.6317974732081399</c:v>
                </c:pt>
                <c:pt idx="24">
                  <c:v>8.6819823422384204</c:v>
                </c:pt>
                <c:pt idx="25">
                  <c:v>8.5437174028001852</c:v>
                </c:pt>
                <c:pt idx="26">
                  <c:v>8.5928192269542105</c:v>
                </c:pt>
                <c:pt idx="27">
                  <c:v>8.6419210511082341</c:v>
                </c:pt>
                <c:pt idx="28">
                  <c:v>8.8827218183595402</c:v>
                </c:pt>
                <c:pt idx="29">
                  <c:v>9.2035990799417426</c:v>
                </c:pt>
                <c:pt idx="30">
                  <c:v>9.2553046927504035</c:v>
                </c:pt>
                <c:pt idx="31">
                  <c:v>9.3070103055590643</c:v>
                </c:pt>
                <c:pt idx="32">
                  <c:v>9.3587159183677269</c:v>
                </c:pt>
                <c:pt idx="33">
                  <c:v>9.6292512171913689</c:v>
                </c:pt>
                <c:pt idx="34">
                  <c:v>9.991985651603482</c:v>
                </c:pt>
                <c:pt idx="35">
                  <c:v>9.8111380569630917</c:v>
                </c:pt>
                <c:pt idx="36">
                  <c:v>9.6602300848701379</c:v>
                </c:pt>
                <c:pt idx="37">
                  <c:v>9.6602300848701379</c:v>
                </c:pt>
                <c:pt idx="38">
                  <c:v>9.6602300848701379</c:v>
                </c:pt>
                <c:pt idx="39">
                  <c:v>9.8111380569630917</c:v>
                </c:pt>
                <c:pt idx="40">
                  <c:v>9.8884071650283616</c:v>
                </c:pt>
                <c:pt idx="41">
                  <c:v>10.12762420422848</c:v>
                </c:pt>
                <c:pt idx="42">
                  <c:v>10.04658666609312</c:v>
                </c:pt>
                <c:pt idx="43">
                  <c:v>10.12762420422848</c:v>
                </c:pt>
                <c:pt idx="44">
                  <c:v>10.12762420422848</c:v>
                </c:pt>
                <c:pt idx="45">
                  <c:v>10.293685584776856</c:v>
                </c:pt>
                <c:pt idx="46">
                  <c:v>10.37870230836594</c:v>
                </c:pt>
                <c:pt idx="47">
                  <c:v>10.37870230836594</c:v>
                </c:pt>
                <c:pt idx="48">
                  <c:v>10.191434418888901</c:v>
                </c:pt>
                <c:pt idx="49">
                  <c:v>10.001910289779611</c:v>
                </c:pt>
                <c:pt idx="50">
                  <c:v>9.8146424003025725</c:v>
                </c:pt>
                <c:pt idx="51">
                  <c:v>9.5485122587484454</c:v>
                </c:pt>
                <c:pt idx="52">
                  <c:v>9.5965026219280372</c:v>
                </c:pt>
                <c:pt idx="53">
                  <c:v>9.5668388505895514</c:v>
                </c:pt>
                <c:pt idx="54">
                  <c:v>9.3731686982483478</c:v>
                </c:pt>
                <c:pt idx="55">
                  <c:v>9.0994425153305762</c:v>
                </c:pt>
                <c:pt idx="56">
                  <c:v>8.9834950182365301</c:v>
                </c:pt>
                <c:pt idx="57">
                  <c:v>8.7898248658953246</c:v>
                </c:pt>
                <c:pt idx="58">
                  <c:v>8.6679212199744615</c:v>
                </c:pt>
                <c:pt idx="59">
                  <c:v>8.5462710434413971</c:v>
                </c:pt>
                <c:pt idx="60">
                  <c:v>8.4608028915331701</c:v>
                </c:pt>
                <c:pt idx="61">
                  <c:v>8.3027465680570334</c:v>
                </c:pt>
                <c:pt idx="62">
                  <c:v>8.1422954518009565</c:v>
                </c:pt>
                <c:pt idx="63">
                  <c:v>8.0524343669839933</c:v>
                </c:pt>
                <c:pt idx="64">
                  <c:v>8.1826280475729938</c:v>
                </c:pt>
                <c:pt idx="65">
                  <c:v>8.2416996215826472</c:v>
                </c:pt>
                <c:pt idx="66">
                  <c:v>8.0691390357557609</c:v>
                </c:pt>
                <c:pt idx="67">
                  <c:v>7.8253148415607416</c:v>
                </c:pt>
                <c:pt idx="68">
                  <c:v>7.5834790166002017</c:v>
                </c:pt>
                <c:pt idx="69">
                  <c:v>7.2793417738902351</c:v>
                </c:pt>
                <c:pt idx="70">
                  <c:v>7.0514207504697541</c:v>
                </c:pt>
                <c:pt idx="71">
                  <c:v>6.7647213404005946</c:v>
                </c:pt>
                <c:pt idx="72">
                  <c:v>6.6874570914928935</c:v>
                </c:pt>
                <c:pt idx="73">
                  <c:v>6.9055721009396098</c:v>
                </c:pt>
                <c:pt idx="74">
                  <c:v>7.2716489398265782</c:v>
                </c:pt>
                <c:pt idx="75">
                  <c:v>7.1155379699090711</c:v>
                </c:pt>
                <c:pt idx="76">
                  <c:v>7.0274494765297906</c:v>
                </c:pt>
                <c:pt idx="77">
                  <c:v>7.4690402820592734</c:v>
                </c:pt>
                <c:pt idx="78">
                  <c:v>7.4425964763067132</c:v>
                </c:pt>
                <c:pt idx="79">
                  <c:v>7.7740362142857133</c:v>
                </c:pt>
                <c:pt idx="80">
                  <c:v>7.8957691997728237</c:v>
                </c:pt>
                <c:pt idx="81">
                  <c:v>7.9412702426189732</c:v>
                </c:pt>
                <c:pt idx="82">
                  <c:v>8.1437413077056</c:v>
                </c:pt>
                <c:pt idx="83">
                  <c:v>8.1901521700022784</c:v>
                </c:pt>
                <c:pt idx="84">
                  <c:v>8.4660252201162596</c:v>
                </c:pt>
                <c:pt idx="85">
                  <c:v>8.5797501152856555</c:v>
                </c:pt>
                <c:pt idx="86">
                  <c:v>8.7855705788787901</c:v>
                </c:pt>
                <c:pt idx="87">
                  <c:v>8.9035434206799753</c:v>
                </c:pt>
                <c:pt idx="88">
                  <c:v>9.2276063553739611</c:v>
                </c:pt>
                <c:pt idx="89">
                  <c:v>9.4620966373914648</c:v>
                </c:pt>
                <c:pt idx="90">
                  <c:v>9.3803890058772073</c:v>
                </c:pt>
                <c:pt idx="91">
                  <c:v>9.3034413845930093</c:v>
                </c:pt>
                <c:pt idx="92">
                  <c:v>9.3277085939431057</c:v>
                </c:pt>
                <c:pt idx="93">
                  <c:v>9.4570762933680275</c:v>
                </c:pt>
                <c:pt idx="94">
                  <c:v>9.5923943615784957</c:v>
                </c:pt>
                <c:pt idx="95">
                  <c:v>9.8409155802182813</c:v>
                </c:pt>
                <c:pt idx="96">
                  <c:v>9.9097819618982452</c:v>
                </c:pt>
                <c:pt idx="97">
                  <c:v>9.9801852073732285</c:v>
                </c:pt>
                <c:pt idx="98">
                  <c:v>10.276927145413792</c:v>
                </c:pt>
                <c:pt idx="99">
                  <c:v>10.580571493183076</c:v>
                </c:pt>
                <c:pt idx="100">
                  <c:v>10.767866338096907</c:v>
                </c:pt>
                <c:pt idx="101">
                  <c:v>11.080816306331039</c:v>
                </c:pt>
                <c:pt idx="102">
                  <c:v>11.136107050130882</c:v>
                </c:pt>
                <c:pt idx="103">
                  <c:v>11.323401895044714</c:v>
                </c:pt>
                <c:pt idx="104">
                  <c:v>11.119656686169025</c:v>
                </c:pt>
                <c:pt idx="105">
                  <c:v>10.69661369983821</c:v>
                </c:pt>
                <c:pt idx="106">
                  <c:v>10.319061503006038</c:v>
                </c:pt>
                <c:pt idx="107">
                  <c:v>10.170821342080247</c:v>
                </c:pt>
                <c:pt idx="108">
                  <c:v>10.119371606431802</c:v>
                </c:pt>
                <c:pt idx="109">
                  <c:v>10.355975618812403</c:v>
                </c:pt>
                <c:pt idx="110">
                  <c:v>10.495289361859152</c:v>
                </c:pt>
                <c:pt idx="111">
                  <c:v>11.15310856117063</c:v>
                </c:pt>
                <c:pt idx="112">
                  <c:v>11.741999967878064</c:v>
                </c:pt>
                <c:pt idx="113">
                  <c:v>12.243088333612276</c:v>
                </c:pt>
                <c:pt idx="114">
                  <c:v>12.502022615610512</c:v>
                </c:pt>
                <c:pt idx="115">
                  <c:v>12.758142394543549</c:v>
                </c:pt>
                <c:pt idx="116">
                  <c:v>12.884221673723086</c:v>
                </c:pt>
                <c:pt idx="117">
                  <c:v>13.140513218367957</c:v>
                </c:pt>
                <c:pt idx="118">
                  <c:v>13.258697944001348</c:v>
                </c:pt>
                <c:pt idx="119">
                  <c:v>13.377248544337053</c:v>
                </c:pt>
                <c:pt idx="120">
                  <c:v>13.396579578194372</c:v>
                </c:pt>
                <c:pt idx="121">
                  <c:v>13.150654334300325</c:v>
                </c:pt>
                <c:pt idx="122">
                  <c:v>13.035992203920292</c:v>
                </c:pt>
                <c:pt idx="123">
                  <c:v>12.793478059852607</c:v>
                </c:pt>
                <c:pt idx="124">
                  <c:v>12.809397993883564</c:v>
                </c:pt>
                <c:pt idx="125">
                  <c:v>12.694735863503531</c:v>
                </c:pt>
                <c:pt idx="126">
                  <c:v>12.455598330826286</c:v>
                </c:pt>
                <c:pt idx="127">
                  <c:v>12.105019908163264</c:v>
                </c:pt>
                <c:pt idx="128">
                  <c:v>11.545337351829918</c:v>
                </c:pt>
                <c:pt idx="129">
                  <c:v>11.332245477139566</c:v>
                </c:pt>
                <c:pt idx="130">
                  <c:v>11.333566523056023</c:v>
                </c:pt>
                <c:pt idx="131">
                  <c:v>11.226405380784893</c:v>
                </c:pt>
                <c:pt idx="132">
                  <c:v>11.205993734638012</c:v>
                </c:pt>
                <c:pt idx="133">
                  <c:v>11.079462843252895</c:v>
                </c:pt>
                <c:pt idx="134">
                  <c:v>11.05924023254196</c:v>
                </c:pt>
                <c:pt idx="135">
                  <c:v>10.937721666284441</c:v>
                </c:pt>
                <c:pt idx="136">
                  <c:v>10.816014814392652</c:v>
                </c:pt>
                <c:pt idx="137">
                  <c:v>10.698876967053865</c:v>
                </c:pt>
                <c:pt idx="138">
                  <c:v>10.776304801306308</c:v>
                </c:pt>
                <c:pt idx="139">
                  <c:v>10.657065263964229</c:v>
                </c:pt>
                <c:pt idx="140">
                  <c:v>10.932848915598623</c:v>
                </c:pt>
                <c:pt idx="141">
                  <c:v>11.014634552010996</c:v>
                </c:pt>
                <c:pt idx="142">
                  <c:v>11.09538811555564</c:v>
                </c:pt>
                <c:pt idx="143">
                  <c:v>11.180189596006359</c:v>
                </c:pt>
                <c:pt idx="144">
                  <c:v>11.115188493703997</c:v>
                </c:pt>
                <c:pt idx="145">
                  <c:v>10.946007309914453</c:v>
                </c:pt>
                <c:pt idx="146">
                  <c:v>10.985186289099271</c:v>
                </c:pt>
                <c:pt idx="147">
                  <c:v>11.025208454201092</c:v>
                </c:pt>
                <c:pt idx="148">
                  <c:v>11.066007908163263</c:v>
                </c:pt>
                <c:pt idx="149">
                  <c:v>11.329710501836484</c:v>
                </c:pt>
                <c:pt idx="150">
                  <c:v>11.491332844131399</c:v>
                </c:pt>
                <c:pt idx="151">
                  <c:v>11.421688402651816</c:v>
                </c:pt>
                <c:pt idx="152">
                  <c:v>11.469099990682764</c:v>
                </c:pt>
                <c:pt idx="153">
                  <c:v>11.398737414052809</c:v>
                </c:pt>
                <c:pt idx="154">
                  <c:v>11.446302357979704</c:v>
                </c:pt>
                <c:pt idx="155">
                  <c:v>11.258012260792897</c:v>
                </c:pt>
                <c:pt idx="156">
                  <c:v>11.046924530903031</c:v>
                </c:pt>
                <c:pt idx="157">
                  <c:v>10.835836801013164</c:v>
                </c:pt>
                <c:pt idx="158">
                  <c:v>10.624749071123295</c:v>
                </c:pt>
                <c:pt idx="159">
                  <c:v>10.632848188426031</c:v>
                </c:pt>
                <c:pt idx="160">
                  <c:v>10.641392977238677</c:v>
                </c:pt>
                <c:pt idx="161">
                  <c:v>10.421226225985462</c:v>
                </c:pt>
                <c:pt idx="162">
                  <c:v>10.311868741042142</c:v>
                </c:pt>
                <c:pt idx="163">
                  <c:v>10.089310422890154</c:v>
                </c:pt>
                <c:pt idx="164">
                  <c:v>9.9752002651455758</c:v>
                </c:pt>
                <c:pt idx="165">
                  <c:v>9.8585537984764553</c:v>
                </c:pt>
                <c:pt idx="166">
                  <c:v>9.8498874831861993</c:v>
                </c:pt>
                <c:pt idx="167">
                  <c:v>9.7277783666512221</c:v>
                </c:pt>
                <c:pt idx="168">
                  <c:v>9.6242245969417084</c:v>
                </c:pt>
                <c:pt idx="169">
                  <c:v>9.4093570823633836</c:v>
                </c:pt>
                <c:pt idx="170">
                  <c:v>9.5234666905338212</c:v>
                </c:pt>
                <c:pt idx="171">
                  <c:v>9.3104252947916706</c:v>
                </c:pt>
                <c:pt idx="172">
                  <c:v>9.4202997757881004</c:v>
                </c:pt>
                <c:pt idx="173">
                  <c:v>9.5387490525476473</c:v>
                </c:pt>
                <c:pt idx="174">
                  <c:v>9.31794578598514</c:v>
                </c:pt>
                <c:pt idx="175">
                  <c:v>9.2074434641422727</c:v>
                </c:pt>
                <c:pt idx="176">
                  <c:v>9.2098266714253167</c:v>
                </c:pt>
                <c:pt idx="177">
                  <c:v>9.1012822856549462</c:v>
                </c:pt>
                <c:pt idx="178">
                  <c:v>8.8824366351926685</c:v>
                </c:pt>
                <c:pt idx="179">
                  <c:v>8.5711200214804393</c:v>
                </c:pt>
                <c:pt idx="180">
                  <c:v>8.937687796114103</c:v>
                </c:pt>
                <c:pt idx="181">
                  <c:v>9.1001912105889051</c:v>
                </c:pt>
                <c:pt idx="182">
                  <c:v>9.3742878619864811</c:v>
                </c:pt>
                <c:pt idx="183">
                  <c:v>9.6550794871502941</c:v>
                </c:pt>
                <c:pt idx="184">
                  <c:v>10.067083465802332</c:v>
                </c:pt>
                <c:pt idx="185">
                  <c:v>10.367308038031585</c:v>
                </c:pt>
                <c:pt idx="186">
                  <c:v>10.408340532439698</c:v>
                </c:pt>
                <c:pt idx="187">
                  <c:v>10.448370822724273</c:v>
                </c:pt>
                <c:pt idx="188">
                  <c:v>10.616892932768213</c:v>
                </c:pt>
                <c:pt idx="189">
                  <c:v>10.785415042812152</c:v>
                </c:pt>
                <c:pt idx="190">
                  <c:v>10.953937152856094</c:v>
                </c:pt>
                <c:pt idx="191">
                  <c:v>10.986814588826199</c:v>
                </c:pt>
                <c:pt idx="192">
                  <c:v>10.806477062574325</c:v>
                </c:pt>
                <c:pt idx="193">
                  <c:v>10.759633224988114</c:v>
                </c:pt>
                <c:pt idx="194">
                  <c:v>10.839928995323847</c:v>
                </c:pt>
                <c:pt idx="195">
                  <c:v>10.920224765659576</c:v>
                </c:pt>
                <c:pt idx="196">
                  <c:v>11.000520535995308</c:v>
                </c:pt>
                <c:pt idx="197">
                  <c:v>11.212735598761327</c:v>
                </c:pt>
                <c:pt idx="198">
                  <c:v>11.43005274400106</c:v>
                </c:pt>
                <c:pt idx="199">
                  <c:v>11.375239013236129</c:v>
                </c:pt>
                <c:pt idx="200">
                  <c:v>11.594513934562228</c:v>
                </c:pt>
                <c:pt idx="201">
                  <c:v>11.537742427710931</c:v>
                </c:pt>
                <c:pt idx="202">
                  <c:v>11.482295158009702</c:v>
                </c:pt>
                <c:pt idx="203">
                  <c:v>11.29677487740142</c:v>
                </c:pt>
                <c:pt idx="204">
                  <c:v>10.910883237280586</c:v>
                </c:pt>
                <c:pt idx="205">
                  <c:v>10.772730042810853</c:v>
                </c:pt>
                <c:pt idx="206">
                  <c:v>10.512276622026322</c:v>
                </c:pt>
                <c:pt idx="207">
                  <c:v>10.371055225991332</c:v>
                </c:pt>
                <c:pt idx="208">
                  <c:v>10.223257479145422</c:v>
                </c:pt>
                <c:pt idx="209">
                  <c:v>10.075211697437714</c:v>
                </c:pt>
                <c:pt idx="210">
                  <c:v>9.690093564116161</c:v>
                </c:pt>
                <c:pt idx="211">
                  <c:v>9.4202997757881004</c:v>
                </c:pt>
                <c:pt idx="212">
                  <c:v>9.1537178182734671</c:v>
                </c:pt>
                <c:pt idx="213">
                  <c:v>8.7838107775690268</c:v>
                </c:pt>
                <c:pt idx="214">
                  <c:v>8.4192352766855585</c:v>
                </c:pt>
                <c:pt idx="215">
                  <c:v>8.1587818559010259</c:v>
                </c:pt>
                <c:pt idx="216">
                  <c:v>8.557429806243066</c:v>
                </c:pt>
                <c:pt idx="217">
                  <c:v>8.7723599045326122</c:v>
                </c:pt>
                <c:pt idx="218">
                  <c:v>8.9892119363123442</c:v>
                </c:pt>
                <c:pt idx="219">
                  <c:v>9.0990800822006044</c:v>
                </c:pt>
                <c:pt idx="220">
                  <c:v>9.44258303385595</c:v>
                </c:pt>
                <c:pt idx="221">
                  <c:v>9.5551978658462833</c:v>
                </c:pt>
                <c:pt idx="222">
                  <c:v>9.667812697836613</c:v>
                </c:pt>
                <c:pt idx="223">
                  <c:v>9.7838401004933182</c:v>
                </c:pt>
                <c:pt idx="224">
                  <c:v>9.7742823825485132</c:v>
                </c:pt>
                <c:pt idx="225">
                  <c:v>9.8855069751775151</c:v>
                </c:pt>
                <c:pt idx="226">
                  <c:v>10.000102010007394</c:v>
                </c:pt>
                <c:pt idx="227">
                  <c:v>9.9880132625692717</c:v>
                </c:pt>
                <c:pt idx="228">
                  <c:v>10.210411433790028</c:v>
                </c:pt>
                <c:pt idx="229">
                  <c:v>10.179698297792665</c:v>
                </c:pt>
                <c:pt idx="230">
                  <c:v>10.152397732461674</c:v>
                </c:pt>
                <c:pt idx="231">
                  <c:v>10.125097167130686</c:v>
                </c:pt>
                <c:pt idx="232">
                  <c:v>9.969768030199484</c:v>
                </c:pt>
                <c:pt idx="233">
                  <c:v>9.9428044925924528</c:v>
                </c:pt>
                <c:pt idx="234">
                  <c:v>9.9158409549854252</c:v>
                </c:pt>
                <c:pt idx="235">
                  <c:v>9.5324502930918769</c:v>
                </c:pt>
                <c:pt idx="236">
                  <c:v>9.3946051292806647</c:v>
                </c:pt>
                <c:pt idx="237">
                  <c:v>9.3689104827732326</c:v>
                </c:pt>
                <c:pt idx="238">
                  <c:v>9.5650628430374347</c:v>
                </c:pt>
                <c:pt idx="239">
                  <c:v>9.5387490525476473</c:v>
                </c:pt>
                <c:pt idx="240">
                  <c:v>9.7949116728262666</c:v>
                </c:pt>
                <c:pt idx="241">
                  <c:v>9.8117546288791857</c:v>
                </c:pt>
                <c:pt idx="242">
                  <c:v>9.8314565757255128</c:v>
                </c:pt>
                <c:pt idx="243">
                  <c:v>9.8506851047876225</c:v>
                </c:pt>
                <c:pt idx="244">
                  <c:v>10.101212243753684</c:v>
                </c:pt>
                <c:pt idx="245">
                  <c:v>10.487413925697734</c:v>
                </c:pt>
                <c:pt idx="246">
                  <c:v>10.758451505205123</c:v>
                </c:pt>
                <c:pt idx="247">
                  <c:v>10.896639635441153</c:v>
                </c:pt>
                <c:pt idx="248">
                  <c:v>11.176168932373777</c:v>
                </c:pt>
                <c:pt idx="249">
                  <c:v>11.319496900361472</c:v>
                </c:pt>
                <c:pt idx="250">
                  <c:v>11.604473463903354</c:v>
                </c:pt>
                <c:pt idx="251">
                  <c:v>11.749615776435796</c:v>
                </c:pt>
                <c:pt idx="252">
                  <c:v>12.143436972847812</c:v>
                </c:pt>
                <c:pt idx="253">
                  <c:v>12.232075198926992</c:v>
                </c:pt>
                <c:pt idx="254">
                  <c:v>12.649263730913102</c:v>
                </c:pt>
                <c:pt idx="255">
                  <c:v>12.912437717635477</c:v>
                </c:pt>
                <c:pt idx="256">
                  <c:v>13.004669415618588</c:v>
                </c:pt>
                <c:pt idx="257">
                  <c:v>13.096901113601698</c:v>
                </c:pt>
                <c:pt idx="258">
                  <c:v>12.8420379288573</c:v>
                </c:pt>
                <c:pt idx="259">
                  <c:v>12.76390455540208</c:v>
                </c:pt>
                <c:pt idx="260">
                  <c:v>12.852542781481262</c:v>
                </c:pt>
                <c:pt idx="261">
                  <c:v>12.941181007560443</c:v>
                </c:pt>
                <c:pt idx="262">
                  <c:v>12.699952346588692</c:v>
                </c:pt>
                <c:pt idx="263">
                  <c:v>12.626511465582587</c:v>
                </c:pt>
                <c:pt idx="264">
                  <c:v>11.867519510893764</c:v>
                </c:pt>
                <c:pt idx="265">
                  <c:v>11.430490174157564</c:v>
                </c:pt>
                <c:pt idx="266">
                  <c:v>11.402981808099918</c:v>
                </c:pt>
                <c:pt idx="267">
                  <c:v>11.233683855529033</c:v>
                </c:pt>
                <c:pt idx="268">
                  <c:v>11.063554100383445</c:v>
                </c:pt>
                <c:pt idx="269">
                  <c:v>11.025226502438665</c:v>
                </c:pt>
                <c:pt idx="270">
                  <c:v>10.984881674530245</c:v>
                </c:pt>
                <c:pt idx="271">
                  <c:v>11.095996572241365</c:v>
                </c:pt>
                <c:pt idx="272">
                  <c:v>10.327513019710416</c:v>
                </c:pt>
                <c:pt idx="273">
                  <c:v>9.8672073271344409</c:v>
                </c:pt>
                <c:pt idx="274">
                  <c:v>9.7990843060771429</c:v>
                </c:pt>
                <c:pt idx="275">
                  <c:v>9.5920965902434983</c:v>
                </c:pt>
                <c:pt idx="276">
                  <c:v>9.5438271439922424</c:v>
                </c:pt>
                <c:pt idx="277">
                  <c:v>9.3552481012561834</c:v>
                </c:pt>
                <c:pt idx="278">
                  <c:v>9.2980148989966995</c:v>
                </c:pt>
                <c:pt idx="279">
                  <c:v>8.9696169259683067</c:v>
                </c:pt>
                <c:pt idx="280">
                  <c:v>8.6372623508552326</c:v>
                </c:pt>
                <c:pt idx="281">
                  <c:v>8.3088643778268381</c:v>
                </c:pt>
                <c:pt idx="282">
                  <c:v>7.9804664047984444</c:v>
                </c:pt>
                <c:pt idx="283">
                  <c:v>7.4326734811870958</c:v>
                </c:pt>
                <c:pt idx="284">
                  <c:v>7.0147319095691891</c:v>
                </c:pt>
                <c:pt idx="285">
                  <c:v>6.8914448013923044</c:v>
                </c:pt>
                <c:pt idx="286">
                  <c:v>6.5638379177947082</c:v>
                </c:pt>
                <c:pt idx="287">
                  <c:v>6.3305633354871151</c:v>
                </c:pt>
                <c:pt idx="288">
                  <c:v>6.6273084918380745</c:v>
                </c:pt>
                <c:pt idx="289">
                  <c:v>6.9240536481890311</c:v>
                </c:pt>
                <c:pt idx="290">
                  <c:v>7.2207988045399905</c:v>
                </c:pt>
                <c:pt idx="291">
                  <c:v>7.2043192584764641</c:v>
                </c:pt>
                <c:pt idx="292">
                  <c:v>7.3861116380777529</c:v>
                </c:pt>
                <c:pt idx="293">
                  <c:v>7.5629992346150656</c:v>
                </c:pt>
                <c:pt idx="294">
                  <c:v>7.9470821422355558</c:v>
                </c:pt>
                <c:pt idx="295">
                  <c:v>8.3418433519201169</c:v>
                </c:pt>
                <c:pt idx="296">
                  <c:v>8.6262243752810299</c:v>
                </c:pt>
                <c:pt idx="297">
                  <c:v>8.9106053986419429</c:v>
                </c:pt>
                <c:pt idx="298">
                  <c:v>9.1949864220028541</c:v>
                </c:pt>
                <c:pt idx="299">
                  <c:v>9.6128731003454426</c:v>
                </c:pt>
                <c:pt idx="300">
                  <c:v>9.6215021647056123</c:v>
                </c:pt>
                <c:pt idx="301">
                  <c:v>9.6264128720250941</c:v>
                </c:pt>
                <c:pt idx="302">
                  <c:v>9.4958450032306736</c:v>
                </c:pt>
                <c:pt idx="303">
                  <c:v>9.5030067981049982</c:v>
                </c:pt>
                <c:pt idx="304">
                  <c:v>9.5063076718166446</c:v>
                </c:pt>
                <c:pt idx="305">
                  <c:v>9.5138327598237815</c:v>
                </c:pt>
                <c:pt idx="306">
                  <c:v>9.3773299419654403</c:v>
                </c:pt>
                <c:pt idx="307">
                  <c:v>9.2366906750810891</c:v>
                </c:pt>
                <c:pt idx="308">
                  <c:v>9.1001878572227461</c:v>
                </c:pt>
                <c:pt idx="309">
                  <c:v>8.7000488937446256</c:v>
                </c:pt>
                <c:pt idx="310">
                  <c:v>8.3188747942104051</c:v>
                </c:pt>
                <c:pt idx="311">
                  <c:v>8.1901720899399191</c:v>
                </c:pt>
                <c:pt idx="312">
                  <c:v>8.764285526093456</c:v>
                </c:pt>
                <c:pt idx="313">
                  <c:v>9.1015278459248119</c:v>
                </c:pt>
                <c:pt idx="314">
                  <c:v>9.4347553762343654</c:v>
                </c:pt>
                <c:pt idx="315">
                  <c:v>9.91377906795109</c:v>
                </c:pt>
                <c:pt idx="316">
                  <c:v>10.411442198468023</c:v>
                </c:pt>
                <c:pt idx="317">
                  <c:v>10.754767467626884</c:v>
                </c:pt>
                <c:pt idx="318">
                  <c:v>11.098092736785741</c:v>
                </c:pt>
                <c:pt idx="319">
                  <c:v>10.94791796830803</c:v>
                </c:pt>
                <c:pt idx="320">
                  <c:v>10.958675334393803</c:v>
                </c:pt>
                <c:pt idx="321">
                  <c:v>11.438940352282756</c:v>
                </c:pt>
                <c:pt idx="322">
                  <c:v>11.766547235880354</c:v>
                </c:pt>
                <c:pt idx="323">
                  <c:v>12.090254037530357</c:v>
                </c:pt>
                <c:pt idx="324">
                  <c:v>12.218956741800843</c:v>
                </c:pt>
                <c:pt idx="325">
                  <c:v>12.177587643517604</c:v>
                </c:pt>
                <c:pt idx="326">
                  <c:v>12.304477568442167</c:v>
                </c:pt>
                <c:pt idx="327">
                  <c:v>12.431367493366725</c:v>
                </c:pt>
                <c:pt idx="328">
                  <c:v>11.73564696883267</c:v>
                </c:pt>
                <c:pt idx="329">
                  <c:v>12.688992492455984</c:v>
                </c:pt>
                <c:pt idx="330">
                  <c:v>12.99897313131893</c:v>
                </c:pt>
                <c:pt idx="331">
                  <c:v>13.131575917537006</c:v>
                </c:pt>
                <c:pt idx="332">
                  <c:v>13.26027862180749</c:v>
                </c:pt>
                <c:pt idx="333">
                  <c:v>13.388981326077973</c:v>
                </c:pt>
                <c:pt idx="334">
                  <c:v>13.521584112296049</c:v>
                </c:pt>
                <c:pt idx="335">
                  <c:v>13.458022340483618</c:v>
                </c:pt>
                <c:pt idx="336">
                  <c:v>13.873298458418542</c:v>
                </c:pt>
                <c:pt idx="337">
                  <c:v>13.900849093030383</c:v>
                </c:pt>
                <c:pt idx="338">
                  <c:v>14.304747856024001</c:v>
                </c:pt>
                <c:pt idx="339">
                  <c:v>14.509890726702952</c:v>
                </c:pt>
                <c:pt idx="340">
                  <c:v>14.912020929909316</c:v>
                </c:pt>
                <c:pt idx="341">
                  <c:v>15.106314959219963</c:v>
                </c:pt>
                <c:pt idx="342">
                  <c:v>15.295495804496332</c:v>
                </c:pt>
                <c:pt idx="343">
                  <c:v>15.483325331511356</c:v>
                </c:pt>
                <c:pt idx="344">
                  <c:v>15.271253732022183</c:v>
                </c:pt>
                <c:pt idx="345">
                  <c:v>15.44673660662753</c:v>
                </c:pt>
                <c:pt idx="346">
                  <c:v>15.62125274265834</c:v>
                </c:pt>
                <c:pt idx="347">
                  <c:v>15.78827429387197</c:v>
                </c:pt>
                <c:pt idx="348">
                  <c:v>15.78827429387197</c:v>
                </c:pt>
                <c:pt idx="349">
                  <c:v>15.600327789580978</c:v>
                </c:pt>
                <c:pt idx="350">
                  <c:v>15.600327789580978</c:v>
                </c:pt>
                <c:pt idx="351">
                  <c:v>15.600327789580978</c:v>
                </c:pt>
                <c:pt idx="352">
                  <c:v>15.980821220110833</c:v>
                </c:pt>
                <c:pt idx="353">
                  <c:v>16.178122564218231</c:v>
                </c:pt>
                <c:pt idx="354">
                  <c:v>15.980821220110833</c:v>
                </c:pt>
                <c:pt idx="355">
                  <c:v>16.178122564218231</c:v>
                </c:pt>
                <c:pt idx="356">
                  <c:v>15.980821220110833</c:v>
                </c:pt>
                <c:pt idx="357">
                  <c:v>16.178122564218231</c:v>
                </c:pt>
                <c:pt idx="358">
                  <c:v>16.178122564218231</c:v>
                </c:pt>
                <c:pt idx="359">
                  <c:v>16.380339198593628</c:v>
                </c:pt>
                <c:pt idx="360">
                  <c:v>16.235420081633169</c:v>
                </c:pt>
                <c:pt idx="361">
                  <c:v>16.492954030583959</c:v>
                </c:pt>
                <c:pt idx="362">
                  <c:v>16.550967731912309</c:v>
                </c:pt>
                <c:pt idx="363">
                  <c:v>16.819229407033241</c:v>
                </c:pt>
                <c:pt idx="364">
                  <c:v>16.874521716569408</c:v>
                </c:pt>
                <c:pt idx="365">
                  <c:v>16.933269795451587</c:v>
                </c:pt>
                <c:pt idx="366">
                  <c:v>16.779609966559345</c:v>
                </c:pt>
                <c:pt idx="367">
                  <c:v>16.626391376935111</c:v>
                </c:pt>
                <c:pt idx="368">
                  <c:v>16.480221883239295</c:v>
                </c:pt>
                <c:pt idx="369">
                  <c:v>16.536820625060525</c:v>
                </c:pt>
                <c:pt idx="370">
                  <c:v>16.390202251325842</c:v>
                </c:pt>
                <c:pt idx="371">
                  <c:v>16.250341447480185</c:v>
                </c:pt>
                <c:pt idx="372">
                  <c:v>16.801355227728756</c:v>
                </c:pt>
                <c:pt idx="373">
                  <c:v>17.159880623152102</c:v>
                </c:pt>
                <c:pt idx="374">
                  <c:v>17.515116794764214</c:v>
                </c:pt>
                <c:pt idx="375">
                  <c:v>17.657621016831968</c:v>
                </c:pt>
                <c:pt idx="376">
                  <c:v>17.79996636802511</c:v>
                </c:pt>
                <c:pt idx="377">
                  <c:v>17.935862267172027</c:v>
                </c:pt>
                <c:pt idx="378">
                  <c:v>18.278707068031245</c:v>
                </c:pt>
                <c:pt idx="379">
                  <c:v>18.843811382389628</c:v>
                </c:pt>
                <c:pt idx="380">
                  <c:v>18.967571158646528</c:v>
                </c:pt>
                <c:pt idx="381">
                  <c:v>18.050963324247292</c:v>
                </c:pt>
                <c:pt idx="382">
                  <c:v>18.993907365726511</c:v>
                </c:pt>
                <c:pt idx="383">
                  <c:v>19.110427363200511</c:v>
                </c:pt>
                <c:pt idx="384">
                  <c:v>18.651374450649637</c:v>
                </c:pt>
                <c:pt idx="385">
                  <c:v>18.399369391319638</c:v>
                </c:pt>
                <c:pt idx="386">
                  <c:v>18.769076936465041</c:v>
                </c:pt>
                <c:pt idx="387">
                  <c:v>18.511583814857339</c:v>
                </c:pt>
                <c:pt idx="388">
                  <c:v>18.675518180136827</c:v>
                </c:pt>
                <c:pt idx="389">
                  <c:v>18.412035601698722</c:v>
                </c:pt>
                <c:pt idx="390">
                  <c:v>18.148553023260618</c:v>
                </c:pt>
                <c:pt idx="391">
                  <c:v>17.881895955925671</c:v>
                </c:pt>
                <c:pt idx="392">
                  <c:v>17.415861269327188</c:v>
                </c:pt>
                <c:pt idx="393">
                  <c:v>17.354930799049466</c:v>
                </c:pt>
                <c:pt idx="394">
                  <c:v>17.289285268689852</c:v>
                </c:pt>
                <c:pt idx="395">
                  <c:v>17.022703311175224</c:v>
                </c:pt>
                <c:pt idx="396">
                  <c:v>16.527809244242576</c:v>
                </c:pt>
                <c:pt idx="397">
                  <c:v>16.052183017578624</c:v>
                </c:pt>
                <c:pt idx="398">
                  <c:v>16.132099185060863</c:v>
                </c:pt>
                <c:pt idx="399">
                  <c:v>16.214009942092542</c:v>
                </c:pt>
                <c:pt idx="400">
                  <c:v>16.48632756533253</c:v>
                </c:pt>
                <c:pt idx="401">
                  <c:v>16.380337148489367</c:v>
                </c:pt>
                <c:pt idx="402">
                  <c:v>16.274346731646201</c:v>
                </c:pt>
                <c:pt idx="403">
                  <c:v>15.977202617818907</c:v>
                </c:pt>
                <c:pt idx="404">
                  <c:v>15.689965107501971</c:v>
                </c:pt>
                <c:pt idx="405">
                  <c:v>15.586411337792459</c:v>
                </c:pt>
                <c:pt idx="406">
                  <c:v>15.131935567688773</c:v>
                </c:pt>
                <c:pt idx="407">
                  <c:v>15.030708348200887</c:v>
                </c:pt>
                <c:pt idx="408">
                  <c:v>15.490832073145814</c:v>
                </c:pt>
                <c:pt idx="409">
                  <c:v>15.950955798090741</c:v>
                </c:pt>
                <c:pt idx="410">
                  <c:v>16.597448200014544</c:v>
                </c:pt>
                <c:pt idx="411">
                  <c:v>17.062797214968217</c:v>
                </c:pt>
                <c:pt idx="412">
                  <c:v>17.729660571477226</c:v>
                </c:pt>
                <c:pt idx="413">
                  <c:v>18.200359524702286</c:v>
                </c:pt>
                <c:pt idx="414">
                  <c:v>18.671058477927346</c:v>
                </c:pt>
                <c:pt idx="415">
                  <c:v>18.92419327478293</c:v>
                </c:pt>
                <c:pt idx="416">
                  <c:v>19.612456384377463</c:v>
                </c:pt>
                <c:pt idx="417">
                  <c:v>20.083155337602523</c:v>
                </c:pt>
                <c:pt idx="418">
                  <c:v>20.320240319643968</c:v>
                </c:pt>
                <c:pt idx="419">
                  <c:v>20.552193047539994</c:v>
                </c:pt>
                <c:pt idx="420">
                  <c:v>20.782254910012451</c:v>
                </c:pt>
                <c:pt idx="421">
                  <c:v>21.012316772484915</c:v>
                </c:pt>
                <c:pt idx="422">
                  <c:v>21.24237863495738</c:v>
                </c:pt>
                <c:pt idx="423">
                  <c:v>21.472440497429837</c:v>
                </c:pt>
                <c:pt idx="424">
                  <c:v>21.461313268991052</c:v>
                </c:pt>
                <c:pt idx="425">
                  <c:v>21.688818356648198</c:v>
                </c:pt>
                <c:pt idx="426">
                  <c:v>22.671999580340348</c:v>
                </c:pt>
                <c:pt idx="427">
                  <c:v>22.39268794731969</c:v>
                </c:pt>
                <c:pt idx="428">
                  <c:v>22.371333619619648</c:v>
                </c:pt>
                <c:pt idx="429">
                  <c:v>22.107459603097546</c:v>
                </c:pt>
                <c:pt idx="430">
                  <c:v>22.090064042405803</c:v>
                </c:pt>
                <c:pt idx="431">
                  <c:v>22.072838479166546</c:v>
                </c:pt>
                <c:pt idx="432">
                  <c:v>22.066579588938797</c:v>
                </c:pt>
                <c:pt idx="433">
                  <c:v>21.360529887721807</c:v>
                </c:pt>
                <c:pt idx="434">
                  <c:v>21.346758266036069</c:v>
                </c:pt>
                <c:pt idx="435">
                  <c:v>21.10569963527675</c:v>
                </c:pt>
                <c:pt idx="436">
                  <c:v>20.427028531023158</c:v>
                </c:pt>
                <c:pt idx="437">
                  <c:v>19.98297176290739</c:v>
                </c:pt>
                <c:pt idx="438">
                  <c:v>19.749368008495939</c:v>
                </c:pt>
                <c:pt idx="439">
                  <c:v>19.512949751019288</c:v>
                </c:pt>
                <c:pt idx="440">
                  <c:v>19.279345996607837</c:v>
                </c:pt>
                <c:pt idx="441">
                  <c:v>18.851357419693866</c:v>
                </c:pt>
                <c:pt idx="442">
                  <c:v>19.409576257403952</c:v>
                </c:pt>
                <c:pt idx="443">
                  <c:v>19.585131997375008</c:v>
                </c:pt>
                <c:pt idx="444">
                  <c:v>19.59939348336723</c:v>
                </c:pt>
                <c:pt idx="445">
                  <c:v>19.617005358383764</c:v>
                </c:pt>
                <c:pt idx="446">
                  <c:v>19.413767480076711</c:v>
                </c:pt>
                <c:pt idx="447">
                  <c:v>18.999381437343434</c:v>
                </c:pt>
                <c:pt idx="448">
                  <c:v>18.801377462155585</c:v>
                </c:pt>
                <c:pt idx="449">
                  <c:v>18.600373426737612</c:v>
                </c:pt>
                <c:pt idx="450">
                  <c:v>18.19933553634862</c:v>
                </c:pt>
                <c:pt idx="451">
                  <c:v>18.003484216374872</c:v>
                </c:pt>
                <c:pt idx="452">
                  <c:v>17.804665452159096</c:v>
                </c:pt>
                <c:pt idx="453">
                  <c:v>17.416657802470919</c:v>
                </c:pt>
                <c:pt idx="454">
                  <c:v>17.039650441746069</c:v>
                </c:pt>
                <c:pt idx="455">
                  <c:v>16.667707971046209</c:v>
                </c:pt>
                <c:pt idx="456">
                  <c:v>17.280709072505388</c:v>
                </c:pt>
                <c:pt idx="457">
                  <c:v>17.529830797134807</c:v>
                </c:pt>
                <c:pt idx="458">
                  <c:v>17.960892210179107</c:v>
                </c:pt>
                <c:pt idx="459">
                  <c:v>18.012819617268637</c:v>
                </c:pt>
                <c:pt idx="460">
                  <c:v>18.246843667651074</c:v>
                </c:pt>
                <c:pt idx="461">
                  <c:v>18.476138981865439</c:v>
                </c:pt>
                <c:pt idx="462">
                  <c:v>18.889783884444515</c:v>
                </c:pt>
                <c:pt idx="463">
                  <c:v>19.110355063338648</c:v>
                </c:pt>
                <c:pt idx="464">
                  <c:v>19.326720500305541</c:v>
                </c:pt>
                <c:pt idx="465">
                  <c:v>19.348947959183672</c:v>
                </c:pt>
                <c:pt idx="466">
                  <c:v>19.556619758047177</c:v>
                </c:pt>
                <c:pt idx="467">
                  <c:v>19.760335099918215</c:v>
                </c:pt>
                <c:pt idx="468">
                  <c:v>19.884750962041256</c:v>
                </c:pt>
                <c:pt idx="469">
                  <c:v>19.819124721242439</c:v>
                </c:pt>
                <c:pt idx="470">
                  <c:v>19.380871766377943</c:v>
                </c:pt>
                <c:pt idx="471">
                  <c:v>19.135918262701523</c:v>
                </c:pt>
                <c:pt idx="472">
                  <c:v>19.435329588406407</c:v>
                </c:pt>
                <c:pt idx="473">
                  <c:v>19.556619758047177</c:v>
                </c:pt>
                <c:pt idx="474">
                  <c:v>19.490993517248363</c:v>
                </c:pt>
                <c:pt idx="475">
                  <c:v>19.614002040816324</c:v>
                </c:pt>
                <c:pt idx="476">
                  <c:v>19.739422999432062</c:v>
                </c:pt>
                <c:pt idx="477">
                  <c:v>20.268600226374772</c:v>
                </c:pt>
                <c:pt idx="478">
                  <c:v>20.616234952576992</c:v>
                </c:pt>
                <c:pt idx="479">
                  <c:v>20.545872375947038</c:v>
                </c:pt>
                <c:pt idx="480">
                  <c:v>20.216575517318844</c:v>
                </c:pt>
                <c:pt idx="481">
                  <c:v>20.524835464772366</c:v>
                </c:pt>
                <c:pt idx="482">
                  <c:v>19.972512137719164</c:v>
                </c:pt>
                <c:pt idx="483">
                  <c:v>20.276546505767183</c:v>
                </c:pt>
                <c:pt idx="484">
                  <c:v>19.932322973692109</c:v>
                </c:pt>
                <c:pt idx="485">
                  <c:v>19.585131997375008</c:v>
                </c:pt>
                <c:pt idx="486">
                  <c:v>19.03121397832782</c:v>
                </c:pt>
                <c:pt idx="487">
                  <c:v>18.10648623931845</c:v>
                </c:pt>
                <c:pt idx="488">
                  <c:v>17.590644157488899</c:v>
                </c:pt>
                <c:pt idx="489">
                  <c:v>17.261347298860706</c:v>
                </c:pt>
                <c:pt idx="490">
                  <c:v>17.111155599494129</c:v>
                </c:pt>
                <c:pt idx="491">
                  <c:v>16.955082246409077</c:v>
                </c:pt>
                <c:pt idx="492">
                  <c:v>17.04006055379239</c:v>
                </c:pt>
                <c:pt idx="493">
                  <c:v>17.120622145600795</c:v>
                </c:pt>
                <c:pt idx="494">
                  <c:v>17.028381822838668</c:v>
                </c:pt>
                <c:pt idx="495">
                  <c:v>16.773825618636028</c:v>
                </c:pt>
                <c:pt idx="496">
                  <c:v>17.017390024459534</c:v>
                </c:pt>
                <c:pt idx="497">
                  <c:v>17.434594017758148</c:v>
                </c:pt>
                <c:pt idx="498">
                  <c:v>17.683273498321519</c:v>
                </c:pt>
                <c:pt idx="499">
                  <c:v>17.753436305794285</c:v>
                </c:pt>
                <c:pt idx="500">
                  <c:v>17.824886989795914</c:v>
                </c:pt>
                <c:pt idx="501">
                  <c:v>18.068736744897954</c:v>
                </c:pt>
                <c:pt idx="502">
                  <c:v>18.309935959183672</c:v>
                </c:pt>
                <c:pt idx="503">
                  <c:v>18.735723524884666</c:v>
                </c:pt>
                <c:pt idx="504">
                  <c:v>18.400054346938774</c:v>
                </c:pt>
                <c:pt idx="505">
                  <c:v>18.243672438775508</c:v>
                </c:pt>
                <c:pt idx="506">
                  <c:v>18.089941071428569</c:v>
                </c:pt>
                <c:pt idx="507">
                  <c:v>17.93620970408163</c:v>
                </c:pt>
                <c:pt idx="508">
                  <c:v>17.963124989690719</c:v>
                </c:pt>
                <c:pt idx="509">
                  <c:v>17.626096428571429</c:v>
                </c:pt>
                <c:pt idx="510">
                  <c:v>17.295876525252524</c:v>
                </c:pt>
                <c:pt idx="511">
                  <c:v>17.141074232323231</c:v>
                </c:pt>
                <c:pt idx="512">
                  <c:v>16.819006749999996</c:v>
                </c:pt>
                <c:pt idx="513">
                  <c:v>16.668350010000001</c:v>
                </c:pt>
                <c:pt idx="514">
                  <c:v>16.351579940594061</c:v>
                </c:pt>
                <c:pt idx="515">
                  <c:v>16.364438999999997</c:v>
                </c:pt>
                <c:pt idx="516">
                  <c:v>16.125466240000002</c:v>
                </c:pt>
                <c:pt idx="517">
                  <c:v>16.049586878787878</c:v>
                </c:pt>
                <c:pt idx="518">
                  <c:v>15.808200252525252</c:v>
                </c:pt>
                <c:pt idx="519">
                  <c:v>15.725658663265307</c:v>
                </c:pt>
                <c:pt idx="520">
                  <c:v>15.328050767676768</c:v>
                </c:pt>
                <c:pt idx="521">
                  <c:v>15.08666414141414</c:v>
                </c:pt>
                <c:pt idx="522">
                  <c:v>14.69682474</c:v>
                </c:pt>
                <c:pt idx="523">
                  <c:v>14.176911284313725</c:v>
                </c:pt>
                <c:pt idx="524">
                  <c:v>13.942624264705882</c:v>
                </c:pt>
                <c:pt idx="525">
                  <c:v>13.844063356435642</c:v>
                </c:pt>
                <c:pt idx="526">
                  <c:v>13.476596823529412</c:v>
                </c:pt>
                <c:pt idx="527">
                  <c:v>13.37342178217822</c:v>
                </c:pt>
                <c:pt idx="528">
                  <c:v>14.144965346534654</c:v>
                </c:pt>
                <c:pt idx="529">
                  <c:v>15.065673999999998</c:v>
                </c:pt>
                <c:pt idx="530">
                  <c:v>16.004982828282824</c:v>
                </c:pt>
                <c:pt idx="531">
                  <c:v>16.624192000000001</c:v>
                </c:pt>
                <c:pt idx="532">
                  <c:v>17.231139603960397</c:v>
                </c:pt>
                <c:pt idx="533">
                  <c:v>18.002683168316828</c:v>
                </c:pt>
                <c:pt idx="534">
                  <c:v>18.774226732673267</c:v>
                </c:pt>
                <c:pt idx="535">
                  <c:v>19.545770297029701</c:v>
                </c:pt>
                <c:pt idx="536">
                  <c:v>20.31731386138614</c:v>
                </c:pt>
                <c:pt idx="537">
                  <c:v>20.882103921568628</c:v>
                </c:pt>
                <c:pt idx="538">
                  <c:v>21.435927184466017</c:v>
                </c:pt>
                <c:pt idx="539">
                  <c:v>22.192489320388347</c:v>
                </c:pt>
                <c:pt idx="540">
                  <c:v>23.332812749999999</c:v>
                </c:pt>
                <c:pt idx="541">
                  <c:v>24.684027874999995</c:v>
                </c:pt>
                <c:pt idx="542">
                  <c:v>25.77739295238095</c:v>
                </c:pt>
                <c:pt idx="543">
                  <c:v>26.881984999999997</c:v>
                </c:pt>
                <c:pt idx="544">
                  <c:v>27.94165448598131</c:v>
                </c:pt>
                <c:pt idx="545">
                  <c:v>28.981700462962962</c:v>
                </c:pt>
                <c:pt idx="546">
                  <c:v>30.280465462962955</c:v>
                </c:pt>
                <c:pt idx="547">
                  <c:v>31.289512752293575</c:v>
                </c:pt>
                <c:pt idx="548">
                  <c:v>32.012802162162167</c:v>
                </c:pt>
                <c:pt idx="549">
                  <c:v>32.687501415929198</c:v>
                </c:pt>
                <c:pt idx="550">
                  <c:v>33.338732869565213</c:v>
                </c:pt>
                <c:pt idx="551">
                  <c:v>34.260525000000001</c:v>
                </c:pt>
                <c:pt idx="552">
                  <c:v>33.501476666666669</c:v>
                </c:pt>
                <c:pt idx="553">
                  <c:v>32.209371999999995</c:v>
                </c:pt>
                <c:pt idx="554">
                  <c:v>31.776450333333329</c:v>
                </c:pt>
                <c:pt idx="555">
                  <c:v>29.830364365079365</c:v>
                </c:pt>
                <c:pt idx="556">
                  <c:v>28.938107656249993</c:v>
                </c:pt>
                <c:pt idx="557">
                  <c:v>28.073305000000001</c:v>
                </c:pt>
                <c:pt idx="558">
                  <c:v>28.085793124999995</c:v>
                </c:pt>
                <c:pt idx="559">
                  <c:v>27.234103000000001</c:v>
                </c:pt>
                <c:pt idx="560">
                  <c:v>26.229193909774434</c:v>
                </c:pt>
                <c:pt idx="561">
                  <c:v>25.436553037037037</c:v>
                </c:pt>
                <c:pt idx="562">
                  <c:v>25.032492814814812</c:v>
                </c:pt>
                <c:pt idx="563">
                  <c:v>24.268893430656934</c:v>
                </c:pt>
                <c:pt idx="564">
                  <c:v>23.303554857142853</c:v>
                </c:pt>
                <c:pt idx="565">
                  <c:v>22.696148652482268</c:v>
                </c:pt>
                <c:pt idx="566">
                  <c:v>22.41297314285714</c:v>
                </c:pt>
                <c:pt idx="567">
                  <c:v>21.639985845070424</c:v>
                </c:pt>
                <c:pt idx="568">
                  <c:v>20.762325999999998</c:v>
                </c:pt>
                <c:pt idx="569">
                  <c:v>20.055758843537415</c:v>
                </c:pt>
                <c:pt idx="570">
                  <c:v>19.111628013245031</c:v>
                </c:pt>
                <c:pt idx="571">
                  <c:v>18.334513701298697</c:v>
                </c:pt>
                <c:pt idx="572">
                  <c:v>17.587098025477708</c:v>
                </c:pt>
                <c:pt idx="573">
                  <c:v>16.851475874999998</c:v>
                </c:pt>
                <c:pt idx="574">
                  <c:v>16.158867607361962</c:v>
                </c:pt>
                <c:pt idx="575">
                  <c:v>15.585179999999999</c:v>
                </c:pt>
                <c:pt idx="576">
                  <c:v>15.506466969696968</c:v>
                </c:pt>
                <c:pt idx="577">
                  <c:v>15.713453086419753</c:v>
                </c:pt>
                <c:pt idx="578">
                  <c:v>15.442632621951219</c:v>
                </c:pt>
                <c:pt idx="579">
                  <c:v>15.087449700598802</c:v>
                </c:pt>
                <c:pt idx="580">
                  <c:v>14.832049999999999</c:v>
                </c:pt>
                <c:pt idx="581">
                  <c:v>14.7552</c:v>
                </c:pt>
                <c:pt idx="582">
                  <c:v>14.256558333333334</c:v>
                </c:pt>
                <c:pt idx="583">
                  <c:v>13.941545197740112</c:v>
                </c:pt>
                <c:pt idx="584">
                  <c:v>13.790257584269661</c:v>
                </c:pt>
                <c:pt idx="585">
                  <c:v>13.489934806629831</c:v>
                </c:pt>
                <c:pt idx="586">
                  <c:v>13.128057027027028</c:v>
                </c:pt>
                <c:pt idx="587">
                  <c:v>12.781496825396827</c:v>
                </c:pt>
                <c:pt idx="588">
                  <c:v>12.371241326424871</c:v>
                </c:pt>
                <c:pt idx="589">
                  <c:v>12.099161533333332</c:v>
                </c:pt>
                <c:pt idx="590">
                  <c:v>11.833924746192892</c:v>
                </c:pt>
                <c:pt idx="591">
                  <c:v>11.345959857142857</c:v>
                </c:pt>
                <c:pt idx="592">
                  <c:v>11.043285310679611</c:v>
                </c:pt>
                <c:pt idx="593">
                  <c:v>10.750542822966507</c:v>
                </c:pt>
                <c:pt idx="594">
                  <c:v>10.667356374999999</c:v>
                </c:pt>
                <c:pt idx="595">
                  <c:v>10.790625857142857</c:v>
                </c:pt>
                <c:pt idx="596">
                  <c:v>10.812218625</c:v>
                </c:pt>
                <c:pt idx="597">
                  <c:v>10.725579904522613</c:v>
                </c:pt>
                <c:pt idx="598">
                  <c:v>10.63675416161616</c:v>
                </c:pt>
                <c:pt idx="599">
                  <c:v>10.711463917525775</c:v>
                </c:pt>
                <c:pt idx="600">
                  <c:v>10.35594197368421</c:v>
                </c:pt>
                <c:pt idx="601">
                  <c:v>10.09366277173913</c:v>
                </c:pt>
                <c:pt idx="602">
                  <c:v>9.5455678961748625</c:v>
                </c:pt>
                <c:pt idx="603">
                  <c:v>9.0411265193370145</c:v>
                </c:pt>
                <c:pt idx="604">
                  <c:v>8.6217450564971756</c:v>
                </c:pt>
                <c:pt idx="605">
                  <c:v>8.0434877840909085</c:v>
                </c:pt>
                <c:pt idx="606">
                  <c:v>7.3743436440677952</c:v>
                </c:pt>
                <c:pt idx="607">
                  <c:v>6.7506429378531072</c:v>
                </c:pt>
                <c:pt idx="608">
                  <c:v>6.1969644285714276</c:v>
                </c:pt>
                <c:pt idx="609">
                  <c:v>5.5661357142857142</c:v>
                </c:pt>
                <c:pt idx="610">
                  <c:v>4.9636708333333344</c:v>
                </c:pt>
                <c:pt idx="611">
                  <c:v>4.3542410404624272</c:v>
                </c:pt>
                <c:pt idx="612">
                  <c:v>4.9691209999999995</c:v>
                </c:pt>
                <c:pt idx="613">
                  <c:v>5.4824790000000005</c:v>
                </c:pt>
                <c:pt idx="614">
                  <c:v>6.066088023952096</c:v>
                </c:pt>
                <c:pt idx="615">
                  <c:v>6.5840386167664668</c:v>
                </c:pt>
                <c:pt idx="616">
                  <c:v>7.1035446167664666</c:v>
                </c:pt>
                <c:pt idx="617">
                  <c:v>7.6214952095808375</c:v>
                </c:pt>
                <c:pt idx="618">
                  <c:v>8.0909967202380955</c:v>
                </c:pt>
                <c:pt idx="619">
                  <c:v>8.7111141626506008</c:v>
                </c:pt>
                <c:pt idx="620">
                  <c:v>9.2321849397590352</c:v>
                </c:pt>
                <c:pt idx="621">
                  <c:v>9.6948529880239516</c:v>
                </c:pt>
                <c:pt idx="622">
                  <c:v>10.153559232142856</c:v>
                </c:pt>
                <c:pt idx="623">
                  <c:v>10.6053</c:v>
                </c:pt>
                <c:pt idx="624">
                  <c:v>11.042594797619046</c:v>
                </c:pt>
                <c:pt idx="625">
                  <c:v>11.415216660714284</c:v>
                </c:pt>
                <c:pt idx="626">
                  <c:v>11.789384672619047</c:v>
                </c:pt>
                <c:pt idx="627">
                  <c:v>12.091578999999999</c:v>
                </c:pt>
                <c:pt idx="628">
                  <c:v>12.461995999999999</c:v>
                </c:pt>
                <c:pt idx="629">
                  <c:v>12.758456176470586</c:v>
                </c:pt>
                <c:pt idx="630">
                  <c:v>12.975568465116277</c:v>
                </c:pt>
                <c:pt idx="631">
                  <c:v>13.41753361988304</c:v>
                </c:pt>
                <c:pt idx="632">
                  <c:v>13.704991133720929</c:v>
                </c:pt>
                <c:pt idx="633">
                  <c:v>13.989125439306356</c:v>
                </c:pt>
                <c:pt idx="634">
                  <c:v>14.350977884393062</c:v>
                </c:pt>
                <c:pt idx="635">
                  <c:v>14.714331791907512</c:v>
                </c:pt>
                <c:pt idx="636">
                  <c:v>14.651270369942196</c:v>
                </c:pt>
                <c:pt idx="637">
                  <c:v>14.674534308139535</c:v>
                </c:pt>
                <c:pt idx="638">
                  <c:v>14.696551315789472</c:v>
                </c:pt>
                <c:pt idx="639">
                  <c:v>14.718827347058824</c:v>
                </c:pt>
                <c:pt idx="640">
                  <c:v>14.656181035294118</c:v>
                </c:pt>
                <c:pt idx="641">
                  <c:v>14.592006764705882</c:v>
                </c:pt>
                <c:pt idx="642">
                  <c:v>14.442874409356723</c:v>
                </c:pt>
                <c:pt idx="643">
                  <c:v>14.465186182352941</c:v>
                </c:pt>
                <c:pt idx="644">
                  <c:v>14.316795467836254</c:v>
                </c:pt>
                <c:pt idx="645">
                  <c:v>14.170130226744186</c:v>
                </c:pt>
                <c:pt idx="646">
                  <c:v>14.108212360465116</c:v>
                </c:pt>
                <c:pt idx="647">
                  <c:v>13.963600578034681</c:v>
                </c:pt>
                <c:pt idx="648">
                  <c:v>14.364491046242774</c:v>
                </c:pt>
                <c:pt idx="649">
                  <c:v>14.849716563953487</c:v>
                </c:pt>
                <c:pt idx="650">
                  <c:v>15.164770520231214</c:v>
                </c:pt>
                <c:pt idx="651">
                  <c:v>15.660689593023255</c:v>
                </c:pt>
                <c:pt idx="652">
                  <c:v>15.960545606936416</c:v>
                </c:pt>
                <c:pt idx="653">
                  <c:v>16.178901142857143</c:v>
                </c:pt>
                <c:pt idx="654">
                  <c:v>16.392322090395481</c:v>
                </c:pt>
                <c:pt idx="655">
                  <c:v>16.773880169491527</c:v>
                </c:pt>
                <c:pt idx="656">
                  <c:v>17.170113559322033</c:v>
                </c:pt>
                <c:pt idx="657">
                  <c:v>17.566346949152546</c:v>
                </c:pt>
                <c:pt idx="658">
                  <c:v>17.648773277777778</c:v>
                </c:pt>
                <c:pt idx="659">
                  <c:v>18.139175977653633</c:v>
                </c:pt>
                <c:pt idx="660">
                  <c:v>18.124664636871511</c:v>
                </c:pt>
                <c:pt idx="661">
                  <c:v>18.110153296089386</c:v>
                </c:pt>
                <c:pt idx="662">
                  <c:v>18.211895730337076</c:v>
                </c:pt>
                <c:pt idx="663">
                  <c:v>18.095641955307265</c:v>
                </c:pt>
                <c:pt idx="664">
                  <c:v>18.182709999999997</c:v>
                </c:pt>
                <c:pt idx="665">
                  <c:v>18.270761864406783</c:v>
                </c:pt>
                <c:pt idx="666">
                  <c:v>18.46472754285714</c:v>
                </c:pt>
                <c:pt idx="667">
                  <c:v>18.555918333333334</c:v>
                </c:pt>
                <c:pt idx="668">
                  <c:v>18.435041485714287</c:v>
                </c:pt>
                <c:pt idx="669">
                  <c:v>18.330296931818179</c:v>
                </c:pt>
                <c:pt idx="670">
                  <c:v>18.212060621468929</c:v>
                </c:pt>
                <c:pt idx="671">
                  <c:v>18.197385310734461</c:v>
                </c:pt>
                <c:pt idx="672">
                  <c:v>18.242082114285715</c:v>
                </c:pt>
                <c:pt idx="673">
                  <c:v>18.18271</c:v>
                </c:pt>
                <c:pt idx="674">
                  <c:v>18.137666127167627</c:v>
                </c:pt>
                <c:pt idx="675">
                  <c:v>17.972505260115607</c:v>
                </c:pt>
                <c:pt idx="676">
                  <c:v>17.705003333333334</c:v>
                </c:pt>
                <c:pt idx="677">
                  <c:v>17.341464488636362</c:v>
                </c:pt>
                <c:pt idx="678">
                  <c:v>17.477022658959537</c:v>
                </c:pt>
                <c:pt idx="679">
                  <c:v>17.41251215116279</c:v>
                </c:pt>
                <c:pt idx="680">
                  <c:v>17.161715549132946</c:v>
                </c:pt>
                <c:pt idx="681">
                  <c:v>16.898873333333331</c:v>
                </c:pt>
                <c:pt idx="682">
                  <c:v>16.8313938150289</c:v>
                </c:pt>
                <c:pt idx="683">
                  <c:v>16.666232947976876</c:v>
                </c:pt>
                <c:pt idx="684">
                  <c:v>17.011569306358378</c:v>
                </c:pt>
                <c:pt idx="685">
                  <c:v>17.544720175438592</c:v>
                </c:pt>
                <c:pt idx="686">
                  <c:v>17.878905321637426</c:v>
                </c:pt>
                <c:pt idx="687">
                  <c:v>18.228280701754382</c:v>
                </c:pt>
                <c:pt idx="688">
                  <c:v>18.45454453488372</c:v>
                </c:pt>
                <c:pt idx="689">
                  <c:v>18.911841228070177</c:v>
                </c:pt>
                <c:pt idx="690">
                  <c:v>19.261216608187134</c:v>
                </c:pt>
                <c:pt idx="691">
                  <c:v>19.595401754385964</c:v>
                </c:pt>
                <c:pt idx="692">
                  <c:v>19.69918705202312</c:v>
                </c:pt>
                <c:pt idx="693">
                  <c:v>20.161061337209301</c:v>
                </c:pt>
                <c:pt idx="694">
                  <c:v>20.493303546511626</c:v>
                </c:pt>
                <c:pt idx="695">
                  <c:v>20.962522807017539</c:v>
                </c:pt>
                <c:pt idx="696">
                  <c:v>21.251137251461987</c:v>
                </c:pt>
                <c:pt idx="697">
                  <c:v>21.539751695906428</c:v>
                </c:pt>
                <c:pt idx="698">
                  <c:v>21.972047882352939</c:v>
                </c:pt>
                <c:pt idx="699">
                  <c:v>22.394090000000002</c:v>
                </c:pt>
                <c:pt idx="700">
                  <c:v>22.552672235294118</c:v>
                </c:pt>
                <c:pt idx="701">
                  <c:v>22.709399707602337</c:v>
                </c:pt>
                <c:pt idx="702">
                  <c:v>22.73214115606936</c:v>
                </c:pt>
                <c:pt idx="703">
                  <c:v>23.017419017341037</c:v>
                </c:pt>
                <c:pt idx="704">
                  <c:v>23.302696878612718</c:v>
                </c:pt>
                <c:pt idx="705">
                  <c:v>23.602989364161846</c:v>
                </c:pt>
                <c:pt idx="706">
                  <c:v>23.888267225433523</c:v>
                </c:pt>
                <c:pt idx="707">
                  <c:v>24.314088953488373</c:v>
                </c:pt>
                <c:pt idx="708">
                  <c:v>23.651194210526313</c:v>
                </c:pt>
                <c:pt idx="709">
                  <c:v>22.965221117647058</c:v>
                </c:pt>
                <c:pt idx="710">
                  <c:v>22.2865</c:v>
                </c:pt>
                <c:pt idx="711">
                  <c:v>21.34558476470588</c:v>
                </c:pt>
                <c:pt idx="712">
                  <c:v>20.641910000000003</c:v>
                </c:pt>
                <c:pt idx="713">
                  <c:v>19.945319642857143</c:v>
                </c:pt>
                <c:pt idx="714">
                  <c:v>19.356292831325298</c:v>
                </c:pt>
                <c:pt idx="715">
                  <c:v>18.623502969696972</c:v>
                </c:pt>
                <c:pt idx="716">
                  <c:v>17.681981325301201</c:v>
                </c:pt>
                <c:pt idx="717">
                  <c:v>16.954786727272726</c:v>
                </c:pt>
                <c:pt idx="718">
                  <c:v>16.202885304878048</c:v>
                </c:pt>
                <c:pt idx="719">
                  <c:v>15.649714906832294</c:v>
                </c:pt>
                <c:pt idx="720">
                  <c:v>15.356466666666664</c:v>
                </c:pt>
                <c:pt idx="721">
                  <c:v>15.055747133757961</c:v>
                </c:pt>
                <c:pt idx="722">
                  <c:v>14.652733333333334</c:v>
                </c:pt>
                <c:pt idx="723">
                  <c:v>14.244519354838708</c:v>
                </c:pt>
                <c:pt idx="724">
                  <c:v>13.921402614379083</c:v>
                </c:pt>
                <c:pt idx="725">
                  <c:v>13.589726490066225</c:v>
                </c:pt>
                <c:pt idx="726">
                  <c:v>13.073660927152316</c:v>
                </c:pt>
                <c:pt idx="727">
                  <c:v>12.557595364238411</c:v>
                </c:pt>
                <c:pt idx="728">
                  <c:v>12.121806666666664</c:v>
                </c:pt>
                <c:pt idx="729">
                  <c:v>11.680168456375839</c:v>
                </c:pt>
                <c:pt idx="730">
                  <c:v>11.308974149659864</c:v>
                </c:pt>
                <c:pt idx="731">
                  <c:v>10.852693835616437</c:v>
                </c:pt>
                <c:pt idx="732">
                  <c:v>10.777024818181818</c:v>
                </c:pt>
                <c:pt idx="733">
                  <c:v>10.624081921985816</c:v>
                </c:pt>
                <c:pt idx="734">
                  <c:v>10.39012</c:v>
                </c:pt>
                <c:pt idx="735">
                  <c:v>10.152791719424458</c:v>
                </c:pt>
                <c:pt idx="736">
                  <c:v>9.9862704452554745</c:v>
                </c:pt>
                <c:pt idx="737">
                  <c:v>9.7407374999999998</c:v>
                </c:pt>
                <c:pt idx="738">
                  <c:v>9.4217760955882355</c:v>
                </c:pt>
                <c:pt idx="739">
                  <c:v>9.1721670444444445</c:v>
                </c:pt>
                <c:pt idx="740">
                  <c:v>8.9168940298507451</c:v>
                </c:pt>
                <c:pt idx="741">
                  <c:v>8.65778232330827</c:v>
                </c:pt>
                <c:pt idx="742">
                  <c:v>8.3967125075757583</c:v>
                </c:pt>
                <c:pt idx="743">
                  <c:v>8.1296740458015258</c:v>
                </c:pt>
                <c:pt idx="744">
                  <c:v>8.3060552325581387</c:v>
                </c:pt>
                <c:pt idx="745">
                  <c:v>8.4879917322834633</c:v>
                </c:pt>
                <c:pt idx="746">
                  <c:v>8.6068950396825379</c:v>
                </c:pt>
                <c:pt idx="747">
                  <c:v>8.658433333333333</c:v>
                </c:pt>
                <c:pt idx="748">
                  <c:v>8.7099716269841263</c:v>
                </c:pt>
                <c:pt idx="749">
                  <c:v>8.6925216535433076</c:v>
                </c:pt>
                <c:pt idx="750">
                  <c:v>8.4766723282442751</c:v>
                </c:pt>
                <c:pt idx="751">
                  <c:v>8.4616507575757574</c:v>
                </c:pt>
                <c:pt idx="752">
                  <c:v>8.5108464015151508</c:v>
                </c:pt>
                <c:pt idx="753">
                  <c:v>8.5600420454545461</c:v>
                </c:pt>
                <c:pt idx="754">
                  <c:v>8.6092376893939395</c:v>
                </c:pt>
                <c:pt idx="755">
                  <c:v>8.658433333333333</c:v>
                </c:pt>
                <c:pt idx="756">
                  <c:v>8.7410820151515161</c:v>
                </c:pt>
                <c:pt idx="757">
                  <c:v>8.7554338270676677</c:v>
                </c:pt>
                <c:pt idx="758">
                  <c:v>8.8374610902255633</c:v>
                </c:pt>
                <c:pt idx="759">
                  <c:v>8.919488353383457</c:v>
                </c:pt>
                <c:pt idx="760">
                  <c:v>8.9995625864661637</c:v>
                </c:pt>
                <c:pt idx="761">
                  <c:v>9.0138167910447766</c:v>
                </c:pt>
                <c:pt idx="762">
                  <c:v>9.0952319104477599</c:v>
                </c:pt>
                <c:pt idx="763">
                  <c:v>9.174708574626866</c:v>
                </c:pt>
                <c:pt idx="764">
                  <c:v>9.1200042279411768</c:v>
                </c:pt>
                <c:pt idx="765">
                  <c:v>9.2683718592592594</c:v>
                </c:pt>
                <c:pt idx="766">
                  <c:v>9.347259807407406</c:v>
                </c:pt>
                <c:pt idx="767">
                  <c:v>9.4984305970149236</c:v>
                </c:pt>
                <c:pt idx="768">
                  <c:v>10.886706617647057</c:v>
                </c:pt>
                <c:pt idx="769">
                  <c:v>12.324047445255475</c:v>
                </c:pt>
                <c:pt idx="770">
                  <c:v>13.840853284671534</c:v>
                </c:pt>
                <c:pt idx="771">
                  <c:v>14.242501684855071</c:v>
                </c:pt>
                <c:pt idx="772">
                  <c:v>14.744427300652172</c:v>
                </c:pt>
                <c:pt idx="773">
                  <c:v>15.357659124087593</c:v>
                </c:pt>
                <c:pt idx="774">
                  <c:v>15.041651587518247</c:v>
                </c:pt>
                <c:pt idx="775">
                  <c:v>14.725663011021897</c:v>
                </c:pt>
                <c:pt idx="776">
                  <c:v>14.409655474452554</c:v>
                </c:pt>
                <c:pt idx="777">
                  <c:v>14.409655474452554</c:v>
                </c:pt>
                <c:pt idx="778">
                  <c:v>14.305237681159419</c:v>
                </c:pt>
                <c:pt idx="779">
                  <c:v>14.305237681159419</c:v>
                </c:pt>
                <c:pt idx="780">
                  <c:v>14.493464492753622</c:v>
                </c:pt>
                <c:pt idx="781">
                  <c:v>14.681691304347824</c:v>
                </c:pt>
                <c:pt idx="782">
                  <c:v>14.978457664233577</c:v>
                </c:pt>
                <c:pt idx="783">
                  <c:v>15.547259854014598</c:v>
                </c:pt>
                <c:pt idx="784">
                  <c:v>16.116062043795619</c:v>
                </c:pt>
                <c:pt idx="785">
                  <c:v>16.563959420289855</c:v>
                </c:pt>
                <c:pt idx="786">
                  <c:v>16.818539568345322</c:v>
                </c:pt>
                <c:pt idx="787">
                  <c:v>17.069482857142855</c:v>
                </c:pt>
                <c:pt idx="788">
                  <c:v>17.440558571428571</c:v>
                </c:pt>
                <c:pt idx="789">
                  <c:v>17.935332375071429</c:v>
                </c:pt>
                <c:pt idx="790">
                  <c:v>18.430087624928571</c:v>
                </c:pt>
                <c:pt idx="791">
                  <c:v>18.924861428571429</c:v>
                </c:pt>
                <c:pt idx="792">
                  <c:v>19.343308510638298</c:v>
                </c:pt>
                <c:pt idx="793">
                  <c:v>19.895974468085104</c:v>
                </c:pt>
                <c:pt idx="794">
                  <c:v>20.304635915492959</c:v>
                </c:pt>
                <c:pt idx="795">
                  <c:v>20.525936363636358</c:v>
                </c:pt>
                <c:pt idx="796">
                  <c:v>20.744163194444443</c:v>
                </c:pt>
                <c:pt idx="797">
                  <c:v>21.104931249999996</c:v>
                </c:pt>
                <c:pt idx="798">
                  <c:v>21.258006379999994</c:v>
                </c:pt>
                <c:pt idx="799">
                  <c:v>21.556453619999999</c:v>
                </c:pt>
                <c:pt idx="800">
                  <c:v>21.705387671232874</c:v>
                </c:pt>
                <c:pt idx="801">
                  <c:v>21.171648630136986</c:v>
                </c:pt>
                <c:pt idx="802">
                  <c:v>20.780239999999999</c:v>
                </c:pt>
                <c:pt idx="803">
                  <c:v>20.383395138888886</c:v>
                </c:pt>
                <c:pt idx="804">
                  <c:v>19.694948064084507</c:v>
                </c:pt>
                <c:pt idx="805">
                  <c:v>18.851988474468087</c:v>
                </c:pt>
                <c:pt idx="806">
                  <c:v>17.869532624113475</c:v>
                </c:pt>
                <c:pt idx="807">
                  <c:v>16.524187095000002</c:v>
                </c:pt>
                <c:pt idx="808">
                  <c:v>15.413245620638298</c:v>
                </c:pt>
                <c:pt idx="809">
                  <c:v>14.185092907801417</c:v>
                </c:pt>
                <c:pt idx="810">
                  <c:v>13.263982978723403</c:v>
                </c:pt>
                <c:pt idx="811">
                  <c:v>12.342873049645391</c:v>
                </c:pt>
                <c:pt idx="812">
                  <c:v>11.421763120567375</c:v>
                </c:pt>
                <c:pt idx="813">
                  <c:v>11.627045232214284</c:v>
                </c:pt>
                <c:pt idx="814">
                  <c:v>11.750724767785714</c:v>
                </c:pt>
                <c:pt idx="815">
                  <c:v>11.874422857142857</c:v>
                </c:pt>
                <c:pt idx="816">
                  <c:v>12.307338339214285</c:v>
                </c:pt>
                <c:pt idx="817">
                  <c:v>12.831929010863309</c:v>
                </c:pt>
                <c:pt idx="818">
                  <c:v>13.267958992805754</c:v>
                </c:pt>
                <c:pt idx="819">
                  <c:v>13.677821250072462</c:v>
                </c:pt>
                <c:pt idx="820">
                  <c:v>13.991520054275361</c:v>
                </c:pt>
                <c:pt idx="821">
                  <c:v>14.305237681159419</c:v>
                </c:pt>
                <c:pt idx="822">
                  <c:v>14.618955308043477</c:v>
                </c:pt>
                <c:pt idx="823">
                  <c:v>14.932654112246375</c:v>
                </c:pt>
                <c:pt idx="824">
                  <c:v>14.921980851063831</c:v>
                </c:pt>
                <c:pt idx="825">
                  <c:v>15.585179999999998</c:v>
                </c:pt>
                <c:pt idx="826">
                  <c:v>16.141793571428572</c:v>
                </c:pt>
                <c:pt idx="827">
                  <c:v>16.698407142857143</c:v>
                </c:pt>
                <c:pt idx="828">
                  <c:v>17.379157553956833</c:v>
                </c:pt>
                <c:pt idx="829">
                  <c:v>17.811634285714284</c:v>
                </c:pt>
                <c:pt idx="830">
                  <c:v>18.368247857142855</c:v>
                </c:pt>
                <c:pt idx="831">
                  <c:v>18.677539464999999</c:v>
                </c:pt>
                <c:pt idx="832">
                  <c:v>18.986645535000001</c:v>
                </c:pt>
                <c:pt idx="833">
                  <c:v>19.159086524822698</c:v>
                </c:pt>
                <c:pt idx="834">
                  <c:v>19.543259106428572</c:v>
                </c:pt>
                <c:pt idx="835">
                  <c:v>19.79076660785714</c:v>
                </c:pt>
                <c:pt idx="836">
                  <c:v>20.03808857142857</c:v>
                </c:pt>
                <c:pt idx="837">
                  <c:v>19.852550714285716</c:v>
                </c:pt>
                <c:pt idx="838">
                  <c:v>19.667012857142858</c:v>
                </c:pt>
                <c:pt idx="839">
                  <c:v>19.343308510638298</c:v>
                </c:pt>
                <c:pt idx="840">
                  <c:v>19.404654431914896</c:v>
                </c:pt>
                <c:pt idx="841">
                  <c:v>19.466184575177301</c:v>
                </c:pt>
                <c:pt idx="842">
                  <c:v>19.39001267605634</c:v>
                </c:pt>
                <c:pt idx="843">
                  <c:v>19.436063636363638</c:v>
                </c:pt>
                <c:pt idx="844">
                  <c:v>19.481475</c:v>
                </c:pt>
                <c:pt idx="845">
                  <c:v>19.260596598639456</c:v>
                </c:pt>
                <c:pt idx="846">
                  <c:v>19.84954676802721</c:v>
                </c:pt>
                <c:pt idx="847">
                  <c:v>20.164329027516779</c:v>
                </c:pt>
                <c:pt idx="848">
                  <c:v>20.470600662251655</c:v>
                </c:pt>
                <c:pt idx="849">
                  <c:v>20.03323790849673</c:v>
                </c:pt>
                <c:pt idx="850">
                  <c:v>19.734481168831167</c:v>
                </c:pt>
                <c:pt idx="851">
                  <c:v>19.439579354838706</c:v>
                </c:pt>
                <c:pt idx="852">
                  <c:v>18.530150318471339</c:v>
                </c:pt>
                <c:pt idx="853">
                  <c:v>17.755268354430378</c:v>
                </c:pt>
                <c:pt idx="854">
                  <c:v>16.883945000000001</c:v>
                </c:pt>
                <c:pt idx="855">
                  <c:v>16.456401242236023</c:v>
                </c:pt>
                <c:pt idx="856">
                  <c:v>15.935766871165642</c:v>
                </c:pt>
                <c:pt idx="857">
                  <c:v>15.617051533742329</c:v>
                </c:pt>
                <c:pt idx="858">
                  <c:v>15.310649588475611</c:v>
                </c:pt>
                <c:pt idx="859">
                  <c:v>15.007945863575758</c:v>
                </c:pt>
                <c:pt idx="860">
                  <c:v>14.798049696969695</c:v>
                </c:pt>
                <c:pt idx="861">
                  <c:v>15.087449700598802</c:v>
                </c:pt>
                <c:pt idx="862">
                  <c:v>15.461488095238094</c:v>
                </c:pt>
                <c:pt idx="863">
                  <c:v>15.831100000000001</c:v>
                </c:pt>
                <c:pt idx="864">
                  <c:v>16.035982100000002</c:v>
                </c:pt>
                <c:pt idx="865">
                  <c:v>16.241017899999999</c:v>
                </c:pt>
                <c:pt idx="866">
                  <c:v>16.159052906976747</c:v>
                </c:pt>
                <c:pt idx="867">
                  <c:v>16.122599999999998</c:v>
                </c:pt>
                <c:pt idx="868">
                  <c:v>16.178901142857143</c:v>
                </c:pt>
                <c:pt idx="869">
                  <c:v>16.327331428571426</c:v>
                </c:pt>
                <c:pt idx="870">
                  <c:v>16.321594683333334</c:v>
                </c:pt>
                <c:pt idx="871">
                  <c:v>16.315941763583812</c:v>
                </c:pt>
                <c:pt idx="872">
                  <c:v>16.122599999999998</c:v>
                </c:pt>
                <c:pt idx="873">
                  <c:v>15.425894683333334</c:v>
                </c:pt>
                <c:pt idx="874">
                  <c:v>14.729293864999999</c:v>
                </c:pt>
                <c:pt idx="875">
                  <c:v>14.032633333333333</c:v>
                </c:pt>
                <c:pt idx="876">
                  <c:v>13.982877198333334</c:v>
                </c:pt>
                <c:pt idx="877">
                  <c:v>13.933106135000001</c:v>
                </c:pt>
                <c:pt idx="878">
                  <c:v>13.883350000000002</c:v>
                </c:pt>
                <c:pt idx="879">
                  <c:v>13.7545447572</c:v>
                </c:pt>
                <c:pt idx="880">
                  <c:v>13.705058099942855</c:v>
                </c:pt>
                <c:pt idx="881">
                  <c:v>13.577997727272725</c:v>
                </c:pt>
                <c:pt idx="882">
                  <c:v>13.403445579039547</c:v>
                </c:pt>
                <c:pt idx="883">
                  <c:v>13.305619957683614</c:v>
                </c:pt>
                <c:pt idx="884">
                  <c:v>13.207779661016948</c:v>
                </c:pt>
                <c:pt idx="885">
                  <c:v>13.354532768361581</c:v>
                </c:pt>
                <c:pt idx="886">
                  <c:v>13.501285875706214</c:v>
                </c:pt>
                <c:pt idx="887">
                  <c:v>13.571364606741572</c:v>
                </c:pt>
                <c:pt idx="888">
                  <c:v>13.717293258426965</c:v>
                </c:pt>
                <c:pt idx="889">
                  <c:v>13.863221910112358</c:v>
                </c:pt>
                <c:pt idx="890">
                  <c:v>14.009150561797751</c:v>
                </c:pt>
                <c:pt idx="891">
                  <c:v>14.203717233089886</c:v>
                </c:pt>
                <c:pt idx="892">
                  <c:v>14.317861075474859</c:v>
                </c:pt>
                <c:pt idx="893">
                  <c:v>14.350994475138119</c:v>
                </c:pt>
                <c:pt idx="894">
                  <c:v>14.303162610552484</c:v>
                </c:pt>
                <c:pt idx="895">
                  <c:v>14.255316394972374</c:v>
                </c:pt>
                <c:pt idx="896">
                  <c:v>14.207484530386738</c:v>
                </c:pt>
                <c:pt idx="897">
                  <c:v>14.063974585635357</c:v>
                </c:pt>
                <c:pt idx="898">
                  <c:v>13.920464640883974</c:v>
                </c:pt>
                <c:pt idx="899">
                  <c:v>13.701257142857143</c:v>
                </c:pt>
                <c:pt idx="900">
                  <c:v>13.415814285714285</c:v>
                </c:pt>
                <c:pt idx="901">
                  <c:v>13.202914917127071</c:v>
                </c:pt>
                <c:pt idx="902">
                  <c:v>12.774737704918032</c:v>
                </c:pt>
                <c:pt idx="903">
                  <c:v>12.422969565217391</c:v>
                </c:pt>
                <c:pt idx="904">
                  <c:v>12.075004324324324</c:v>
                </c:pt>
                <c:pt idx="905">
                  <c:v>11.668049197860961</c:v>
                </c:pt>
                <c:pt idx="906">
                  <c:v>11.238475921767675</c:v>
                </c:pt>
                <c:pt idx="907">
                  <c:v>11.230240928168318</c:v>
                </c:pt>
                <c:pt idx="908">
                  <c:v>11.332361274509806</c:v>
                </c:pt>
                <c:pt idx="909">
                  <c:v>11.822095829375</c:v>
                </c:pt>
                <c:pt idx="910">
                  <c:v>12.235585797652581</c:v>
                </c:pt>
                <c:pt idx="911">
                  <c:v>12.806426976744188</c:v>
                </c:pt>
                <c:pt idx="912">
                  <c:v>13.652134418604648</c:v>
                </c:pt>
                <c:pt idx="913">
                  <c:v>14.497841860465115</c:v>
                </c:pt>
                <c:pt idx="914">
                  <c:v>15.063301826484018</c:v>
                </c:pt>
                <c:pt idx="915">
                  <c:v>15.735457192237442</c:v>
                </c:pt>
                <c:pt idx="916">
                  <c:v>16.407493949315068</c:v>
                </c:pt>
                <c:pt idx="917">
                  <c:v>17.002014545454543</c:v>
                </c:pt>
                <c:pt idx="918">
                  <c:v>17.277903716666664</c:v>
                </c:pt>
                <c:pt idx="919">
                  <c:v>17.470755888444444</c:v>
                </c:pt>
                <c:pt idx="920">
                  <c:v>17.505093478260868</c:v>
                </c:pt>
                <c:pt idx="921">
                  <c:v>17.730965652173914</c:v>
                </c:pt>
                <c:pt idx="922">
                  <c:v>17.879102597402596</c:v>
                </c:pt>
                <c:pt idx="923">
                  <c:v>17.871894444444447</c:v>
                </c:pt>
                <c:pt idx="924">
                  <c:v>18.010966138818564</c:v>
                </c:pt>
                <c:pt idx="925">
                  <c:v>18.532768617446809</c:v>
                </c:pt>
                <c:pt idx="926">
                  <c:v>18.981950000000001</c:v>
                </c:pt>
                <c:pt idx="927">
                  <c:v>19.208625210084033</c:v>
                </c:pt>
                <c:pt idx="928">
                  <c:v>19.671670711297072</c:v>
                </c:pt>
                <c:pt idx="929">
                  <c:v>20.047326970954355</c:v>
                </c:pt>
                <c:pt idx="930">
                  <c:v>20.546036475409835</c:v>
                </c:pt>
                <c:pt idx="931">
                  <c:v>21.204326530612242</c:v>
                </c:pt>
                <c:pt idx="932">
                  <c:v>21.946477959183671</c:v>
                </c:pt>
                <c:pt idx="933">
                  <c:v>22.817065470901642</c:v>
                </c:pt>
                <c:pt idx="934">
                  <c:v>23.792838120247936</c:v>
                </c:pt>
                <c:pt idx="935">
                  <c:v>24.681924066390035</c:v>
                </c:pt>
                <c:pt idx="936">
                  <c:v>25.109456666666663</c:v>
                </c:pt>
                <c:pt idx="937">
                  <c:v>25.647880252100837</c:v>
                </c:pt>
                <c:pt idx="938">
                  <c:v>25.975299999999997</c:v>
                </c:pt>
                <c:pt idx="939">
                  <c:v>25.939108473221758</c:v>
                </c:pt>
                <c:pt idx="940">
                  <c:v>26.120783507983191</c:v>
                </c:pt>
                <c:pt idx="941">
                  <c:v>26.083983263598327</c:v>
                </c:pt>
                <c:pt idx="942">
                  <c:v>26.267604325316452</c:v>
                </c:pt>
                <c:pt idx="943">
                  <c:v>26.120783507983191</c:v>
                </c:pt>
                <c:pt idx="944">
                  <c:v>25.975300000000001</c:v>
                </c:pt>
                <c:pt idx="945">
                  <c:v>25.938803059493669</c:v>
                </c:pt>
                <c:pt idx="946">
                  <c:v>25.575083928151258</c:v>
                </c:pt>
                <c:pt idx="947">
                  <c:v>25.535040677966098</c:v>
                </c:pt>
                <c:pt idx="948">
                  <c:v>25.82795925574468</c:v>
                </c:pt>
                <c:pt idx="949">
                  <c:v>26.012107552765954</c:v>
                </c:pt>
                <c:pt idx="950">
                  <c:v>26.085364830508471</c:v>
                </c:pt>
                <c:pt idx="951">
                  <c:v>26.709102224999999</c:v>
                </c:pt>
                <c:pt idx="952">
                  <c:v>27.217401581856539</c:v>
                </c:pt>
                <c:pt idx="953">
                  <c:v>27.721538655462183</c:v>
                </c:pt>
                <c:pt idx="954">
                  <c:v>28.023145228215768</c:v>
                </c:pt>
                <c:pt idx="955">
                  <c:v>28.433867489711936</c:v>
                </c:pt>
                <c:pt idx="956">
                  <c:v>28.95607213114754</c:v>
                </c:pt>
                <c:pt idx="957">
                  <c:v>29.143019512195114</c:v>
                </c:pt>
                <c:pt idx="958">
                  <c:v>29.445684210526313</c:v>
                </c:pt>
                <c:pt idx="959">
                  <c:v>29.507940799999997</c:v>
                </c:pt>
                <c:pt idx="960">
                  <c:v>29.009194587007872</c:v>
                </c:pt>
                <c:pt idx="961">
                  <c:v>28.636808073540859</c:v>
                </c:pt>
                <c:pt idx="962">
                  <c:v>28.492286434108529</c:v>
                </c:pt>
                <c:pt idx="963">
                  <c:v>28.123094863953487</c:v>
                </c:pt>
                <c:pt idx="964">
                  <c:v>27.646845656756756</c:v>
                </c:pt>
                <c:pt idx="965">
                  <c:v>27.279079536679536</c:v>
                </c:pt>
                <c:pt idx="966">
                  <c:v>26.577044401544399</c:v>
                </c:pt>
                <c:pt idx="967">
                  <c:v>25.875009266409268</c:v>
                </c:pt>
                <c:pt idx="968">
                  <c:v>24.980077777777772</c:v>
                </c:pt>
                <c:pt idx="969">
                  <c:v>24.653434828625958</c:v>
                </c:pt>
                <c:pt idx="970">
                  <c:v>24.237021117045458</c:v>
                </c:pt>
                <c:pt idx="971">
                  <c:v>23.916879999999995</c:v>
                </c:pt>
                <c:pt idx="972">
                  <c:v>23.786219339999999</c:v>
                </c:pt>
                <c:pt idx="973">
                  <c:v>23.835350094676805</c:v>
                </c:pt>
                <c:pt idx="974">
                  <c:v>23.703695817490495</c:v>
                </c:pt>
                <c:pt idx="975">
                  <c:v>23.417126515151516</c:v>
                </c:pt>
                <c:pt idx="976">
                  <c:v>23.220343939393938</c:v>
                </c:pt>
                <c:pt idx="977">
                  <c:v>22.936679999999999</c:v>
                </c:pt>
                <c:pt idx="978">
                  <c:v>22.829759270037453</c:v>
                </c:pt>
                <c:pt idx="979">
                  <c:v>22.894551591385767</c:v>
                </c:pt>
                <c:pt idx="980">
                  <c:v>22.959441198501871</c:v>
                </c:pt>
                <c:pt idx="981">
                  <c:v>23.089123126966292</c:v>
                </c:pt>
                <c:pt idx="982">
                  <c:v>23.2189023411985</c:v>
                </c:pt>
                <c:pt idx="983">
                  <c:v>23.348584269662922</c:v>
                </c:pt>
                <c:pt idx="984">
                  <c:v>23.534012406015037</c:v>
                </c:pt>
                <c:pt idx="985">
                  <c:v>23.720839999999999</c:v>
                </c:pt>
                <c:pt idx="986">
                  <c:v>23.729315413533833</c:v>
                </c:pt>
                <c:pt idx="987">
                  <c:v>23.989751974060145</c:v>
                </c:pt>
                <c:pt idx="988">
                  <c:v>24.159266572659174</c:v>
                </c:pt>
                <c:pt idx="989">
                  <c:v>24.327613059701491</c:v>
                </c:pt>
                <c:pt idx="990">
                  <c:v>24.45681110037313</c:v>
                </c:pt>
                <c:pt idx="991">
                  <c:v>24.494707899999998</c:v>
                </c:pt>
                <c:pt idx="992">
                  <c:v>24.623425650557621</c:v>
                </c:pt>
                <c:pt idx="993">
                  <c:v>24.403986759629628</c:v>
                </c:pt>
                <c:pt idx="994">
                  <c:v>24.365893586988847</c:v>
                </c:pt>
                <c:pt idx="995">
                  <c:v>24.237175836431227</c:v>
                </c:pt>
                <c:pt idx="996">
                  <c:v>24.365893586988847</c:v>
                </c:pt>
                <c:pt idx="997">
                  <c:v>24.494707899999998</c:v>
                </c:pt>
                <c:pt idx="998">
                  <c:v>24.623425650557621</c:v>
                </c:pt>
                <c:pt idx="999">
                  <c:v>24.941424906343283</c:v>
                </c:pt>
                <c:pt idx="1000">
                  <c:v>25.074082621189593</c:v>
                </c:pt>
                <c:pt idx="1001">
                  <c:v>25.299362825278813</c:v>
                </c:pt>
                <c:pt idx="1002">
                  <c:v>25.331518122304836</c:v>
                </c:pt>
                <c:pt idx="1003">
                  <c:v>25.363769981784383</c:v>
                </c:pt>
                <c:pt idx="1004">
                  <c:v>25.490686194029845</c:v>
                </c:pt>
                <c:pt idx="1005">
                  <c:v>25.943024720522388</c:v>
                </c:pt>
                <c:pt idx="1006">
                  <c:v>26.395266324253729</c:v>
                </c:pt>
                <c:pt idx="1007">
                  <c:v>26.948157677902621</c:v>
                </c:pt>
                <c:pt idx="1008">
                  <c:v>27.564268445318355</c:v>
                </c:pt>
                <c:pt idx="1009">
                  <c:v>28.180476498501871</c:v>
                </c:pt>
                <c:pt idx="1010">
                  <c:v>28.796587265917605</c:v>
                </c:pt>
                <c:pt idx="1011">
                  <c:v>29.639763015355808</c:v>
                </c:pt>
                <c:pt idx="1012">
                  <c:v>30.482841479026217</c:v>
                </c:pt>
                <c:pt idx="1013">
                  <c:v>31.326017228464423</c:v>
                </c:pt>
                <c:pt idx="1014">
                  <c:v>31.919863712313429</c:v>
                </c:pt>
                <c:pt idx="1015">
                  <c:v>32.630695242910448</c:v>
                </c:pt>
                <c:pt idx="1016">
                  <c:v>33.217484014869889</c:v>
                </c:pt>
                <c:pt idx="1017">
                  <c:v>33.796858736059484</c:v>
                </c:pt>
                <c:pt idx="1018">
                  <c:v>34.376233457249072</c:v>
                </c:pt>
                <c:pt idx="1019">
                  <c:v>35.086039552238802</c:v>
                </c:pt>
                <c:pt idx="1020">
                  <c:v>35.312160354104478</c:v>
                </c:pt>
                <c:pt idx="1021">
                  <c:v>35.538378078731341</c:v>
                </c:pt>
                <c:pt idx="1022">
                  <c:v>35.76449888059701</c:v>
                </c:pt>
                <c:pt idx="1023">
                  <c:v>35.341857992565053</c:v>
                </c:pt>
                <c:pt idx="1024">
                  <c:v>34.922347777777773</c:v>
                </c:pt>
                <c:pt idx="1025">
                  <c:v>34.379073529411762</c:v>
                </c:pt>
                <c:pt idx="1026">
                  <c:v>33.685698083576639</c:v>
                </c:pt>
                <c:pt idx="1027">
                  <c:v>33.36513012857143</c:v>
                </c:pt>
                <c:pt idx="1028">
                  <c:v>32.800926277372263</c:v>
                </c:pt>
                <c:pt idx="1029">
                  <c:v>32.524192635999995</c:v>
                </c:pt>
                <c:pt idx="1030">
                  <c:v>32.366829545818177</c:v>
                </c:pt>
                <c:pt idx="1031">
                  <c:v>32.092671376811595</c:v>
                </c:pt>
                <c:pt idx="1032">
                  <c:v>32.061331612681158</c:v>
                </c:pt>
                <c:pt idx="1033">
                  <c:v>31.914266335379061</c:v>
                </c:pt>
                <c:pt idx="1034">
                  <c:v>31.768352517985608</c:v>
                </c:pt>
                <c:pt idx="1035">
                  <c:v>31.716586111469532</c:v>
                </c:pt>
                <c:pt idx="1036">
                  <c:v>31.66509669607143</c:v>
                </c:pt>
                <c:pt idx="1037">
                  <c:v>31.614066192170814</c:v>
                </c:pt>
                <c:pt idx="1038">
                  <c:v>31.543651678798582</c:v>
                </c:pt>
                <c:pt idx="1039">
                  <c:v>31.696566342402825</c:v>
                </c:pt>
                <c:pt idx="1040">
                  <c:v>31.849572791519432</c:v>
                </c:pt>
                <c:pt idx="1041">
                  <c:v>31.543651678798582</c:v>
                </c:pt>
                <c:pt idx="1042">
                  <c:v>31.127647094718309</c:v>
                </c:pt>
                <c:pt idx="1043">
                  <c:v>30.822803169014087</c:v>
                </c:pt>
                <c:pt idx="1044">
                  <c:v>29.910921240909087</c:v>
                </c:pt>
                <c:pt idx="1045">
                  <c:v>29.214674213636364</c:v>
                </c:pt>
                <c:pt idx="1046">
                  <c:v>28.320292361111111</c:v>
                </c:pt>
                <c:pt idx="1047">
                  <c:v>27.59313875432526</c:v>
                </c:pt>
                <c:pt idx="1048">
                  <c:v>26.963979238754327</c:v>
                </c:pt>
                <c:pt idx="1049">
                  <c:v>26.33481972318339</c:v>
                </c:pt>
                <c:pt idx="1050">
                  <c:v>26.094696809999999</c:v>
                </c:pt>
                <c:pt idx="1051">
                  <c:v>26.035249913840829</c:v>
                </c:pt>
                <c:pt idx="1052">
                  <c:v>25.885420069204152</c:v>
                </c:pt>
                <c:pt idx="1053">
                  <c:v>25.915350086159169</c:v>
                </c:pt>
                <c:pt idx="1054">
                  <c:v>25.855903189999999</c:v>
                </c:pt>
                <c:pt idx="1055">
                  <c:v>25.975300000000001</c:v>
                </c:pt>
                <c:pt idx="1056">
                  <c:v>26.542546810000001</c:v>
                </c:pt>
                <c:pt idx="1057">
                  <c:v>27.293568944982699</c:v>
                </c:pt>
                <c:pt idx="1058">
                  <c:v>27.952658477508649</c:v>
                </c:pt>
                <c:pt idx="1059">
                  <c:v>28.722143189999997</c:v>
                </c:pt>
                <c:pt idx="1060">
                  <c:v>29.587926809999999</c:v>
                </c:pt>
                <c:pt idx="1061">
                  <c:v>30.349147766323021</c:v>
                </c:pt>
                <c:pt idx="1062">
                  <c:v>30.334168835616442</c:v>
                </c:pt>
                <c:pt idx="1063">
                  <c:v>30.423125342465752</c:v>
                </c:pt>
                <c:pt idx="1064">
                  <c:v>30.407945051194542</c:v>
                </c:pt>
                <c:pt idx="1065">
                  <c:v>30.186744303061225</c:v>
                </c:pt>
                <c:pt idx="1066">
                  <c:v>30.068883588095236</c:v>
                </c:pt>
                <c:pt idx="1067">
                  <c:v>29.951111224489797</c:v>
                </c:pt>
                <c:pt idx="1068">
                  <c:v>30.053333447098975</c:v>
                </c:pt>
                <c:pt idx="1069">
                  <c:v>29.951111224489797</c:v>
                </c:pt>
                <c:pt idx="1070">
                  <c:v>29.951111224489797</c:v>
                </c:pt>
                <c:pt idx="1071">
                  <c:v>29.46805330542373</c:v>
                </c:pt>
                <c:pt idx="1072">
                  <c:v>29.086436525084746</c:v>
                </c:pt>
                <c:pt idx="1073">
                  <c:v>28.607931756756752</c:v>
                </c:pt>
                <c:pt idx="1074">
                  <c:v>28.637153969256754</c:v>
                </c:pt>
                <c:pt idx="1075">
                  <c:v>28.666463936148645</c:v>
                </c:pt>
                <c:pt idx="1076">
                  <c:v>28.695686148648647</c:v>
                </c:pt>
                <c:pt idx="1077">
                  <c:v>28.503097651006708</c:v>
                </c:pt>
                <c:pt idx="1078">
                  <c:v>28.503097651006708</c:v>
                </c:pt>
                <c:pt idx="1079">
                  <c:v>28.503097651006708</c:v>
                </c:pt>
                <c:pt idx="1080">
                  <c:v>27.980105033557045</c:v>
                </c:pt>
                <c:pt idx="1081">
                  <c:v>27.457112416107378</c:v>
                </c:pt>
                <c:pt idx="1082">
                  <c:v>26.934119798657715</c:v>
                </c:pt>
                <c:pt idx="1083">
                  <c:v>26.759788926174494</c:v>
                </c:pt>
                <c:pt idx="1084">
                  <c:v>26.585458053691273</c:v>
                </c:pt>
                <c:pt idx="1085">
                  <c:v>26.411127181208052</c:v>
                </c:pt>
                <c:pt idx="1086">
                  <c:v>26.292804750333332</c:v>
                </c:pt>
                <c:pt idx="1087">
                  <c:v>26.438598578260869</c:v>
                </c:pt>
                <c:pt idx="1088">
                  <c:v>26.408221666666666</c:v>
                </c:pt>
                <c:pt idx="1089">
                  <c:v>26.812310750333332</c:v>
                </c:pt>
                <c:pt idx="1090">
                  <c:v>27.216313249666666</c:v>
                </c:pt>
                <c:pt idx="1091">
                  <c:v>27.620402333333331</c:v>
                </c:pt>
                <c:pt idx="1092">
                  <c:v>28.139908333333331</c:v>
                </c:pt>
                <c:pt idx="1093">
                  <c:v>28.564200332225912</c:v>
                </c:pt>
                <c:pt idx="1094">
                  <c:v>29.081980398671096</c:v>
                </c:pt>
                <c:pt idx="1095">
                  <c:v>29.272356870529798</c:v>
                </c:pt>
                <c:pt idx="1096">
                  <c:v>29.559117301655629</c:v>
                </c:pt>
                <c:pt idx="1097">
                  <c:v>29.845791721854305</c:v>
                </c:pt>
                <c:pt idx="1098">
                  <c:v>29.918744884488447</c:v>
                </c:pt>
                <c:pt idx="1099">
                  <c:v>30.090199009900985</c:v>
                </c:pt>
                <c:pt idx="1100">
                  <c:v>30.162108223684207</c:v>
                </c:pt>
                <c:pt idx="1101">
                  <c:v>30.560880345723682</c:v>
                </c:pt>
                <c:pt idx="1102">
                  <c:v>30.959567022697367</c:v>
                </c:pt>
                <c:pt idx="1103">
                  <c:v>31.358339144736842</c:v>
                </c:pt>
                <c:pt idx="1104">
                  <c:v>31.472237417434211</c:v>
                </c:pt>
                <c:pt idx="1105">
                  <c:v>31.58622113519737</c:v>
                </c:pt>
                <c:pt idx="1106">
                  <c:v>31.596184590163933</c:v>
                </c:pt>
                <c:pt idx="1107">
                  <c:v>31.965204179999997</c:v>
                </c:pt>
                <c:pt idx="1108">
                  <c:v>32.334308934754098</c:v>
                </c:pt>
                <c:pt idx="1109">
                  <c:v>32.596454901960783</c:v>
                </c:pt>
                <c:pt idx="1110">
                  <c:v>32.82871791530944</c:v>
                </c:pt>
                <c:pt idx="1111">
                  <c:v>33.167158306188924</c:v>
                </c:pt>
                <c:pt idx="1112">
                  <c:v>33.5055986970684</c:v>
                </c:pt>
                <c:pt idx="1113">
                  <c:v>33.565485064935061</c:v>
                </c:pt>
                <c:pt idx="1114">
                  <c:v>33.734155844155843</c:v>
                </c:pt>
                <c:pt idx="1115">
                  <c:v>33.793108737864074</c:v>
                </c:pt>
                <c:pt idx="1116">
                  <c:v>34.241413834627835</c:v>
                </c:pt>
                <c:pt idx="1117">
                  <c:v>34.689802993851124</c:v>
                </c:pt>
                <c:pt idx="1118">
                  <c:v>35.138108090614885</c:v>
                </c:pt>
                <c:pt idx="1119">
                  <c:v>35.558420388349518</c:v>
                </c:pt>
                <c:pt idx="1120">
                  <c:v>35.97873268608415</c:v>
                </c:pt>
                <c:pt idx="1121">
                  <c:v>36.281628709677413</c:v>
                </c:pt>
                <c:pt idx="1122">
                  <c:v>36.554764067845653</c:v>
                </c:pt>
                <c:pt idx="1123">
                  <c:v>37.063652822258064</c:v>
                </c:pt>
                <c:pt idx="1124">
                  <c:v>37.334273633440503</c:v>
                </c:pt>
                <c:pt idx="1125">
                  <c:v>37.557026447266878</c:v>
                </c:pt>
                <c:pt idx="1126">
                  <c:v>37.658606970833326</c:v>
                </c:pt>
                <c:pt idx="1127">
                  <c:v>37.880645833333325</c:v>
                </c:pt>
                <c:pt idx="1128">
                  <c:v>38.241386137499994</c:v>
                </c:pt>
                <c:pt idx="1129">
                  <c:v>38.602209695833331</c:v>
                </c:pt>
                <c:pt idx="1130">
                  <c:v>38.838467731629386</c:v>
                </c:pt>
                <c:pt idx="1131">
                  <c:v>39.155944824522294</c:v>
                </c:pt>
                <c:pt idx="1132">
                  <c:v>39.597194028980894</c:v>
                </c:pt>
                <c:pt idx="1133">
                  <c:v>39.78495316455696</c:v>
                </c:pt>
                <c:pt idx="1134">
                  <c:v>40.168582041455686</c:v>
                </c:pt>
                <c:pt idx="1135">
                  <c:v>40.55212871803797</c:v>
                </c:pt>
                <c:pt idx="1136">
                  <c:v>40.93575759493671</c:v>
                </c:pt>
                <c:pt idx="1137">
                  <c:v>41.380209779179808</c:v>
                </c:pt>
                <c:pt idx="1138">
                  <c:v>41.95379684542587</c:v>
                </c:pt>
                <c:pt idx="1139">
                  <c:v>42.393650000000001</c:v>
                </c:pt>
                <c:pt idx="1140">
                  <c:v>42.802066666666668</c:v>
                </c:pt>
                <c:pt idx="1141">
                  <c:v>42.940417812499994</c:v>
                </c:pt>
                <c:pt idx="1142">
                  <c:v>43.211246728971958</c:v>
                </c:pt>
                <c:pt idx="1143">
                  <c:v>43.265360371517026</c:v>
                </c:pt>
                <c:pt idx="1144">
                  <c:v>43.587035913312697</c:v>
                </c:pt>
                <c:pt idx="1145">
                  <c:v>43.773190740740738</c:v>
                </c:pt>
                <c:pt idx="1146">
                  <c:v>43.771737307999999</c:v>
                </c:pt>
                <c:pt idx="1147">
                  <c:v>43.63635925045871</c:v>
                </c:pt>
                <c:pt idx="1148">
                  <c:v>43.768777675840973</c:v>
                </c:pt>
                <c:pt idx="1149">
                  <c:v>43.607949467781147</c:v>
                </c:pt>
                <c:pt idx="1150">
                  <c:v>43.713271808814589</c:v>
                </c:pt>
                <c:pt idx="1151">
                  <c:v>43.818515197568388</c:v>
                </c:pt>
                <c:pt idx="1152">
                  <c:v>43.555367249544076</c:v>
                </c:pt>
                <c:pt idx="1153">
                  <c:v>43.292140349240114</c:v>
                </c:pt>
                <c:pt idx="1154">
                  <c:v>42.898601515151512</c:v>
                </c:pt>
                <c:pt idx="1155">
                  <c:v>42.455097583081567</c:v>
                </c:pt>
                <c:pt idx="1156">
                  <c:v>42.014265361445773</c:v>
                </c:pt>
                <c:pt idx="1157">
                  <c:v>41.576080780780778</c:v>
                </c:pt>
                <c:pt idx="1158">
                  <c:v>41.373831137724558</c:v>
                </c:pt>
                <c:pt idx="1159">
                  <c:v>41.172788955223872</c:v>
                </c:pt>
                <c:pt idx="1160">
                  <c:v>40.972943452380946</c:v>
                </c:pt>
                <c:pt idx="1161">
                  <c:v>40.928440059347174</c:v>
                </c:pt>
                <c:pt idx="1162">
                  <c:v>40.884200000000007</c:v>
                </c:pt>
                <c:pt idx="1163">
                  <c:v>40.840220943952801</c:v>
                </c:pt>
                <c:pt idx="1164">
                  <c:v>40.880018548680347</c:v>
                </c:pt>
                <c:pt idx="1165">
                  <c:v>41.038923318421055</c:v>
                </c:pt>
                <c:pt idx="1166">
                  <c:v>41.196977259475219</c:v>
                </c:pt>
                <c:pt idx="1167">
                  <c:v>41.404401671220924</c:v>
                </c:pt>
                <c:pt idx="1168">
                  <c:v>41.61069891333333</c:v>
                </c:pt>
                <c:pt idx="1169">
                  <c:v>41.695222190201726</c:v>
                </c:pt>
                <c:pt idx="1170">
                  <c:v>41.679564469914034</c:v>
                </c:pt>
                <c:pt idx="1171">
                  <c:v>41.783125428571424</c:v>
                </c:pt>
                <c:pt idx="1172">
                  <c:v>41.886096296296294</c:v>
                </c:pt>
                <c:pt idx="1173">
                  <c:v>41.894038172521242</c:v>
                </c:pt>
                <c:pt idx="1174">
                  <c:v>42.020330861864409</c:v>
                </c:pt>
                <c:pt idx="1175">
                  <c:v>42.145838873239434</c:v>
                </c:pt>
                <c:pt idx="1176">
                  <c:v>42.173380337078648</c:v>
                </c:pt>
                <c:pt idx="1177">
                  <c:v>42.082888268156424</c:v>
                </c:pt>
                <c:pt idx="1178">
                  <c:v>41.877076454293622</c:v>
                </c:pt>
                <c:pt idx="1179">
                  <c:v>41.694077479614329</c:v>
                </c:pt>
                <c:pt idx="1180">
                  <c:v>41.627059546428569</c:v>
                </c:pt>
                <c:pt idx="1181">
                  <c:v>41.446926775956278</c:v>
                </c:pt>
                <c:pt idx="1182">
                  <c:v>41.339337024728259</c:v>
                </c:pt>
                <c:pt idx="1183">
                  <c:v>41.232840202432428</c:v>
                </c:pt>
                <c:pt idx="1184">
                  <c:v>41.238414285714278</c:v>
                </c:pt>
                <c:pt idx="1185">
                  <c:v>40.761931031903487</c:v>
                </c:pt>
                <c:pt idx="1186">
                  <c:v>40.290599533599995</c:v>
                </c:pt>
                <c:pt idx="1187">
                  <c:v>39.824199999999998</c:v>
                </c:pt>
                <c:pt idx="1188">
                  <c:v>39.375256349206353</c:v>
                </c:pt>
                <c:pt idx="1189">
                  <c:v>38.826237894736835</c:v>
                </c:pt>
                <c:pt idx="1190">
                  <c:v>38.282968324607324</c:v>
                </c:pt>
                <c:pt idx="1191">
                  <c:v>37.737253181558444</c:v>
                </c:pt>
                <c:pt idx="1192">
                  <c:v>37.392790220466317</c:v>
                </c:pt>
                <c:pt idx="1193">
                  <c:v>36.954550515463914</c:v>
                </c:pt>
                <c:pt idx="1194">
                  <c:v>36.409844423333332</c:v>
                </c:pt>
                <c:pt idx="1195">
                  <c:v>36.054582243333329</c:v>
                </c:pt>
                <c:pt idx="1196">
                  <c:v>35.517246938775507</c:v>
                </c:pt>
                <c:pt idx="1197">
                  <c:v>34.831492829695435</c:v>
                </c:pt>
                <c:pt idx="1198">
                  <c:v>34.152731123989895</c:v>
                </c:pt>
                <c:pt idx="1199">
                  <c:v>33.480725879396985</c:v>
                </c:pt>
                <c:pt idx="1200">
                  <c:v>33.676519597989952</c:v>
                </c:pt>
                <c:pt idx="1201">
                  <c:v>33.787420300751883</c:v>
                </c:pt>
                <c:pt idx="1202">
                  <c:v>33.897766499999996</c:v>
                </c:pt>
                <c:pt idx="1203">
                  <c:v>34.029132855112216</c:v>
                </c:pt>
                <c:pt idx="1204">
                  <c:v>34.075146216129028</c:v>
                </c:pt>
                <c:pt idx="1205">
                  <c:v>34.0366</c:v>
                </c:pt>
                <c:pt idx="1206">
                  <c:v>34.187004975675677</c:v>
                </c:pt>
                <c:pt idx="1207">
                  <c:v>34.336609007107846</c:v>
                </c:pt>
                <c:pt idx="1208">
                  <c:v>34.570068382352943</c:v>
                </c:pt>
                <c:pt idx="1209">
                  <c:v>35.057128606356962</c:v>
                </c:pt>
                <c:pt idx="1210">
                  <c:v>35.62871222493888</c:v>
                </c:pt>
                <c:pt idx="1211">
                  <c:v>36.024138686131387</c:v>
                </c:pt>
                <c:pt idx="1212">
                  <c:v>36.255893978345497</c:v>
                </c:pt>
                <c:pt idx="1213">
                  <c:v>36.31089073825666</c:v>
                </c:pt>
                <c:pt idx="1214">
                  <c:v>36.453259178743963</c:v>
                </c:pt>
                <c:pt idx="1215">
                  <c:v>36.699218252771082</c:v>
                </c:pt>
                <c:pt idx="1216">
                  <c:v>36.944057271874996</c:v>
                </c:pt>
                <c:pt idx="1217">
                  <c:v>37.187659712230207</c:v>
                </c:pt>
                <c:pt idx="1218">
                  <c:v>37.361470465632458</c:v>
                </c:pt>
                <c:pt idx="1219">
                  <c:v>37.622933749761899</c:v>
                </c:pt>
                <c:pt idx="1220">
                  <c:v>37.883216627078383</c:v>
                </c:pt>
                <c:pt idx="1221">
                  <c:v>38.277214361465717</c:v>
                </c:pt>
                <c:pt idx="1222">
                  <c:v>38.758762087500003</c:v>
                </c:pt>
                <c:pt idx="1223">
                  <c:v>39.23798258823529</c:v>
                </c:pt>
                <c:pt idx="1224">
                  <c:v>39.918243486150232</c:v>
                </c:pt>
                <c:pt idx="1225">
                  <c:v>40.40600203939394</c:v>
                </c:pt>
                <c:pt idx="1226">
                  <c:v>40.792618937644342</c:v>
                </c:pt>
                <c:pt idx="1227">
                  <c:v>41.365843979128435</c:v>
                </c:pt>
                <c:pt idx="1228">
                  <c:v>41.931293679043279</c:v>
                </c:pt>
                <c:pt idx="1229">
                  <c:v>42.48900882352941</c:v>
                </c:pt>
                <c:pt idx="1230">
                  <c:v>43.292147121670432</c:v>
                </c:pt>
                <c:pt idx="1231">
                  <c:v>43.407375665410193</c:v>
                </c:pt>
                <c:pt idx="1232">
                  <c:v>44.19249048672566</c:v>
                </c:pt>
                <c:pt idx="1233">
                  <c:v>44.697282291885962</c:v>
                </c:pt>
                <c:pt idx="1234">
                  <c:v>45.291698855991285</c:v>
                </c:pt>
                <c:pt idx="1235">
                  <c:v>45.878451948051946</c:v>
                </c:pt>
                <c:pt idx="1236">
                  <c:v>45.85627065472103</c:v>
                </c:pt>
                <c:pt idx="1237">
                  <c:v>45.640198040042364</c:v>
                </c:pt>
                <c:pt idx="1238">
                  <c:v>45.429604184100413</c:v>
                </c:pt>
                <c:pt idx="1239">
                  <c:v>45.925791510624997</c:v>
                </c:pt>
                <c:pt idx="1240">
                  <c:v>46.035767643827157</c:v>
                </c:pt>
                <c:pt idx="1241">
                  <c:v>46.331453469387753</c:v>
                </c:pt>
                <c:pt idx="1242">
                  <c:v>46.604788613157893</c:v>
                </c:pt>
                <c:pt idx="1243">
                  <c:v>46.686289850199998</c:v>
                </c:pt>
                <c:pt idx="1244">
                  <c:v>46.765806916996041</c:v>
                </c:pt>
                <c:pt idx="1245">
                  <c:v>45.935462671428574</c:v>
                </c:pt>
                <c:pt idx="1246">
                  <c:v>45.208773931844654</c:v>
                </c:pt>
                <c:pt idx="1247">
                  <c:v>44.493336608863203</c:v>
                </c:pt>
                <c:pt idx="1248">
                  <c:v>43.591289779078693</c:v>
                </c:pt>
                <c:pt idx="1249">
                  <c:v>42.533539476380952</c:v>
                </c:pt>
                <c:pt idx="1250">
                  <c:v>41.649200189753316</c:v>
                </c:pt>
                <c:pt idx="1251">
                  <c:v>40.689742769565221</c:v>
                </c:pt>
                <c:pt idx="1252">
                  <c:v>39.66276950169172</c:v>
                </c:pt>
                <c:pt idx="1253">
                  <c:v>38.57525895522388</c:v>
                </c:pt>
                <c:pt idx="1254">
                  <c:v>37.828711208302579</c:v>
                </c:pt>
                <c:pt idx="1255">
                  <c:v>37.440165976243094</c:v>
                </c:pt>
                <c:pt idx="1256">
                  <c:v>36.917276190476187</c:v>
                </c:pt>
                <c:pt idx="1257">
                  <c:v>37.030983834426223</c:v>
                </c:pt>
                <c:pt idx="1258">
                  <c:v>37.076241365099456</c:v>
                </c:pt>
                <c:pt idx="1259">
                  <c:v>37.254664504504504</c:v>
                </c:pt>
                <c:pt idx="1260">
                  <c:v>38.277734667086321</c:v>
                </c:pt>
                <c:pt idx="1261">
                  <c:v>39.22675291236559</c:v>
                </c:pt>
                <c:pt idx="1262">
                  <c:v>40.24080465116279</c:v>
                </c:pt>
                <c:pt idx="1263">
                  <c:v>41.00796082905525</c:v>
                </c:pt>
                <c:pt idx="1264">
                  <c:v>41.621763318407083</c:v>
                </c:pt>
                <c:pt idx="1265">
                  <c:v>42.301324823943659</c:v>
                </c:pt>
                <c:pt idx="1266">
                  <c:v>42.533985113835371</c:v>
                </c:pt>
                <c:pt idx="1267">
                  <c:v>42.764213414634142</c:v>
                </c:pt>
                <c:pt idx="1268">
                  <c:v>43.066686631944442</c:v>
                </c:pt>
                <c:pt idx="1269">
                  <c:v>43.381891364421421</c:v>
                </c:pt>
                <c:pt idx="1270">
                  <c:v>43.844514999999994</c:v>
                </c:pt>
                <c:pt idx="1271">
                  <c:v>44.229419759450167</c:v>
                </c:pt>
                <c:pt idx="1272">
                  <c:v>44.254229615555559</c:v>
                </c:pt>
                <c:pt idx="1273">
                  <c:v>44.053845091370562</c:v>
                </c:pt>
                <c:pt idx="1274">
                  <c:v>44.005214117647057</c:v>
                </c:pt>
                <c:pt idx="1275">
                  <c:v>44.129004248333331</c:v>
                </c:pt>
                <c:pt idx="1276">
                  <c:v>44.397947679933658</c:v>
                </c:pt>
                <c:pt idx="1277">
                  <c:v>44.590218451400325</c:v>
                </c:pt>
                <c:pt idx="1278">
                  <c:v>44.782694673770493</c:v>
                </c:pt>
                <c:pt idx="1279">
                  <c:v>45.046348282679737</c:v>
                </c:pt>
                <c:pt idx="1280">
                  <c:v>45.308707328990231</c:v>
                </c:pt>
                <c:pt idx="1281">
                  <c:v>45.414607305194799</c:v>
                </c:pt>
                <c:pt idx="1282">
                  <c:v>45.446284168012923</c:v>
                </c:pt>
                <c:pt idx="1283">
                  <c:v>45.550888405797096</c:v>
                </c:pt>
                <c:pt idx="1284">
                  <c:v>45.3009232</c:v>
                </c:pt>
                <c:pt idx="1285">
                  <c:v>45.054137201907785</c:v>
                </c:pt>
                <c:pt idx="1286">
                  <c:v>44.739791167192429</c:v>
                </c:pt>
                <c:pt idx="1287">
                  <c:v>44.809628245696402</c:v>
                </c:pt>
                <c:pt idx="1288">
                  <c:v>44.809204730232551</c:v>
                </c:pt>
                <c:pt idx="1289">
                  <c:v>44.739665490797542</c:v>
                </c:pt>
                <c:pt idx="1290">
                  <c:v>44.84712640639269</c:v>
                </c:pt>
                <c:pt idx="1291">
                  <c:v>45.089578713636357</c:v>
                </c:pt>
                <c:pt idx="1292">
                  <c:v>45.193115939849619</c:v>
                </c:pt>
                <c:pt idx="1293">
                  <c:v>45.769562517138603</c:v>
                </c:pt>
                <c:pt idx="1294">
                  <c:v>46.542419215133528</c:v>
                </c:pt>
                <c:pt idx="1295">
                  <c:v>47.308042688330865</c:v>
                </c:pt>
                <c:pt idx="1296">
                  <c:v>48.122000510980961</c:v>
                </c:pt>
                <c:pt idx="1297">
                  <c:v>48.780560855282204</c:v>
                </c:pt>
                <c:pt idx="1298">
                  <c:v>49.494482808022923</c:v>
                </c:pt>
                <c:pt idx="1299">
                  <c:v>49.767718202549574</c:v>
                </c:pt>
                <c:pt idx="1300">
                  <c:v>49.964488599999996</c:v>
                </c:pt>
                <c:pt idx="1301">
                  <c:v>50.226098755186726</c:v>
                </c:pt>
                <c:pt idx="1302">
                  <c:v>50.446448906976741</c:v>
                </c:pt>
                <c:pt idx="1303">
                  <c:v>50.730324050135501</c:v>
                </c:pt>
                <c:pt idx="1304">
                  <c:v>50.940836327077747</c:v>
                </c:pt>
                <c:pt idx="1305">
                  <c:v>50.799327727393617</c:v>
                </c:pt>
                <c:pt idx="1306">
                  <c:v>50.592971342555991</c:v>
                </c:pt>
                <c:pt idx="1307">
                  <c:v>50.325027118644059</c:v>
                </c:pt>
                <c:pt idx="1308">
                  <c:v>50.091930397172234</c:v>
                </c:pt>
                <c:pt idx="1309">
                  <c:v>49.865662422053227</c:v>
                </c:pt>
                <c:pt idx="1310">
                  <c:v>49.583312983770284</c:v>
                </c:pt>
                <c:pt idx="1311">
                  <c:v>48.658150554320983</c:v>
                </c:pt>
                <c:pt idx="1312">
                  <c:v>47.81201705501222</c:v>
                </c:pt>
                <c:pt idx="1313">
                  <c:v>46.92514897218863</c:v>
                </c:pt>
                <c:pt idx="1314">
                  <c:v>46.611058282950424</c:v>
                </c:pt>
                <c:pt idx="1315">
                  <c:v>45.963496038415364</c:v>
                </c:pt>
                <c:pt idx="1316">
                  <c:v>45.271237142857139</c:v>
                </c:pt>
                <c:pt idx="1317">
                  <c:v>45.027937499999993</c:v>
                </c:pt>
                <c:pt idx="1318">
                  <c:v>44.841570526315792</c:v>
                </c:pt>
                <c:pt idx="1319">
                  <c:v>44.606482734646583</c:v>
                </c:pt>
                <c:pt idx="1320">
                  <c:v>44.008726666666668</c:v>
                </c:pt>
                <c:pt idx="1321">
                  <c:v>43.321717633674623</c:v>
                </c:pt>
                <c:pt idx="1322">
                  <c:v>42.793206101694913</c:v>
                </c:pt>
                <c:pt idx="1323">
                  <c:v>42.922798483726154</c:v>
                </c:pt>
                <c:pt idx="1324">
                  <c:v>43.00300584743875</c:v>
                </c:pt>
                <c:pt idx="1325">
                  <c:v>43.034133885209712</c:v>
                </c:pt>
                <c:pt idx="1326">
                  <c:v>42.810186846069868</c:v>
                </c:pt>
                <c:pt idx="1327">
                  <c:v>42.729227788732395</c:v>
                </c:pt>
                <c:pt idx="1328">
                  <c:v>42.55824366952789</c:v>
                </c:pt>
                <c:pt idx="1329">
                  <c:v>42.550544967880079</c:v>
                </c:pt>
                <c:pt idx="1330">
                  <c:v>42.49747588046958</c:v>
                </c:pt>
                <c:pt idx="1331">
                  <c:v>42.44474553191489</c:v>
                </c:pt>
                <c:pt idx="1332">
                  <c:v>41.804807583244958</c:v>
                </c:pt>
                <c:pt idx="1333">
                  <c:v>41.168653857293869</c:v>
                </c:pt>
                <c:pt idx="1334">
                  <c:v>40.708380211640211</c:v>
                </c:pt>
                <c:pt idx="1335">
                  <c:v>39.95296749315068</c:v>
                </c:pt>
                <c:pt idx="1336">
                  <c:v>38.999011742171184</c:v>
                </c:pt>
                <c:pt idx="1337">
                  <c:v>37.945360927835047</c:v>
                </c:pt>
                <c:pt idx="1338">
                  <c:v>37.20915102666666</c:v>
                </c:pt>
                <c:pt idx="1339">
                  <c:v>36.592205372569083</c:v>
                </c:pt>
                <c:pt idx="1340">
                  <c:v>35.978045760980592</c:v>
                </c:pt>
                <c:pt idx="1341">
                  <c:v>35.056867972505088</c:v>
                </c:pt>
                <c:pt idx="1342">
                  <c:v>34.315756786734688</c:v>
                </c:pt>
                <c:pt idx="1343">
                  <c:v>33.640142622950819</c:v>
                </c:pt>
                <c:pt idx="1344">
                  <c:v>33.376666923312882</c:v>
                </c:pt>
                <c:pt idx="1345">
                  <c:v>33.147825892747697</c:v>
                </c:pt>
                <c:pt idx="1346">
                  <c:v>32.953342798774258</c:v>
                </c:pt>
                <c:pt idx="1347">
                  <c:v>32.868765264705878</c:v>
                </c:pt>
                <c:pt idx="1348">
                  <c:v>32.818168093749996</c:v>
                </c:pt>
                <c:pt idx="1349">
                  <c:v>32.867238894472358</c:v>
                </c:pt>
                <c:pt idx="1350">
                  <c:v>33.351089140140139</c:v>
                </c:pt>
                <c:pt idx="1351">
                  <c:v>33.864584480039916</c:v>
                </c:pt>
                <c:pt idx="1352">
                  <c:v>34.306999999999995</c:v>
                </c:pt>
                <c:pt idx="1353">
                  <c:v>34.830819850495047</c:v>
                </c:pt>
                <c:pt idx="1354">
                  <c:v>35.386726137351779</c:v>
                </c:pt>
                <c:pt idx="1355">
                  <c:v>35.975662290227042</c:v>
                </c:pt>
                <c:pt idx="1356">
                  <c:v>36.808962904808631</c:v>
                </c:pt>
                <c:pt idx="1357">
                  <c:v>37.669258300781244</c:v>
                </c:pt>
                <c:pt idx="1358">
                  <c:v>38.633828265107212</c:v>
                </c:pt>
                <c:pt idx="1359">
                  <c:v>39.235804024248303</c:v>
                </c:pt>
                <c:pt idx="1360">
                  <c:v>39.909264846228233</c:v>
                </c:pt>
                <c:pt idx="1361">
                  <c:v>40.578578592092576</c:v>
                </c:pt>
                <c:pt idx="1362">
                  <c:v>40.72208414985591</c:v>
                </c:pt>
                <c:pt idx="1363">
                  <c:v>40.864491100478467</c:v>
                </c:pt>
                <c:pt idx="1364">
                  <c:v>40.96675885714285</c:v>
                </c:pt>
                <c:pt idx="1365">
                  <c:v>40.915907740740742</c:v>
                </c:pt>
                <c:pt idx="1366">
                  <c:v>40.981524358024686</c:v>
                </c:pt>
                <c:pt idx="1367">
                  <c:v>41.047387654320993</c:v>
                </c:pt>
                <c:pt idx="1368">
                  <c:v>40.764478626540274</c:v>
                </c:pt>
                <c:pt idx="1369">
                  <c:v>40.367821649999989</c:v>
                </c:pt>
                <c:pt idx="1370">
                  <c:v>40.012703665413532</c:v>
                </c:pt>
                <c:pt idx="1371">
                  <c:v>39.19378755846585</c:v>
                </c:pt>
                <c:pt idx="1372">
                  <c:v>38.418267567567568</c:v>
                </c:pt>
                <c:pt idx="1373">
                  <c:v>37.683497490706316</c:v>
                </c:pt>
                <c:pt idx="1374">
                  <c:v>37.308289655844156</c:v>
                </c:pt>
                <c:pt idx="1375">
                  <c:v>36.934711991666667</c:v>
                </c:pt>
                <c:pt idx="1376">
                  <c:v>36.528515143120956</c:v>
                </c:pt>
                <c:pt idx="1377">
                  <c:v>35.900158646734127</c:v>
                </c:pt>
                <c:pt idx="1378">
                  <c:v>35.309011698165136</c:v>
                </c:pt>
                <c:pt idx="1379">
                  <c:v>34.720872186642268</c:v>
                </c:pt>
                <c:pt idx="1380">
                  <c:v>34.554733029197081</c:v>
                </c:pt>
                <c:pt idx="1381">
                  <c:v>34.578281335773099</c:v>
                </c:pt>
                <c:pt idx="1382">
                  <c:v>34.66556580882353</c:v>
                </c:pt>
                <c:pt idx="1383">
                  <c:v>34.880809621546959</c:v>
                </c:pt>
                <c:pt idx="1384">
                  <c:v>34.935943664830113</c:v>
                </c:pt>
                <c:pt idx="1385">
                  <c:v>34.894672420091325</c:v>
                </c:pt>
                <c:pt idx="1386">
                  <c:v>35.00545292328767</c:v>
                </c:pt>
                <c:pt idx="1387">
                  <c:v>35.051974338195073</c:v>
                </c:pt>
                <c:pt idx="1388">
                  <c:v>35.003013157894735</c:v>
                </c:pt>
                <c:pt idx="1389">
                  <c:v>34.680911197642786</c:v>
                </c:pt>
                <c:pt idx="1390">
                  <c:v>34.359157471920284</c:v>
                </c:pt>
                <c:pt idx="1391">
                  <c:v>34.038221176470586</c:v>
                </c:pt>
                <c:pt idx="1392">
                  <c:v>34.306784038669065</c:v>
                </c:pt>
                <c:pt idx="1393">
                  <c:v>34.664689560035846</c:v>
                </c:pt>
                <c:pt idx="1394">
                  <c:v>34.989030330062441</c:v>
                </c:pt>
                <c:pt idx="1395">
                  <c:v>34.280251063886425</c:v>
                </c:pt>
                <c:pt idx="1396">
                  <c:v>33.638587666666666</c:v>
                </c:pt>
                <c:pt idx="1397">
                  <c:v>33.001218149779731</c:v>
                </c:pt>
                <c:pt idx="1398">
                  <c:v>34.009839191564147</c:v>
                </c:pt>
                <c:pt idx="1399">
                  <c:v>34.921338636363636</c:v>
                </c:pt>
                <c:pt idx="1400">
                  <c:v>35.823326782608696</c:v>
                </c:pt>
                <c:pt idx="1401">
                  <c:v>36.961748006071119</c:v>
                </c:pt>
                <c:pt idx="1402">
                  <c:v>38.160056628249563</c:v>
                </c:pt>
                <c:pt idx="1403">
                  <c:v>39.390619584055457</c:v>
                </c:pt>
                <c:pt idx="1404">
                  <c:v>40.104112056179765</c:v>
                </c:pt>
                <c:pt idx="1405">
                  <c:v>40.814137975000001</c:v>
                </c:pt>
                <c:pt idx="1406">
                  <c:v>41.448998025751067</c:v>
                </c:pt>
                <c:pt idx="1407">
                  <c:v>43.514062127241679</c:v>
                </c:pt>
                <c:pt idx="1408">
                  <c:v>45.63539663744681</c:v>
                </c:pt>
                <c:pt idx="1409">
                  <c:v>47.702097542372883</c:v>
                </c:pt>
                <c:pt idx="1410">
                  <c:v>48.275259450632909</c:v>
                </c:pt>
                <c:pt idx="1411">
                  <c:v>48.843823152100832</c:v>
                </c:pt>
                <c:pt idx="1412">
                  <c:v>49.283686894824704</c:v>
                </c:pt>
                <c:pt idx="1413">
                  <c:v>49.861554866056565</c:v>
                </c:pt>
                <c:pt idx="1414">
                  <c:v>50.561580009143803</c:v>
                </c:pt>
                <c:pt idx="1415">
                  <c:v>51.196130705394189</c:v>
                </c:pt>
                <c:pt idx="1416">
                  <c:v>51.821903220478937</c:v>
                </c:pt>
                <c:pt idx="1417">
                  <c:v>52.463270394736838</c:v>
                </c:pt>
                <c:pt idx="1418">
                  <c:v>53.012550122649223</c:v>
                </c:pt>
                <c:pt idx="1419">
                  <c:v>52.850978595450854</c:v>
                </c:pt>
                <c:pt idx="1420">
                  <c:v>52.733845516155078</c:v>
                </c:pt>
                <c:pt idx="1421">
                  <c:v>52.787837711522961</c:v>
                </c:pt>
                <c:pt idx="1422">
                  <c:v>51.595632073954981</c:v>
                </c:pt>
                <c:pt idx="1423">
                  <c:v>50.449619582664525</c:v>
                </c:pt>
                <c:pt idx="1424">
                  <c:v>49.228388559999999</c:v>
                </c:pt>
                <c:pt idx="1425">
                  <c:v>48.448691123407642</c:v>
                </c:pt>
                <c:pt idx="1426">
                  <c:v>47.789806710881649</c:v>
                </c:pt>
                <c:pt idx="1427">
                  <c:v>47.109842268041241</c:v>
                </c:pt>
                <c:pt idx="1428">
                  <c:v>45.854356122448969</c:v>
                </c:pt>
                <c:pt idx="1429">
                  <c:v>44.807392499999992</c:v>
                </c:pt>
                <c:pt idx="1430">
                  <c:v>43.736188888888897</c:v>
                </c:pt>
                <c:pt idx="1431">
                  <c:v>43.392857058960431</c:v>
                </c:pt>
                <c:pt idx="1432">
                  <c:v>43.017469157120743</c:v>
                </c:pt>
                <c:pt idx="1433">
                  <c:v>42.512307775211703</c:v>
                </c:pt>
                <c:pt idx="1434">
                  <c:v>42.668015797546012</c:v>
                </c:pt>
                <c:pt idx="1435">
                  <c:v>42.59475486322188</c:v>
                </c:pt>
                <c:pt idx="1436">
                  <c:v>42.554862245666918</c:v>
                </c:pt>
                <c:pt idx="1437">
                  <c:v>42.040487978277149</c:v>
                </c:pt>
                <c:pt idx="1438">
                  <c:v>41.687250335575477</c:v>
                </c:pt>
                <c:pt idx="1439">
                  <c:v>41.428468011958138</c:v>
                </c:pt>
                <c:pt idx="1440">
                  <c:v>40.879834508915302</c:v>
                </c:pt>
                <c:pt idx="1441">
                  <c:v>40.517421402818989</c:v>
                </c:pt>
                <c:pt idx="1442">
                  <c:v>40.290576444444447</c:v>
                </c:pt>
                <c:pt idx="1443">
                  <c:v>39.122990125000001</c:v>
                </c:pt>
                <c:pt idx="1444">
                  <c:v>38.037148931415928</c:v>
                </c:pt>
                <c:pt idx="1445">
                  <c:v>37.072100955882355</c:v>
                </c:pt>
                <c:pt idx="1446">
                  <c:v>35.930591189427311</c:v>
                </c:pt>
                <c:pt idx="1447">
                  <c:v>34.855581918008781</c:v>
                </c:pt>
                <c:pt idx="1448">
                  <c:v>33.73759810495627</c:v>
                </c:pt>
                <c:pt idx="1449">
                  <c:v>32.522625799854438</c:v>
                </c:pt>
                <c:pt idx="1450">
                  <c:v>31.265929499999999</c:v>
                </c:pt>
                <c:pt idx="1451">
                  <c:v>30.081620087019576</c:v>
                </c:pt>
                <c:pt idx="1452">
                  <c:v>30.182320529326574</c:v>
                </c:pt>
                <c:pt idx="1453">
                  <c:v>30.216995273448774</c:v>
                </c:pt>
                <c:pt idx="1454">
                  <c:v>30.189526704953334</c:v>
                </c:pt>
                <c:pt idx="1455">
                  <c:v>30.692377239426524</c:v>
                </c:pt>
                <c:pt idx="1456">
                  <c:v>31.175380279885474</c:v>
                </c:pt>
                <c:pt idx="1457">
                  <c:v>31.589077389443652</c:v>
                </c:pt>
                <c:pt idx="1458">
                  <c:v>32.131723416370107</c:v>
                </c:pt>
                <c:pt idx="1459">
                  <c:v>32.64886891412349</c:v>
                </c:pt>
                <c:pt idx="1460">
                  <c:v>33.163086482660994</c:v>
                </c:pt>
                <c:pt idx="1461">
                  <c:v>33.687289633286319</c:v>
                </c:pt>
                <c:pt idx="1462">
                  <c:v>34.280079014084507</c:v>
                </c:pt>
                <c:pt idx="1463">
                  <c:v>34.944924383368566</c:v>
                </c:pt>
                <c:pt idx="1464">
                  <c:v>35.228772931276296</c:v>
                </c:pt>
                <c:pt idx="1465">
                  <c:v>35.559477777777772</c:v>
                </c:pt>
                <c:pt idx="1466">
                  <c:v>35.887879665738161</c:v>
                </c:pt>
                <c:pt idx="1467">
                  <c:v>35.481538263888893</c:v>
                </c:pt>
                <c:pt idx="1468">
                  <c:v>35.126099167822474</c:v>
                </c:pt>
                <c:pt idx="1469">
                  <c:v>34.771644667590017</c:v>
                </c:pt>
                <c:pt idx="1470">
                  <c:v>35.41922832409972</c:v>
                </c:pt>
                <c:pt idx="1471">
                  <c:v>35.967179903314914</c:v>
                </c:pt>
                <c:pt idx="1472">
                  <c:v>36.537275878704342</c:v>
                </c:pt>
                <c:pt idx="1473">
                  <c:v>37.2603822923816</c:v>
                </c:pt>
                <c:pt idx="1474">
                  <c:v>38.107796090534976</c:v>
                </c:pt>
                <c:pt idx="1475">
                  <c:v>38.998581412894374</c:v>
                </c:pt>
                <c:pt idx="1476">
                  <c:v>39.36572705266758</c:v>
                </c:pt>
                <c:pt idx="1477">
                  <c:v>39.721315438991134</c:v>
                </c:pt>
                <c:pt idx="1478">
                  <c:v>40.074664605978263</c:v>
                </c:pt>
                <c:pt idx="1479">
                  <c:v>41.482941791044773</c:v>
                </c:pt>
                <c:pt idx="1480">
                  <c:v>42.916478711864407</c:v>
                </c:pt>
                <c:pt idx="1481">
                  <c:v>44.228213513513509</c:v>
                </c:pt>
                <c:pt idx="1482">
                  <c:v>45.351753571428567</c:v>
                </c:pt>
                <c:pt idx="1483">
                  <c:v>46.406878255033554</c:v>
                </c:pt>
                <c:pt idx="1484">
                  <c:v>47.517064859437745</c:v>
                </c:pt>
                <c:pt idx="1485">
                  <c:v>49.379132173913042</c:v>
                </c:pt>
                <c:pt idx="1486">
                  <c:v>51.204482498329995</c:v>
                </c:pt>
                <c:pt idx="1487">
                  <c:v>53.095803607214428</c:v>
                </c:pt>
                <c:pt idx="1488">
                  <c:v>54.007193945442445</c:v>
                </c:pt>
                <c:pt idx="1489">
                  <c:v>54.911336646785948</c:v>
                </c:pt>
                <c:pt idx="1490">
                  <c:v>55.845179326287969</c:v>
                </c:pt>
                <c:pt idx="1491">
                  <c:v>56.733030645819603</c:v>
                </c:pt>
                <c:pt idx="1492">
                  <c:v>57.690595170170823</c:v>
                </c:pt>
                <c:pt idx="1493">
                  <c:v>58.64456255737705</c:v>
                </c:pt>
                <c:pt idx="1494">
                  <c:v>59.070387147540977</c:v>
                </c:pt>
                <c:pt idx="1495">
                  <c:v>59.340564355788082</c:v>
                </c:pt>
                <c:pt idx="1496">
                  <c:v>59.648241122715405</c:v>
                </c:pt>
                <c:pt idx="1497">
                  <c:v>58.766876999999994</c:v>
                </c:pt>
                <c:pt idx="1498">
                  <c:v>58.117535319661464</c:v>
                </c:pt>
                <c:pt idx="1499">
                  <c:v>57.4671783713355</c:v>
                </c:pt>
                <c:pt idx="1500">
                  <c:v>57.177119722150259</c:v>
                </c:pt>
                <c:pt idx="1501">
                  <c:v>57.03716407295029</c:v>
                </c:pt>
                <c:pt idx="1502">
                  <c:v>56.788645600513803</c:v>
                </c:pt>
                <c:pt idx="1503">
                  <c:v>57.052594305822119</c:v>
                </c:pt>
                <c:pt idx="1504">
                  <c:v>57.424322222222223</c:v>
                </c:pt>
                <c:pt idx="1505">
                  <c:v>57.86839329929802</c:v>
                </c:pt>
                <c:pt idx="1506">
                  <c:v>58.358888502547764</c:v>
                </c:pt>
                <c:pt idx="1507">
                  <c:v>58.847677909090891</c:v>
                </c:pt>
                <c:pt idx="1508">
                  <c:v>59.259239543726231</c:v>
                </c:pt>
                <c:pt idx="1509">
                  <c:v>60.565276247631061</c:v>
                </c:pt>
                <c:pt idx="1510">
                  <c:v>61.941099999999999</c:v>
                </c:pt>
                <c:pt idx="1511">
                  <c:v>63.431486065573765</c:v>
                </c:pt>
                <c:pt idx="1512">
                  <c:v>64.053848993714638</c:v>
                </c:pt>
                <c:pt idx="1513">
                  <c:v>64.672475157268167</c:v>
                </c:pt>
                <c:pt idx="1514">
                  <c:v>65.327879499999995</c:v>
                </c:pt>
                <c:pt idx="1515">
                  <c:v>65.413815261548066</c:v>
                </c:pt>
                <c:pt idx="1516">
                  <c:v>65.622433885696438</c:v>
                </c:pt>
                <c:pt idx="1517">
                  <c:v>65.707948533998731</c:v>
                </c:pt>
                <c:pt idx="1518">
                  <c:v>65.674621433021798</c:v>
                </c:pt>
                <c:pt idx="1519">
                  <c:v>65.600555534825858</c:v>
                </c:pt>
                <c:pt idx="1520">
                  <c:v>65.486116129032254</c:v>
                </c:pt>
                <c:pt idx="1521">
                  <c:v>64.831037592202975</c:v>
                </c:pt>
                <c:pt idx="1522">
                  <c:v>64.378052043962839</c:v>
                </c:pt>
                <c:pt idx="1523">
                  <c:v>63.963974953502778</c:v>
                </c:pt>
                <c:pt idx="1524">
                  <c:v>63.748787004950486</c:v>
                </c:pt>
                <c:pt idx="1525">
                  <c:v>63.534396541074742</c:v>
                </c:pt>
                <c:pt idx="1526">
                  <c:v>63.320799136868061</c:v>
                </c:pt>
                <c:pt idx="1527">
                  <c:v>62.900188</c:v>
                </c:pt>
                <c:pt idx="1528">
                  <c:v>62.481127027027014</c:v>
                </c:pt>
                <c:pt idx="1529">
                  <c:v>62.101683496932509</c:v>
                </c:pt>
                <c:pt idx="1530">
                  <c:v>61.558755239583327</c:v>
                </c:pt>
                <c:pt idx="1531">
                  <c:v>61.016997092411259</c:v>
                </c:pt>
                <c:pt idx="1532">
                  <c:v>60.476722310513452</c:v>
                </c:pt>
                <c:pt idx="1533">
                  <c:v>60.128543078658524</c:v>
                </c:pt>
                <c:pt idx="1534">
                  <c:v>59.92802643353658</c:v>
                </c:pt>
                <c:pt idx="1535">
                  <c:v>59.763792739475292</c:v>
                </c:pt>
                <c:pt idx="1536">
                  <c:v>59.971376338816128</c:v>
                </c:pt>
                <c:pt idx="1537">
                  <c:v>60.251116337583646</c:v>
                </c:pt>
                <c:pt idx="1538">
                  <c:v>60.420122060606062</c:v>
                </c:pt>
                <c:pt idx="1539">
                  <c:v>61.359222503008418</c:v>
                </c:pt>
                <c:pt idx="1540">
                  <c:v>62.734569314079422</c:v>
                </c:pt>
                <c:pt idx="1541">
                  <c:v>64.10991612515042</c:v>
                </c:pt>
                <c:pt idx="1542">
                  <c:v>65.444667066586689</c:v>
                </c:pt>
                <c:pt idx="1543">
                  <c:v>66.811394015559543</c:v>
                </c:pt>
                <c:pt idx="1544">
                  <c:v>68.009183323406788</c:v>
                </c:pt>
                <c:pt idx="1545">
                  <c:v>70.055064942528745</c:v>
                </c:pt>
                <c:pt idx="1546">
                  <c:v>72.179334323628439</c:v>
                </c:pt>
                <c:pt idx="1547">
                  <c:v>74.345228817587639</c:v>
                </c:pt>
                <c:pt idx="1548">
                  <c:v>75.550986117693526</c:v>
                </c:pt>
                <c:pt idx="1549">
                  <c:v>76.523621338829983</c:v>
                </c:pt>
                <c:pt idx="1550">
                  <c:v>77.303827978971967</c:v>
                </c:pt>
                <c:pt idx="1551">
                  <c:v>77.748990971006023</c:v>
                </c:pt>
                <c:pt idx="1552">
                  <c:v>78.148040563654035</c:v>
                </c:pt>
                <c:pt idx="1553">
                  <c:v>78.227237587006954</c:v>
                </c:pt>
                <c:pt idx="1554">
                  <c:v>78.938054822530873</c:v>
                </c:pt>
                <c:pt idx="1555">
                  <c:v>79.829953626543187</c:v>
                </c:pt>
                <c:pt idx="1556">
                  <c:v>80.303604490500874</c:v>
                </c:pt>
                <c:pt idx="1557">
                  <c:v>78.323988888888891</c:v>
                </c:pt>
                <c:pt idx="1558">
                  <c:v>76.43889737698639</c:v>
                </c:pt>
                <c:pt idx="1559">
                  <c:v>74.641666666666666</c:v>
                </c:pt>
                <c:pt idx="1560">
                  <c:v>71.917906567675615</c:v>
                </c:pt>
                <c:pt idx="1561">
                  <c:v>69.385670534698519</c:v>
                </c:pt>
                <c:pt idx="1562">
                  <c:v>66.987379795686721</c:v>
                </c:pt>
                <c:pt idx="1563">
                  <c:v>62.488534972677591</c:v>
                </c:pt>
                <c:pt idx="1564">
                  <c:v>57.992500581504409</c:v>
                </c:pt>
                <c:pt idx="1565">
                  <c:v>53.687150955056175</c:v>
                </c:pt>
                <c:pt idx="1566">
                  <c:v>49.701846328638489</c:v>
                </c:pt>
                <c:pt idx="1567">
                  <c:v>45.565310291079811</c:v>
                </c:pt>
                <c:pt idx="1568">
                  <c:v>41.242890802019062</c:v>
                </c:pt>
                <c:pt idx="1569">
                  <c:v>39.618301313074475</c:v>
                </c:pt>
                <c:pt idx="1570">
                  <c:v>37.918471570838022</c:v>
                </c:pt>
                <c:pt idx="1571">
                  <c:v>36.294858913412561</c:v>
                </c:pt>
                <c:pt idx="1572">
                  <c:v>36.217771955580652</c:v>
                </c:pt>
                <c:pt idx="1573">
                  <c:v>36.080052062242217</c:v>
                </c:pt>
                <c:pt idx="1574">
                  <c:v>35.883104586129747</c:v>
                </c:pt>
                <c:pt idx="1575">
                  <c:v>36.665912903225802</c:v>
                </c:pt>
                <c:pt idx="1576">
                  <c:v>37.648293548387095</c:v>
                </c:pt>
                <c:pt idx="1577">
                  <c:v>38.609200778210109</c:v>
                </c:pt>
                <c:pt idx="1578">
                  <c:v>40.152823542476405</c:v>
                </c:pt>
                <c:pt idx="1579">
                  <c:v>41.60072949640287</c:v>
                </c:pt>
                <c:pt idx="1580">
                  <c:v>43.11038740331491</c:v>
                </c:pt>
                <c:pt idx="1581">
                  <c:v>41.868993399521962</c:v>
                </c:pt>
                <c:pt idx="1582">
                  <c:v>40.69893484096341</c:v>
                </c:pt>
                <c:pt idx="1583">
                  <c:v>39.616281205085677</c:v>
                </c:pt>
                <c:pt idx="1584">
                  <c:v>40.742765547605941</c:v>
                </c:pt>
                <c:pt idx="1585">
                  <c:v>41.722204969961773</c:v>
                </c:pt>
                <c:pt idx="1586">
                  <c:v>42.756302714440828</c:v>
                </c:pt>
                <c:pt idx="1587">
                  <c:v>44.842016811751904</c:v>
                </c:pt>
                <c:pt idx="1588">
                  <c:v>46.911250245231599</c:v>
                </c:pt>
                <c:pt idx="1589">
                  <c:v>48.853925694066405</c:v>
                </c:pt>
                <c:pt idx="1590">
                  <c:v>50.698211056733726</c:v>
                </c:pt>
                <c:pt idx="1591">
                  <c:v>52.396185680751174</c:v>
                </c:pt>
                <c:pt idx="1592">
                  <c:v>54.110533153347724</c:v>
                </c:pt>
                <c:pt idx="1593">
                  <c:v>58.924149009009007</c:v>
                </c:pt>
                <c:pt idx="1594">
                  <c:v>63.851839530261962</c:v>
                </c:pt>
                <c:pt idx="1595">
                  <c:v>68.694309386869236</c:v>
                </c:pt>
                <c:pt idx="1596">
                  <c:v>69.884590424766031</c:v>
                </c:pt>
                <c:pt idx="1597">
                  <c:v>71.025193734335843</c:v>
                </c:pt>
                <c:pt idx="1598">
                  <c:v>72.076606189967976</c:v>
                </c:pt>
                <c:pt idx="1599">
                  <c:v>73.757877570921977</c:v>
                </c:pt>
                <c:pt idx="1600">
                  <c:v>75.229010928961756</c:v>
                </c:pt>
                <c:pt idx="1601">
                  <c:v>76.885244860305747</c:v>
                </c:pt>
                <c:pt idx="1602">
                  <c:v>77.747611246040123</c:v>
                </c:pt>
                <c:pt idx="1603">
                  <c:v>78.44677672823218</c:v>
                </c:pt>
                <c:pt idx="1604">
                  <c:v>79.020172775144815</c:v>
                </c:pt>
                <c:pt idx="1605">
                  <c:v>78.960013567312728</c:v>
                </c:pt>
                <c:pt idx="1606">
                  <c:v>79.272263717277482</c:v>
                </c:pt>
                <c:pt idx="1607">
                  <c:v>79.91875013137151</c:v>
                </c:pt>
                <c:pt idx="1608">
                  <c:v>80.509354937947904</c:v>
                </c:pt>
                <c:pt idx="1609">
                  <c:v>80.801511070559599</c:v>
                </c:pt>
                <c:pt idx="1610">
                  <c:v>80.922533160889799</c:v>
                </c:pt>
                <c:pt idx="1611">
                  <c:v>81.734542822884535</c:v>
                </c:pt>
                <c:pt idx="1612">
                  <c:v>83.172625548696843</c:v>
                </c:pt>
                <c:pt idx="1613">
                  <c:v>84.483160822622096</c:v>
                </c:pt>
                <c:pt idx="1614">
                  <c:v>85.516430348004079</c:v>
                </c:pt>
                <c:pt idx="1615">
                  <c:v>86.496161914460259</c:v>
                </c:pt>
                <c:pt idx="1616">
                  <c:v>86.850009607645859</c:v>
                </c:pt>
                <c:pt idx="1617">
                  <c:v>88.136070632530107</c:v>
                </c:pt>
                <c:pt idx="1618">
                  <c:v>90.322007236842083</c:v>
                </c:pt>
                <c:pt idx="1619">
                  <c:v>92.167438973577234</c:v>
                </c:pt>
                <c:pt idx="1620">
                  <c:v>92.710294990754733</c:v>
                </c:pt>
                <c:pt idx="1621">
                  <c:v>93.761202835094792</c:v>
                </c:pt>
                <c:pt idx="1622">
                  <c:v>94.475728278278268</c:v>
                </c:pt>
                <c:pt idx="1623">
                  <c:v>94.460714623655903</c:v>
                </c:pt>
                <c:pt idx="1624">
                  <c:v>94.772432016460897</c:v>
                </c:pt>
                <c:pt idx="1625">
                  <c:v>95.3622521931986</c:v>
                </c:pt>
                <c:pt idx="1626">
                  <c:v>96.817027272727259</c:v>
                </c:pt>
                <c:pt idx="1627">
                  <c:v>98.359632810201077</c:v>
                </c:pt>
                <c:pt idx="1628">
                  <c:v>100.58547663873827</c:v>
                </c:pt>
                <c:pt idx="1629">
                  <c:v>102.3951989593657</c:v>
                </c:pt>
                <c:pt idx="1630">
                  <c:v>103.81096322580643</c:v>
                </c:pt>
                <c:pt idx="1631">
                  <c:v>104.91807249752229</c:v>
                </c:pt>
                <c:pt idx="1632">
                  <c:v>105.30029907056097</c:v>
                </c:pt>
                <c:pt idx="1633">
                  <c:v>105.43768590181442</c:v>
                </c:pt>
                <c:pt idx="1634">
                  <c:v>105.17775307764229</c:v>
                </c:pt>
                <c:pt idx="1635">
                  <c:v>105.24039470501147</c:v>
                </c:pt>
                <c:pt idx="1636">
                  <c:v>105.33818623797183</c:v>
                </c:pt>
                <c:pt idx="1637">
                  <c:v>105.86999289663646</c:v>
                </c:pt>
                <c:pt idx="1638">
                  <c:v>103.26987538746384</c:v>
                </c:pt>
                <c:pt idx="1639">
                  <c:v>100.82772830825121</c:v>
                </c:pt>
                <c:pt idx="1640">
                  <c:v>97.925971509424897</c:v>
                </c:pt>
                <c:pt idx="1641">
                  <c:v>92.570013688402184</c:v>
                </c:pt>
                <c:pt idx="1642">
                  <c:v>86.9068973293938</c:v>
                </c:pt>
                <c:pt idx="1643">
                  <c:v>81.845271953379438</c:v>
                </c:pt>
                <c:pt idx="1644">
                  <c:v>79.065426615501224</c:v>
                </c:pt>
                <c:pt idx="1645">
                  <c:v>76.468314776586851</c:v>
                </c:pt>
                <c:pt idx="1646">
                  <c:v>73.46335688996291</c:v>
                </c:pt>
                <c:pt idx="1647">
                  <c:v>69.384995942395975</c:v>
                </c:pt>
                <c:pt idx="1648">
                  <c:v>65.200442670827329</c:v>
                </c:pt>
                <c:pt idx="1649">
                  <c:v>60.980790210908751</c:v>
                </c:pt>
                <c:pt idx="1650">
                  <c:v>58.528779815484953</c:v>
                </c:pt>
                <c:pt idx="1651">
                  <c:v>56.621315084791661</c:v>
                </c:pt>
                <c:pt idx="1652">
                  <c:v>54.554743055904709</c:v>
                </c:pt>
                <c:pt idx="1653">
                  <c:v>42.68987876297291</c:v>
                </c:pt>
                <c:pt idx="1654">
                  <c:v>30.859361547212742</c:v>
                </c:pt>
                <c:pt idx="1655">
                  <c:v>18.38539414350134</c:v>
                </c:pt>
                <c:pt idx="1656">
                  <c:v>15.016923538391833</c:v>
                </c:pt>
                <c:pt idx="1657">
                  <c:v>11.670092478702562</c:v>
                </c:pt>
                <c:pt idx="1658">
                  <c:v>8.3771988021193273</c:v>
                </c:pt>
                <c:pt idx="1659">
                  <c:v>8.6202654129931826</c:v>
                </c:pt>
                <c:pt idx="1660">
                  <c:v>8.8586021123248031</c:v>
                </c:pt>
                <c:pt idx="1661">
                  <c:v>9.0440813100100588</c:v>
                </c:pt>
                <c:pt idx="1662">
                  <c:v>11.080813307886505</c:v>
                </c:pt>
                <c:pt idx="1663">
                  <c:v>13.073859648309966</c:v>
                </c:pt>
                <c:pt idx="1664">
                  <c:v>15.082269307169083</c:v>
                </c:pt>
                <c:pt idx="1665">
                  <c:v>30.459940465451918</c:v>
                </c:pt>
                <c:pt idx="1666">
                  <c:v>45.819694355845222</c:v>
                </c:pt>
                <c:pt idx="1667">
                  <c:v>61.308968367531214</c:v>
                </c:pt>
                <c:pt idx="1668">
                  <c:v>65.080001892130113</c:v>
                </c:pt>
                <c:pt idx="1669">
                  <c:v>69.042637664309012</c:v>
                </c:pt>
                <c:pt idx="1670">
                  <c:v>72.722867100734732</c:v>
                </c:pt>
                <c:pt idx="1671">
                  <c:v>75.04724863040822</c:v>
                </c:pt>
                <c:pt idx="1672">
                  <c:v>77.437692908236983</c:v>
                </c:pt>
                <c:pt idx="1673">
                  <c:v>79.964335099671956</c:v>
                </c:pt>
                <c:pt idx="1674">
                  <c:v>81.83792435549887</c:v>
                </c:pt>
                <c:pt idx="1675">
                  <c:v>83.612944562522117</c:v>
                </c:pt>
                <c:pt idx="1676">
                  <c:v>85.45108968636552</c:v>
                </c:pt>
                <c:pt idx="1677">
                  <c:v>87.518225283593395</c:v>
                </c:pt>
                <c:pt idx="1678">
                  <c:v>89.653919553205384</c:v>
                </c:pt>
                <c:pt idx="1679">
                  <c:v>91.668885020918964</c:v>
                </c:pt>
                <c:pt idx="1680">
                  <c:v>92.791254818978928</c:v>
                </c:pt>
                <c:pt idx="1681">
                  <c:v>93.885212395338655</c:v>
                </c:pt>
                <c:pt idx="1682">
                  <c:v>94.51290987036117</c:v>
                </c:pt>
                <c:pt idx="1683">
                  <c:v>94.893743712187913</c:v>
                </c:pt>
                <c:pt idx="1684">
                  <c:v>95.430370398234516</c:v>
                </c:pt>
                <c:pt idx="1685">
                  <c:v>96.514668973338885</c:v>
                </c:pt>
                <c:pt idx="1686">
                  <c:v>97.621132013113666</c:v>
                </c:pt>
                <c:pt idx="1687">
                  <c:v>98.541299359214875</c:v>
                </c:pt>
                <c:pt idx="1688">
                  <c:v>99.578718844897722</c:v>
                </c:pt>
                <c:pt idx="1689">
                  <c:v>99.773070563242797</c:v>
                </c:pt>
                <c:pt idx="1690">
                  <c:v>99.845824514874252</c:v>
                </c:pt>
                <c:pt idx="1691">
                  <c:v>100.08119460987628</c:v>
                </c:pt>
                <c:pt idx="1692">
                  <c:v>100.25011554496724</c:v>
                </c:pt>
                <c:pt idx="1693">
                  <c:v>100.4153574801351</c:v>
                </c:pt>
                <c:pt idx="1694">
                  <c:v>100.25864293436564</c:v>
                </c:pt>
                <c:pt idx="1695">
                  <c:v>99.723355861239696</c:v>
                </c:pt>
                <c:pt idx="1696">
                  <c:v>99.606927514159935</c:v>
                </c:pt>
                <c:pt idx="1697">
                  <c:v>99.51927313293649</c:v>
                </c:pt>
                <c:pt idx="1698">
                  <c:v>99.145078246851511</c:v>
                </c:pt>
                <c:pt idx="1699">
                  <c:v>98.062689105054417</c:v>
                </c:pt>
                <c:pt idx="1700">
                  <c:v>97.095742566128067</c:v>
                </c:pt>
                <c:pt idx="1701">
                  <c:v>97.137263337036742</c:v>
                </c:pt>
                <c:pt idx="1702">
                  <c:v>97.603460095589313</c:v>
                </c:pt>
                <c:pt idx="1703">
                  <c:v>97.87079337633547</c:v>
                </c:pt>
                <c:pt idx="1704">
                  <c:v>98.029648196398583</c:v>
                </c:pt>
                <c:pt idx="1705">
                  <c:v>97.677104930667426</c:v>
                </c:pt>
                <c:pt idx="1706">
                  <c:v>97.865036322941236</c:v>
                </c:pt>
                <c:pt idx="1707">
                  <c:v>99.17704384935054</c:v>
                </c:pt>
                <c:pt idx="1708">
                  <c:v>100.20878862678602</c:v>
                </c:pt>
                <c:pt idx="1709">
                  <c:v>101.17400708339044</c:v>
                </c:pt>
                <c:pt idx="1710">
                  <c:v>102.40181240260964</c:v>
                </c:pt>
                <c:pt idx="1711">
                  <c:v>103.54490689550489</c:v>
                </c:pt>
                <c:pt idx="1712">
                  <c:v>104.68928165398955</c:v>
                </c:pt>
                <c:pt idx="1713">
                  <c:v>107.12098376051541</c:v>
                </c:pt>
                <c:pt idx="1714">
                  <c:v>109.50604300300196</c:v>
                </c:pt>
                <c:pt idx="1715">
                  <c:v>111.68145154023402</c:v>
                </c:pt>
                <c:pt idx="1716">
                  <c:v>111.508107255026</c:v>
                </c:pt>
                <c:pt idx="1717">
                  <c:v>111.33699163617725</c:v>
                </c:pt>
                <c:pt idx="1718">
                  <c:v>110.86274265424704</c:v>
                </c:pt>
                <c:pt idx="1719">
                  <c:v>111.32751436975546</c:v>
                </c:pt>
                <c:pt idx="1720">
                  <c:v>111.76621657559198</c:v>
                </c:pt>
                <c:pt idx="1721">
                  <c:v>112.38311743999195</c:v>
                </c:pt>
                <c:pt idx="1722">
                  <c:v>113.45909282966072</c:v>
                </c:pt>
                <c:pt idx="1723">
                  <c:v>114.68277909512356</c:v>
                </c:pt>
                <c:pt idx="1724">
                  <c:v>115.62959396045051</c:v>
                </c:pt>
                <c:pt idx="1725">
                  <c:v>114.58977927808407</c:v>
                </c:pt>
                <c:pt idx="1726">
                  <c:v>113.87359040049233</c:v>
                </c:pt>
                <c:pt idx="1727">
                  <c:v>113.17704985264807</c:v>
                </c:pt>
                <c:pt idx="1728">
                  <c:v>112.57849088816337</c:v>
                </c:pt>
                <c:pt idx="1729">
                  <c:v>110.96289785363111</c:v>
                </c:pt>
                <c:pt idx="1730">
                  <c:v>109.18428948962175</c:v>
                </c:pt>
                <c:pt idx="1731">
                  <c:v>107.37454191832313</c:v>
                </c:pt>
                <c:pt idx="1732">
                  <c:v>105.24981912351156</c:v>
                </c:pt>
                <c:pt idx="1733">
                  <c:v>103.3077599963124</c:v>
                </c:pt>
                <c:pt idx="1734">
                  <c:v>101.758922177434</c:v>
                </c:pt>
                <c:pt idx="1735">
                  <c:v>100.35914666521201</c:v>
                </c:pt>
                <c:pt idx="1736">
                  <c:v>98.969118829981724</c:v>
                </c:pt>
                <c:pt idx="1737">
                  <c:v>97.51012741165556</c:v>
                </c:pt>
                <c:pt idx="1738">
                  <c:v>96.209679048550015</c:v>
                </c:pt>
                <c:pt idx="1739">
                  <c:v>95.027701469189296</c:v>
                </c:pt>
                <c:pt idx="1740">
                  <c:v>94.837978439615725</c:v>
                </c:pt>
                <c:pt idx="1741">
                  <c:v>94.727118986466252</c:v>
                </c:pt>
                <c:pt idx="1742">
                  <c:v>94.288249038348468</c:v>
                </c:pt>
                <c:pt idx="1743">
                  <c:v>94.017034953460865</c:v>
                </c:pt>
                <c:pt idx="1744">
                  <c:v>93.811197981925559</c:v>
                </c:pt>
                <c:pt idx="1745">
                  <c:v>93.676533536914249</c:v>
                </c:pt>
                <c:pt idx="1746">
                  <c:v>94.609184148699796</c:v>
                </c:pt>
                <c:pt idx="1747">
                  <c:v>95.302479008285985</c:v>
                </c:pt>
                <c:pt idx="1748">
                  <c:v>95.8521578690127</c:v>
                </c:pt>
                <c:pt idx="1749">
                  <c:v>97.688507502202867</c:v>
                </c:pt>
                <c:pt idx="1750">
                  <c:v>99.799445998185234</c:v>
                </c:pt>
                <c:pt idx="1751">
                  <c:v>101.72490038603001</c:v>
                </c:pt>
                <c:pt idx="1752">
                  <c:v>103.18210923012091</c:v>
                </c:pt>
                <c:pt idx="1753">
                  <c:v>104.89868473157827</c:v>
                </c:pt>
                <c:pt idx="1754">
                  <c:v>106.85201607048371</c:v>
                </c:pt>
                <c:pt idx="1755">
                  <c:v>107.85684813487974</c:v>
                </c:pt>
                <c:pt idx="1756">
                  <c:v>109.08437969814723</c:v>
                </c:pt>
                <c:pt idx="1757">
                  <c:v>110.30396219713823</c:v>
                </c:pt>
                <c:pt idx="1758">
                  <c:v>111.46248200468979</c:v>
                </c:pt>
                <c:pt idx="1759">
                  <c:v>112.2088440405834</c:v>
                </c:pt>
                <c:pt idx="1760">
                  <c:v>112.69128892022088</c:v>
                </c:pt>
                <c:pt idx="1761">
                  <c:v>113.7454234049425</c:v>
                </c:pt>
                <c:pt idx="1762">
                  <c:v>114.72549654260025</c:v>
                </c:pt>
                <c:pt idx="1763">
                  <c:v>115.77639353572066</c:v>
                </c:pt>
                <c:pt idx="1764">
                  <c:v>117.09129708002004</c:v>
                </c:pt>
                <c:pt idx="1765">
                  <c:v>118.49616020927127</c:v>
                </c:pt>
                <c:pt idx="1766">
                  <c:v>120.15790698606313</c:v>
                </c:pt>
                <c:pt idx="1767">
                  <c:v>122.11506081384921</c:v>
                </c:pt>
                <c:pt idx="1768">
                  <c:v>124.03212288874401</c:v>
                </c:pt>
                <c:pt idx="1769">
                  <c:v>126.25371520185404</c:v>
                </c:pt>
                <c:pt idx="1770">
                  <c:v>128.96291959979789</c:v>
                </c:pt>
                <c:pt idx="1771">
                  <c:v>131.60752735848808</c:v>
                </c:pt>
                <c:pt idx="1772">
                  <c:v>134.16783329834135</c:v>
                </c:pt>
                <c:pt idx="1773">
                  <c:v>134.61598092677173</c:v>
                </c:pt>
                <c:pt idx="1774">
                  <c:v>135.75544562063391</c:v>
                </c:pt>
                <c:pt idx="1775">
                  <c:v>136.87970796033957</c:v>
                </c:pt>
                <c:pt idx="1776">
                  <c:v>137.30719368431645</c:v>
                </c:pt>
                <c:pt idx="1777">
                  <c:v>137.41429963023913</c:v>
                </c:pt>
                <c:pt idx="1778">
                  <c:v>137.32466963281169</c:v>
                </c:pt>
                <c:pt idx="1779">
                  <c:v>136.89952526857314</c:v>
                </c:pt>
                <c:pt idx="1780">
                  <c:v>136.9062450083043</c:v>
                </c:pt>
                <c:pt idx="1781">
                  <c:v>137.17645342640637</c:v>
                </c:pt>
                <c:pt idx="1782">
                  <c:v>136.14782434491818</c:v>
                </c:pt>
                <c:pt idx="1783">
                  <c:v>135.35488493829857</c:v>
                </c:pt>
                <c:pt idx="1784">
                  <c:v>134.44971237619711</c:v>
                </c:pt>
                <c:pt idx="1785">
                  <c:v>136.35351926977685</c:v>
                </c:pt>
                <c:pt idx="1786">
                  <c:v>138.63834655220674</c:v>
                </c:pt>
                <c:pt idx="1787">
                  <c:v>140.9782737164071</c:v>
                </c:pt>
                <c:pt idx="1788">
                  <c:v>132.6668092020679</c:v>
                </c:pt>
                <c:pt idx="1789">
                  <c:v>124.55882588907185</c:v>
                </c:pt>
                <c:pt idx="1790">
                  <c:v>117.06823117602617</c:v>
                </c:pt>
                <c:pt idx="1791">
                  <c:v>111.52770237152657</c:v>
                </c:pt>
                <c:pt idx="1792">
                  <c:v>104.45408294785888</c:v>
                </c:pt>
                <c:pt idx="1793">
                  <c:v>97.222104873214192</c:v>
                </c:pt>
              </c:numCache>
            </c:numRef>
          </c:yVal>
          <c:smooth val="0"/>
          <c:extLst>
            <c:ext xmlns:c16="http://schemas.microsoft.com/office/drawing/2014/chart" uri="{C3380CC4-5D6E-409C-BE32-E72D297353CC}">
              <c16:uniqueId val="{00000001-D282-414A-8DDC-BDAA62914268}"/>
            </c:ext>
          </c:extLst>
        </c:ser>
        <c:dLbls>
          <c:showLegendKey val="0"/>
          <c:showVal val="0"/>
          <c:showCatName val="0"/>
          <c:showSerName val="0"/>
          <c:showPercent val="0"/>
          <c:showBubbleSize val="0"/>
        </c:dLbls>
        <c:axId val="3"/>
        <c:axId val="4"/>
      </c:scatterChart>
      <c:valAx>
        <c:axId val="470053936"/>
        <c:scaling>
          <c:orientation val="minMax"/>
          <c:max val="2025"/>
          <c:min val="1870"/>
        </c:scaling>
        <c:delete val="0"/>
        <c:axPos val="b"/>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Times New Roman"/>
                <a:ea typeface="Times New Roman"/>
                <a:cs typeface="Times New Roman"/>
              </a:defRPr>
            </a:pPr>
            <a:endParaRPr lang="en-US"/>
          </a:p>
        </c:txPr>
        <c:crossAx val="1"/>
        <c:crosses val="autoZero"/>
        <c:crossBetween val="midCat"/>
      </c:valAx>
      <c:valAx>
        <c:axId val="1"/>
        <c:scaling>
          <c:orientation val="minMax"/>
        </c:scaling>
        <c:delete val="0"/>
        <c:axPos val="l"/>
        <c:title>
          <c:tx>
            <c:rich>
              <a:bodyPr/>
              <a:lstStyle/>
              <a:p>
                <a:pPr>
                  <a:defRPr sz="1600" b="0" i="0" u="none" strike="noStrike" baseline="0">
                    <a:solidFill>
                      <a:srgbClr val="3366FF"/>
                    </a:solidFill>
                    <a:latin typeface="Times New Roman"/>
                    <a:ea typeface="Times New Roman"/>
                    <a:cs typeface="Times New Roman"/>
                  </a:defRPr>
                </a:pPr>
                <a:r>
                  <a:rPr lang="en-US"/>
                  <a:t>Real S&amp;P Composite Stock Price Index</a:t>
                </a:r>
              </a:p>
            </c:rich>
          </c:tx>
          <c:layout>
            <c:manualLayout>
              <c:xMode val="edge"/>
              <c:yMode val="edge"/>
              <c:x val="0"/>
              <c:y val="0.1305052064570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470053936"/>
        <c:crosses val="autoZero"/>
        <c:crossBetween val="midCat"/>
      </c:valAx>
      <c:valAx>
        <c:axId val="3"/>
        <c:scaling>
          <c:orientation val="minMax"/>
        </c:scaling>
        <c:delete val="1"/>
        <c:axPos val="b"/>
        <c:numFmt formatCode="0.00" sourceLinked="1"/>
        <c:majorTickMark val="out"/>
        <c:minorTickMark val="none"/>
        <c:tickLblPos val="nextTo"/>
        <c:crossAx val="4"/>
        <c:crosses val="autoZero"/>
        <c:crossBetween val="midCat"/>
      </c:valAx>
      <c:valAx>
        <c:axId val="4"/>
        <c:scaling>
          <c:orientation val="minMax"/>
          <c:max val="450"/>
        </c:scaling>
        <c:delete val="0"/>
        <c:axPos val="r"/>
        <c:title>
          <c:tx>
            <c:rich>
              <a:bodyPr/>
              <a:lstStyle/>
              <a:p>
                <a:pPr>
                  <a:defRPr sz="1600" b="0" i="0" u="none" strike="noStrike" baseline="0">
                    <a:solidFill>
                      <a:srgbClr val="00FF00"/>
                    </a:solidFill>
                    <a:latin typeface="Times New Roman"/>
                    <a:ea typeface="Times New Roman"/>
                    <a:cs typeface="Times New Roman"/>
                  </a:defRPr>
                </a:pPr>
                <a:r>
                  <a:rPr lang="en-US"/>
                  <a:t>Real S&amp;P Composite Earnings</a:t>
                </a:r>
              </a:p>
            </c:rich>
          </c:tx>
          <c:layout>
            <c:manualLayout>
              <c:xMode val="edge"/>
              <c:yMode val="edge"/>
              <c:x val="0.94450592009332168"/>
              <c:y val="0.1468184859245535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400" b="0" i="0" u="none" strike="noStrike" baseline="0">
                <a:solidFill>
                  <a:srgbClr val="333399"/>
                </a:solidFill>
                <a:latin typeface="Times New Roman"/>
                <a:ea typeface="Times New Roman"/>
                <a:cs typeface="Times New Roman"/>
              </a:defRPr>
            </a:pPr>
            <a:endParaRPr lang="en-US"/>
          </a:p>
        </c:txPr>
        <c:crossAx val="3"/>
        <c:crosses val="max"/>
        <c:crossBetween val="midCat"/>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50898411258194"/>
          <c:y val="9.4115898463859329E-2"/>
          <c:w val="0.83065673652556693"/>
          <c:h val="0.84096038427552522"/>
        </c:manualLayout>
      </c:layout>
      <c:scatterChart>
        <c:scatterStyle val="lineMarker"/>
        <c:varyColors val="0"/>
        <c:ser>
          <c:idx val="0"/>
          <c:order val="0"/>
          <c:tx>
            <c:v>CAPE Price E10 Ratio</c:v>
          </c:tx>
          <c:spPr>
            <a:ln w="44450">
              <a:solidFill>
                <a:schemeClr val="accent1">
                  <a:lumMod val="75000"/>
                </a:schemeClr>
              </a:solidFill>
            </a:ln>
          </c:spPr>
          <c:marker>
            <c:symbol val="none"/>
          </c:marker>
          <c:xVal>
            <c:numRef>
              <c:f>Data!#REF!</c:f>
            </c:numRef>
          </c:xVal>
          <c:yVal>
            <c:numRef>
              <c:f>Data!$L$129:$L$1807</c:f>
              <c:numCache>
                <c:formatCode>0.00</c:formatCode>
                <c:ptCount val="1679"/>
                <c:pt idx="0">
                  <c:v>18.473952301404935</c:v>
                </c:pt>
                <c:pt idx="1">
                  <c:v>18.147258164990234</c:v>
                </c:pt>
                <c:pt idx="2">
                  <c:v>18.270119140204994</c:v>
                </c:pt>
                <c:pt idx="3">
                  <c:v>17.950108278222892</c:v>
                </c:pt>
                <c:pt idx="4">
                  <c:v>18.869718693152596</c:v>
                </c:pt>
                <c:pt idx="5">
                  <c:v>19.028710731115787</c:v>
                </c:pt>
                <c:pt idx="6">
                  <c:v>18.116367187389738</c:v>
                </c:pt>
                <c:pt idx="7">
                  <c:v>17.286243553973449</c:v>
                </c:pt>
                <c:pt idx="8">
                  <c:v>16.724836648772897</c:v>
                </c:pt>
                <c:pt idx="9">
                  <c:v>16.26198941118135</c:v>
                </c:pt>
                <c:pt idx="10">
                  <c:v>16.478642316644862</c:v>
                </c:pt>
                <c:pt idx="11">
                  <c:v>15.958754206105077</c:v>
                </c:pt>
                <c:pt idx="12">
                  <c:v>15.678764160028742</c:v>
                </c:pt>
                <c:pt idx="13">
                  <c:v>15.153861528363038</c:v>
                </c:pt>
                <c:pt idx="14">
                  <c:v>15.091670299486744</c:v>
                </c:pt>
                <c:pt idx="15">
                  <c:v>14.916997168375298</c:v>
                </c:pt>
                <c:pt idx="16">
                  <c:v>14.567103202191758</c:v>
                </c:pt>
                <c:pt idx="17">
                  <c:v>14.327404890131669</c:v>
                </c:pt>
                <c:pt idx="18">
                  <c:v>15.240559761217824</c:v>
                </c:pt>
                <c:pt idx="19">
                  <c:v>15.52542933146303</c:v>
                </c:pt>
                <c:pt idx="20">
                  <c:v>16.081106624462315</c:v>
                </c:pt>
                <c:pt idx="21">
                  <c:v>15.755581030526555</c:v>
                </c:pt>
                <c:pt idx="22">
                  <c:v>15.192670313165339</c:v>
                </c:pt>
                <c:pt idx="23">
                  <c:v>15.382128332081971</c:v>
                </c:pt>
                <c:pt idx="24">
                  <c:v>15.270259119098567</c:v>
                </c:pt>
                <c:pt idx="25">
                  <c:v>14.757590146176215</c:v>
                </c:pt>
                <c:pt idx="26">
                  <c:v>15.051254121401634</c:v>
                </c:pt>
                <c:pt idx="27">
                  <c:v>15.482067222036667</c:v>
                </c:pt>
                <c:pt idx="28">
                  <c:v>15.335497637337063</c:v>
                </c:pt>
                <c:pt idx="29">
                  <c:v>15.903388388583792</c:v>
                </c:pt>
                <c:pt idx="30">
                  <c:v>15.948783127017023</c:v>
                </c:pt>
                <c:pt idx="31">
                  <c:v>15.196810876629844</c:v>
                </c:pt>
                <c:pt idx="32">
                  <c:v>15.494692425793449</c:v>
                </c:pt>
                <c:pt idx="33">
                  <c:v>15.048056270223837</c:v>
                </c:pt>
                <c:pt idx="34">
                  <c:v>15.408218142448861</c:v>
                </c:pt>
                <c:pt idx="35">
                  <c:v>14.896403941887158</c:v>
                </c:pt>
                <c:pt idx="36">
                  <c:v>14.43282172197072</c:v>
                </c:pt>
                <c:pt idx="37">
                  <c:v>14.805960228816708</c:v>
                </c:pt>
                <c:pt idx="38">
                  <c:v>14.736023454014473</c:v>
                </c:pt>
                <c:pt idx="39">
                  <c:v>14.353453682579472</c:v>
                </c:pt>
                <c:pt idx="40">
                  <c:v>13.465050313804905</c:v>
                </c:pt>
                <c:pt idx="41">
                  <c:v>12.906876483666863</c:v>
                </c:pt>
                <c:pt idx="42">
                  <c:v>13.043931585991666</c:v>
                </c:pt>
                <c:pt idx="43">
                  <c:v>13.859813341769323</c:v>
                </c:pt>
                <c:pt idx="44">
                  <c:v>13.569154744335723</c:v>
                </c:pt>
                <c:pt idx="45">
                  <c:v>13.273251319134156</c:v>
                </c:pt>
                <c:pt idx="46">
                  <c:v>13.304437602119732</c:v>
                </c:pt>
                <c:pt idx="47">
                  <c:v>13.432292746944764</c:v>
                </c:pt>
                <c:pt idx="48">
                  <c:v>13.129817425635968</c:v>
                </c:pt>
                <c:pt idx="49">
                  <c:v>13.384817593597971</c:v>
                </c:pt>
                <c:pt idx="50">
                  <c:v>13.734194093452517</c:v>
                </c:pt>
                <c:pt idx="51">
                  <c:v>13.548548541030062</c:v>
                </c:pt>
                <c:pt idx="52">
                  <c:v>13.711371872561944</c:v>
                </c:pt>
                <c:pt idx="53">
                  <c:v>13.978784368698356</c:v>
                </c:pt>
                <c:pt idx="54">
                  <c:v>14.326658777089328</c:v>
                </c:pt>
                <c:pt idx="55">
                  <c:v>15.13041079670716</c:v>
                </c:pt>
                <c:pt idx="56">
                  <c:v>15.116285028724251</c:v>
                </c:pt>
                <c:pt idx="57">
                  <c:v>15.991023962168985</c:v>
                </c:pt>
                <c:pt idx="58">
                  <c:v>16.824034498619024</c:v>
                </c:pt>
                <c:pt idx="59">
                  <c:v>16.304475952278526</c:v>
                </c:pt>
                <c:pt idx="60">
                  <c:v>16.692317470797661</c:v>
                </c:pt>
                <c:pt idx="61">
                  <c:v>17.006648259461006</c:v>
                </c:pt>
                <c:pt idx="62">
                  <c:v>16.843266101570141</c:v>
                </c:pt>
                <c:pt idx="63">
                  <c:v>16.801716131246309</c:v>
                </c:pt>
                <c:pt idx="64">
                  <c:v>16.863195515097839</c:v>
                </c:pt>
                <c:pt idx="65">
                  <c:v>17.831494055376886</c:v>
                </c:pt>
                <c:pt idx="66">
                  <c:v>17.845845041532204</c:v>
                </c:pt>
                <c:pt idx="67">
                  <c:v>17.723912799619267</c:v>
                </c:pt>
                <c:pt idx="68">
                  <c:v>18.14714392580003</c:v>
                </c:pt>
                <c:pt idx="69">
                  <c:v>18.562381342866569</c:v>
                </c:pt>
                <c:pt idx="70">
                  <c:v>18.968312634942837</c:v>
                </c:pt>
                <c:pt idx="71">
                  <c:v>18.194057556886442</c:v>
                </c:pt>
                <c:pt idx="72">
                  <c:v>17.512222096304953</c:v>
                </c:pt>
                <c:pt idx="73">
                  <c:v>17.125366596972313</c:v>
                </c:pt>
                <c:pt idx="74">
                  <c:v>17.47321371151375</c:v>
                </c:pt>
                <c:pt idx="75">
                  <c:v>17.822983639100709</c:v>
                </c:pt>
                <c:pt idx="76">
                  <c:v>18.075445427458241</c:v>
                </c:pt>
                <c:pt idx="77">
                  <c:v>17.707695663272986</c:v>
                </c:pt>
                <c:pt idx="78">
                  <c:v>17.431460535613073</c:v>
                </c:pt>
                <c:pt idx="79">
                  <c:v>16.739849614820699</c:v>
                </c:pt>
                <c:pt idx="80">
                  <c:v>16.676629667380141</c:v>
                </c:pt>
                <c:pt idx="81">
                  <c:v>15.880666812517312</c:v>
                </c:pt>
                <c:pt idx="82">
                  <c:v>15.950712201066771</c:v>
                </c:pt>
                <c:pt idx="83">
                  <c:v>15.455513454469942</c:v>
                </c:pt>
                <c:pt idx="84">
                  <c:v>15.358662514259899</c:v>
                </c:pt>
                <c:pt idx="85">
                  <c:v>15.41817831882053</c:v>
                </c:pt>
                <c:pt idx="86">
                  <c:v>14.808972366946563</c:v>
                </c:pt>
                <c:pt idx="87">
                  <c:v>15.020108681844455</c:v>
                </c:pt>
                <c:pt idx="88">
                  <c:v>15.38791695722912</c:v>
                </c:pt>
                <c:pt idx="89">
                  <c:v>15.077628818434686</c:v>
                </c:pt>
                <c:pt idx="90">
                  <c:v>15.279642515498168</c:v>
                </c:pt>
                <c:pt idx="91">
                  <c:v>15.602911670088803</c:v>
                </c:pt>
                <c:pt idx="92">
                  <c:v>15.987828821761415</c:v>
                </c:pt>
                <c:pt idx="93">
                  <c:v>15.715941874329699</c:v>
                </c:pt>
                <c:pt idx="94">
                  <c:v>15.223749016946273</c:v>
                </c:pt>
                <c:pt idx="95">
                  <c:v>14.946748301089219</c:v>
                </c:pt>
                <c:pt idx="96">
                  <c:v>15.802286071028156</c:v>
                </c:pt>
                <c:pt idx="97">
                  <c:v>16.192720447848988</c:v>
                </c:pt>
                <c:pt idx="98">
                  <c:v>16.065045360769286</c:v>
                </c:pt>
                <c:pt idx="99">
                  <c:v>16.050104533967481</c:v>
                </c:pt>
                <c:pt idx="100">
                  <c:v>16.915421076068377</c:v>
                </c:pt>
                <c:pt idx="101">
                  <c:v>17.219302943947678</c:v>
                </c:pt>
                <c:pt idx="102">
                  <c:v>16.889214491107509</c:v>
                </c:pt>
                <c:pt idx="103">
                  <c:v>17.131853975345724</c:v>
                </c:pt>
                <c:pt idx="104">
                  <c:v>17.350788026348596</c:v>
                </c:pt>
                <c:pt idx="105">
                  <c:v>17.053214402955486</c:v>
                </c:pt>
                <c:pt idx="106">
                  <c:v>16.90602117024936</c:v>
                </c:pt>
                <c:pt idx="107">
                  <c:v>16.610338076603384</c:v>
                </c:pt>
                <c:pt idx="108">
                  <c:v>17.220071982181896</c:v>
                </c:pt>
                <c:pt idx="109">
                  <c:v>17.026814982671404</c:v>
                </c:pt>
                <c:pt idx="110">
                  <c:v>16.901122288589903</c:v>
                </c:pt>
                <c:pt idx="111">
                  <c:v>17.257854542603198</c:v>
                </c:pt>
                <c:pt idx="112">
                  <c:v>17.78643048785862</c:v>
                </c:pt>
                <c:pt idx="113">
                  <c:v>17.684360844450168</c:v>
                </c:pt>
                <c:pt idx="114">
                  <c:v>17.589295440864863</c:v>
                </c:pt>
                <c:pt idx="115">
                  <c:v>16.596791133979103</c:v>
                </c:pt>
                <c:pt idx="116">
                  <c:v>16.169702000615306</c:v>
                </c:pt>
                <c:pt idx="117">
                  <c:v>15.482849163344435</c:v>
                </c:pt>
                <c:pt idx="118">
                  <c:v>14.745043493292801</c:v>
                </c:pt>
                <c:pt idx="119">
                  <c:v>14.442991231338443</c:v>
                </c:pt>
                <c:pt idx="120">
                  <c:v>15.4289800864691</c:v>
                </c:pt>
                <c:pt idx="121">
                  <c:v>15.476522332432543</c:v>
                </c:pt>
                <c:pt idx="122">
                  <c:v>15.051623357657384</c:v>
                </c:pt>
                <c:pt idx="123">
                  <c:v>15.40894512547413</c:v>
                </c:pt>
                <c:pt idx="124">
                  <c:v>15.566495230713263</c:v>
                </c:pt>
                <c:pt idx="125">
                  <c:v>15.658211395638148</c:v>
                </c:pt>
                <c:pt idx="126">
                  <c:v>15.617919238645998</c:v>
                </c:pt>
                <c:pt idx="127">
                  <c:v>16.16399850996304</c:v>
                </c:pt>
                <c:pt idx="128">
                  <c:v>17.71126141325653</c:v>
                </c:pt>
                <c:pt idx="129">
                  <c:v>17.716568589826366</c:v>
                </c:pt>
                <c:pt idx="130">
                  <c:v>17.67173917476401</c:v>
                </c:pt>
                <c:pt idx="131">
                  <c:v>18.206303000209939</c:v>
                </c:pt>
                <c:pt idx="132">
                  <c:v>19.016388404225278</c:v>
                </c:pt>
                <c:pt idx="133">
                  <c:v>19.03642504097844</c:v>
                </c:pt>
                <c:pt idx="134">
                  <c:v>19.738054849323017</c:v>
                </c:pt>
                <c:pt idx="135">
                  <c:v>19.943265241638645</c:v>
                </c:pt>
                <c:pt idx="136">
                  <c:v>19.911465213489809</c:v>
                </c:pt>
                <c:pt idx="137">
                  <c:v>19.769284397136747</c:v>
                </c:pt>
                <c:pt idx="138">
                  <c:v>19.211886434505566</c:v>
                </c:pt>
                <c:pt idx="139">
                  <c:v>19.204303803173826</c:v>
                </c:pt>
                <c:pt idx="140">
                  <c:v>18.694271809588201</c:v>
                </c:pt>
                <c:pt idx="141">
                  <c:v>19.040214915324707</c:v>
                </c:pt>
                <c:pt idx="142">
                  <c:v>18.463312690799995</c:v>
                </c:pt>
                <c:pt idx="143">
                  <c:v>18.01300925127574</c:v>
                </c:pt>
                <c:pt idx="144">
                  <c:v>17.656643708098773</c:v>
                </c:pt>
                <c:pt idx="145">
                  <c:v>17.12519385487245</c:v>
                </c:pt>
                <c:pt idx="146">
                  <c:v>16.89958903158232</c:v>
                </c:pt>
                <c:pt idx="147">
                  <c:v>17.102541578254918</c:v>
                </c:pt>
                <c:pt idx="148">
                  <c:v>15.780987310776252</c:v>
                </c:pt>
                <c:pt idx="149">
                  <c:v>15.416503863597686</c:v>
                </c:pt>
                <c:pt idx="150">
                  <c:v>14.349854182760945</c:v>
                </c:pt>
                <c:pt idx="151">
                  <c:v>14.588056535807809</c:v>
                </c:pt>
                <c:pt idx="152">
                  <c:v>15.012069079138758</c:v>
                </c:pt>
                <c:pt idx="153">
                  <c:v>15.271794153520187</c:v>
                </c:pt>
                <c:pt idx="154">
                  <c:v>15.942411400571675</c:v>
                </c:pt>
                <c:pt idx="155">
                  <c:v>15.612694335464937</c:v>
                </c:pt>
                <c:pt idx="156">
                  <c:v>15.739869351948219</c:v>
                </c:pt>
                <c:pt idx="157">
                  <c:v>16.20273659644992</c:v>
                </c:pt>
                <c:pt idx="158">
                  <c:v>17.18762208812193</c:v>
                </c:pt>
                <c:pt idx="159">
                  <c:v>17.434849078052455</c:v>
                </c:pt>
                <c:pt idx="160">
                  <c:v>16.808751920918006</c:v>
                </c:pt>
                <c:pt idx="161">
                  <c:v>16.60631969529253</c:v>
                </c:pt>
                <c:pt idx="162">
                  <c:v>16.28967971491695</c:v>
                </c:pt>
                <c:pt idx="163">
                  <c:v>16.457777072998368</c:v>
                </c:pt>
                <c:pt idx="164">
                  <c:v>16.522315444877211</c:v>
                </c:pt>
                <c:pt idx="165">
                  <c:v>16.502904205708425</c:v>
                </c:pt>
                <c:pt idx="166">
                  <c:v>16.542784447444554</c:v>
                </c:pt>
                <c:pt idx="167">
                  <c:v>16.672466333767723</c:v>
                </c:pt>
                <c:pt idx="168">
                  <c:v>16.524443935162715</c:v>
                </c:pt>
                <c:pt idx="169">
                  <c:v>16.33123769321141</c:v>
                </c:pt>
                <c:pt idx="170">
                  <c:v>16.364625427174797</c:v>
                </c:pt>
                <c:pt idx="171">
                  <c:v>16.3875438236863</c:v>
                </c:pt>
                <c:pt idx="172">
                  <c:v>17.08036955338239</c:v>
                </c:pt>
                <c:pt idx="173">
                  <c:v>17.207413539783385</c:v>
                </c:pt>
                <c:pt idx="174">
                  <c:v>17.546014648740556</c:v>
                </c:pt>
                <c:pt idx="175">
                  <c:v>18.074072547241791</c:v>
                </c:pt>
                <c:pt idx="176">
                  <c:v>18.200335946605467</c:v>
                </c:pt>
                <c:pt idx="177">
                  <c:v>17.944706622466477</c:v>
                </c:pt>
                <c:pt idx="178">
                  <c:v>17.342998991921693</c:v>
                </c:pt>
                <c:pt idx="179">
                  <c:v>16.548415156667961</c:v>
                </c:pt>
                <c:pt idx="180">
                  <c:v>16.57622482856819</c:v>
                </c:pt>
                <c:pt idx="181">
                  <c:v>17.515403352637271</c:v>
                </c:pt>
                <c:pt idx="182">
                  <c:v>17.23236271229861</c:v>
                </c:pt>
                <c:pt idx="183">
                  <c:v>17.643699378130002</c:v>
                </c:pt>
                <c:pt idx="184">
                  <c:v>17.828266894232826</c:v>
                </c:pt>
                <c:pt idx="185">
                  <c:v>17.777578616430468</c:v>
                </c:pt>
                <c:pt idx="186">
                  <c:v>16.637100103394587</c:v>
                </c:pt>
                <c:pt idx="187">
                  <c:v>15.703370546226877</c:v>
                </c:pt>
                <c:pt idx="188">
                  <c:v>16.544339943032025</c:v>
                </c:pt>
                <c:pt idx="189">
                  <c:v>16.438866804725897</c:v>
                </c:pt>
                <c:pt idx="190">
                  <c:v>17.089425242371124</c:v>
                </c:pt>
                <c:pt idx="191">
                  <c:v>16.501404180590104</c:v>
                </c:pt>
                <c:pt idx="192">
                  <c:v>17.026521282380564</c:v>
                </c:pt>
                <c:pt idx="193">
                  <c:v>16.894025883254102</c:v>
                </c:pt>
                <c:pt idx="194">
                  <c:v>16.958030716721051</c:v>
                </c:pt>
                <c:pt idx="195">
                  <c:v>16.696857434734667</c:v>
                </c:pt>
                <c:pt idx="196">
                  <c:v>17.047755129229394</c:v>
                </c:pt>
                <c:pt idx="197">
                  <c:v>17.850497280690622</c:v>
                </c:pt>
                <c:pt idx="198">
                  <c:v>18.651975755820295</c:v>
                </c:pt>
                <c:pt idx="199">
                  <c:v>19.006396010519452</c:v>
                </c:pt>
                <c:pt idx="200">
                  <c:v>19.372370293397807</c:v>
                </c:pt>
                <c:pt idx="201">
                  <c:v>19.028031223902431</c:v>
                </c:pt>
                <c:pt idx="202">
                  <c:v>18.358448098050225</c:v>
                </c:pt>
                <c:pt idx="203">
                  <c:v>18.748757662525506</c:v>
                </c:pt>
                <c:pt idx="204">
                  <c:v>19.249000021813753</c:v>
                </c:pt>
                <c:pt idx="205">
                  <c:v>18.918131888002147</c:v>
                </c:pt>
                <c:pt idx="206">
                  <c:v>18.042174923468679</c:v>
                </c:pt>
                <c:pt idx="207">
                  <c:v>17.705089426411774</c:v>
                </c:pt>
                <c:pt idx="208">
                  <c:v>17.595635274512812</c:v>
                </c:pt>
                <c:pt idx="209">
                  <c:v>19.544817480547994</c:v>
                </c:pt>
                <c:pt idx="210">
                  <c:v>19.858943014167302</c:v>
                </c:pt>
                <c:pt idx="211">
                  <c:v>20.544915179153275</c:v>
                </c:pt>
                <c:pt idx="212">
                  <c:v>20.442732862691297</c:v>
                </c:pt>
                <c:pt idx="213">
                  <c:v>19.947199825773662</c:v>
                </c:pt>
                <c:pt idx="214">
                  <c:v>20.527416324811291</c:v>
                </c:pt>
                <c:pt idx="215">
                  <c:v>21.403631985448186</c:v>
                </c:pt>
                <c:pt idx="216">
                  <c:v>22.932807416487186</c:v>
                </c:pt>
                <c:pt idx="217">
                  <c:v>23.048117549980201</c:v>
                </c:pt>
                <c:pt idx="218">
                  <c:v>23.279682245508727</c:v>
                </c:pt>
                <c:pt idx="219">
                  <c:v>23.152421525686499</c:v>
                </c:pt>
                <c:pt idx="220">
                  <c:v>22.091269360834193</c:v>
                </c:pt>
                <c:pt idx="221">
                  <c:v>21.212091925046842</c:v>
                </c:pt>
                <c:pt idx="222">
                  <c:v>21.561425634523122</c:v>
                </c:pt>
                <c:pt idx="223">
                  <c:v>21.726237373055454</c:v>
                </c:pt>
                <c:pt idx="224">
                  <c:v>20.591140514113782</c:v>
                </c:pt>
                <c:pt idx="225">
                  <c:v>20.15371346068661</c:v>
                </c:pt>
                <c:pt idx="226">
                  <c:v>20.196457520802291</c:v>
                </c:pt>
                <c:pt idx="227">
                  <c:v>18.512649643600199</c:v>
                </c:pt>
                <c:pt idx="228">
                  <c:v>18.674275362444781</c:v>
                </c:pt>
                <c:pt idx="229">
                  <c:v>18.703797417251433</c:v>
                </c:pt>
                <c:pt idx="230">
                  <c:v>18.775793421238372</c:v>
                </c:pt>
                <c:pt idx="231">
                  <c:v>18.936402033322732</c:v>
                </c:pt>
                <c:pt idx="232">
                  <c:v>18.403197016950411</c:v>
                </c:pt>
                <c:pt idx="233">
                  <c:v>17.992711584303979</c:v>
                </c:pt>
                <c:pt idx="234">
                  <c:v>17.689545468952804</c:v>
                </c:pt>
                <c:pt idx="235">
                  <c:v>18.069614666784197</c:v>
                </c:pt>
                <c:pt idx="236">
                  <c:v>17.341874151224715</c:v>
                </c:pt>
                <c:pt idx="237">
                  <c:v>18.102398784556051</c:v>
                </c:pt>
                <c:pt idx="238">
                  <c:v>19.419584603760761</c:v>
                </c:pt>
                <c:pt idx="239">
                  <c:v>20.744051160870846</c:v>
                </c:pt>
                <c:pt idx="240">
                  <c:v>20.97858183453619</c:v>
                </c:pt>
                <c:pt idx="241">
                  <c:v>21.679149848206187</c:v>
                </c:pt>
                <c:pt idx="242">
                  <c:v>22.347583950683841</c:v>
                </c:pt>
                <c:pt idx="243">
                  <c:v>24.409716994827207</c:v>
                </c:pt>
                <c:pt idx="244">
                  <c:v>23.064012684863556</c:v>
                </c:pt>
                <c:pt idx="245">
                  <c:v>25.238466205960332</c:v>
                </c:pt>
                <c:pt idx="246">
                  <c:v>23.144848553708094</c:v>
                </c:pt>
                <c:pt idx="247">
                  <c:v>23.077177713844371</c:v>
                </c:pt>
                <c:pt idx="248">
                  <c:v>22.590468316860232</c:v>
                </c:pt>
                <c:pt idx="249">
                  <c:v>22.252901618408927</c:v>
                </c:pt>
                <c:pt idx="250">
                  <c:v>22.375074777652795</c:v>
                </c:pt>
                <c:pt idx="251">
                  <c:v>21.680215141029681</c:v>
                </c:pt>
                <c:pt idx="252">
                  <c:v>22.340290796033564</c:v>
                </c:pt>
                <c:pt idx="253">
                  <c:v>22.459957452460397</c:v>
                </c:pt>
                <c:pt idx="254">
                  <c:v>22.410652288217346</c:v>
                </c:pt>
                <c:pt idx="255">
                  <c:v>22.823108698497851</c:v>
                </c:pt>
                <c:pt idx="256">
                  <c:v>22.4279544933298</c:v>
                </c:pt>
                <c:pt idx="257">
                  <c:v>21.963742295514624</c:v>
                </c:pt>
                <c:pt idx="258">
                  <c:v>22.38568658940137</c:v>
                </c:pt>
                <c:pt idx="259">
                  <c:v>23.168671834092862</c:v>
                </c:pt>
                <c:pt idx="260">
                  <c:v>22.856566381954501</c:v>
                </c:pt>
                <c:pt idx="261">
                  <c:v>20.60442540185981</c:v>
                </c:pt>
                <c:pt idx="262">
                  <c:v>20.40854125507218</c:v>
                </c:pt>
                <c:pt idx="263">
                  <c:v>19.633232126823838</c:v>
                </c:pt>
                <c:pt idx="264">
                  <c:v>20.318132053828489</c:v>
                </c:pt>
                <c:pt idx="265">
                  <c:v>20.107051517552808</c:v>
                </c:pt>
                <c:pt idx="266">
                  <c:v>19.884560384872835</c:v>
                </c:pt>
                <c:pt idx="267">
                  <c:v>18.98002260182626</c:v>
                </c:pt>
                <c:pt idx="268">
                  <c:v>18.954858723039873</c:v>
                </c:pt>
                <c:pt idx="269">
                  <c:v>17.818551722968511</c:v>
                </c:pt>
                <c:pt idx="270">
                  <c:v>16.918178414766654</c:v>
                </c:pt>
                <c:pt idx="271">
                  <c:v>16.299118790903496</c:v>
                </c:pt>
                <c:pt idx="272">
                  <c:v>15.654359115196909</c:v>
                </c:pt>
                <c:pt idx="273">
                  <c:v>15.252943825778832</c:v>
                </c:pt>
                <c:pt idx="274">
                  <c:v>15.40787753429789</c:v>
                </c:pt>
                <c:pt idx="275">
                  <c:v>16.042894140050137</c:v>
                </c:pt>
                <c:pt idx="276">
                  <c:v>15.861833914033632</c:v>
                </c:pt>
                <c:pt idx="277">
                  <c:v>15.02149838033143</c:v>
                </c:pt>
                <c:pt idx="278">
                  <c:v>15.08193017625886</c:v>
                </c:pt>
                <c:pt idx="279">
                  <c:v>15.565490611691473</c:v>
                </c:pt>
                <c:pt idx="280">
                  <c:v>15.525820896254626</c:v>
                </c:pt>
                <c:pt idx="281">
                  <c:v>15.474433638652648</c:v>
                </c:pt>
                <c:pt idx="282">
                  <c:v>16.036401629624102</c:v>
                </c:pt>
                <c:pt idx="283">
                  <c:v>16.304651978851027</c:v>
                </c:pt>
                <c:pt idx="284">
                  <c:v>16.742600049163684</c:v>
                </c:pt>
                <c:pt idx="285">
                  <c:v>17.633197370821392</c:v>
                </c:pt>
                <c:pt idx="286">
                  <c:v>18.076200223770059</c:v>
                </c:pt>
                <c:pt idx="287">
                  <c:v>18.159679118703192</c:v>
                </c:pt>
                <c:pt idx="288">
                  <c:v>18.459852032455839</c:v>
                </c:pt>
                <c:pt idx="289">
                  <c:v>19.168996375829821</c:v>
                </c:pt>
                <c:pt idx="290">
                  <c:v>19.83150607421841</c:v>
                </c:pt>
                <c:pt idx="291">
                  <c:v>19.482927524711275</c:v>
                </c:pt>
                <c:pt idx="292">
                  <c:v>18.62948750984512</c:v>
                </c:pt>
                <c:pt idx="293">
                  <c:v>18.735862386183531</c:v>
                </c:pt>
                <c:pt idx="294">
                  <c:v>19.205883309548039</c:v>
                </c:pt>
                <c:pt idx="295">
                  <c:v>19.573308430803714</c:v>
                </c:pt>
                <c:pt idx="296">
                  <c:v>19.74349241969777</c:v>
                </c:pt>
                <c:pt idx="297">
                  <c:v>19.897394814329523</c:v>
                </c:pt>
                <c:pt idx="298">
                  <c:v>19.443525693264974</c:v>
                </c:pt>
                <c:pt idx="299">
                  <c:v>19.577960809096108</c:v>
                </c:pt>
                <c:pt idx="300">
                  <c:v>20.132402260807883</c:v>
                </c:pt>
                <c:pt idx="301">
                  <c:v>19.866752563675881</c:v>
                </c:pt>
                <c:pt idx="302">
                  <c:v>19.259453020854107</c:v>
                </c:pt>
                <c:pt idx="303">
                  <c:v>18.876204996115874</c:v>
                </c:pt>
                <c:pt idx="304">
                  <c:v>18.054044460926384</c:v>
                </c:pt>
                <c:pt idx="305">
                  <c:v>18.172666376497496</c:v>
                </c:pt>
                <c:pt idx="306">
                  <c:v>18.195200143513738</c:v>
                </c:pt>
                <c:pt idx="307">
                  <c:v>18.967251477549286</c:v>
                </c:pt>
                <c:pt idx="308">
                  <c:v>19.200993682001346</c:v>
                </c:pt>
                <c:pt idx="309">
                  <c:v>18.095380908869085</c:v>
                </c:pt>
                <c:pt idx="310">
                  <c:v>18.141851654007951</c:v>
                </c:pt>
                <c:pt idx="311">
                  <c:v>17.660003667768649</c:v>
                </c:pt>
                <c:pt idx="312">
                  <c:v>17.218913853705974</c:v>
                </c:pt>
                <c:pt idx="313">
                  <c:v>16.217071288766142</c:v>
                </c:pt>
                <c:pt idx="314">
                  <c:v>14.687545255978639</c:v>
                </c:pt>
                <c:pt idx="315">
                  <c:v>14.669709905602733</c:v>
                </c:pt>
                <c:pt idx="316">
                  <c:v>13.790107153424243</c:v>
                </c:pt>
                <c:pt idx="317">
                  <c:v>13.144269952673197</c:v>
                </c:pt>
                <c:pt idx="318">
                  <c:v>13.585007357961837</c:v>
                </c:pt>
                <c:pt idx="319">
                  <c:v>12.513471604446602</c:v>
                </c:pt>
                <c:pt idx="320">
                  <c:v>12.328569657736621</c:v>
                </c:pt>
                <c:pt idx="321">
                  <c:v>10.831840153050599</c:v>
                </c:pt>
                <c:pt idx="322">
                  <c:v>10.591177559189779</c:v>
                </c:pt>
                <c:pt idx="323">
                  <c:v>11.33330623581117</c:v>
                </c:pt>
                <c:pt idx="324">
                  <c:v>11.902968628266974</c:v>
                </c:pt>
                <c:pt idx="325">
                  <c:v>11.554846295144792</c:v>
                </c:pt>
                <c:pt idx="326">
                  <c:v>11.98466266446429</c:v>
                </c:pt>
                <c:pt idx="327">
                  <c:v>12.448889158370365</c:v>
                </c:pt>
                <c:pt idx="328">
                  <c:v>13.078451355438334</c:v>
                </c:pt>
                <c:pt idx="329">
                  <c:v>13.051684129229987</c:v>
                </c:pt>
                <c:pt idx="330">
                  <c:v>13.345487104834396</c:v>
                </c:pt>
                <c:pt idx="331">
                  <c:v>13.884232895208612</c:v>
                </c:pt>
                <c:pt idx="332">
                  <c:v>13.701442268825108</c:v>
                </c:pt>
                <c:pt idx="333">
                  <c:v>13.690810359178704</c:v>
                </c:pt>
                <c:pt idx="334">
                  <c:v>14.435014091256257</c:v>
                </c:pt>
                <c:pt idx="335">
                  <c:v>14.582482908962435</c:v>
                </c:pt>
                <c:pt idx="336">
                  <c:v>14.764418456441348</c:v>
                </c:pt>
                <c:pt idx="337">
                  <c:v>14.167157516701364</c:v>
                </c:pt>
                <c:pt idx="338">
                  <c:v>14.336058380586216</c:v>
                </c:pt>
                <c:pt idx="339">
                  <c:v>14.645198603086119</c:v>
                </c:pt>
                <c:pt idx="340">
                  <c:v>14.953509786582783</c:v>
                </c:pt>
                <c:pt idx="341">
                  <c:v>15.040444676080998</c:v>
                </c:pt>
                <c:pt idx="342">
                  <c:v>15.231503240497686</c:v>
                </c:pt>
                <c:pt idx="343">
                  <c:v>15.417580706254762</c:v>
                </c:pt>
                <c:pt idx="344">
                  <c:v>15.254446436821178</c:v>
                </c:pt>
                <c:pt idx="345">
                  <c:v>14.988845296121768</c:v>
                </c:pt>
                <c:pt idx="346">
                  <c:v>14.745631176824594</c:v>
                </c:pt>
                <c:pt idx="347">
                  <c:v>14.750638489265041</c:v>
                </c:pt>
                <c:pt idx="348">
                  <c:v>14.547885040564152</c:v>
                </c:pt>
                <c:pt idx="349">
                  <c:v>14.002037903032708</c:v>
                </c:pt>
                <c:pt idx="350">
                  <c:v>14.050006965077829</c:v>
                </c:pt>
                <c:pt idx="351">
                  <c:v>13.559883620820084</c:v>
                </c:pt>
                <c:pt idx="352">
                  <c:v>13.568792287251455</c:v>
                </c:pt>
                <c:pt idx="353">
                  <c:v>13.019657302315936</c:v>
                </c:pt>
                <c:pt idx="354">
                  <c:v>12.34258125998522</c:v>
                </c:pt>
                <c:pt idx="355">
                  <c:v>12.745055150886255</c:v>
                </c:pt>
                <c:pt idx="356">
                  <c:v>12.937161101070851</c:v>
                </c:pt>
                <c:pt idx="357">
                  <c:v>13.91886665644582</c:v>
                </c:pt>
                <c:pt idx="358">
                  <c:v>14.164523175780358</c:v>
                </c:pt>
                <c:pt idx="359">
                  <c:v>13.741478417781554</c:v>
                </c:pt>
                <c:pt idx="360">
                  <c:v>14.049215181401209</c:v>
                </c:pt>
                <c:pt idx="361">
                  <c:v>14.721488469928312</c:v>
                </c:pt>
                <c:pt idx="362">
                  <c:v>14.370623221979539</c:v>
                </c:pt>
                <c:pt idx="363">
                  <c:v>14.75293542032936</c:v>
                </c:pt>
                <c:pt idx="364">
                  <c:v>15.047660591685043</c:v>
                </c:pt>
                <c:pt idx="365">
                  <c:v>15.328355684719284</c:v>
                </c:pt>
                <c:pt idx="366">
                  <c:v>15.083110578700268</c:v>
                </c:pt>
                <c:pt idx="367">
                  <c:v>13.899790665654445</c:v>
                </c:pt>
                <c:pt idx="368">
                  <c:v>12.997953983252438</c:v>
                </c:pt>
                <c:pt idx="369">
                  <c:v>13.066472850619194</c:v>
                </c:pt>
                <c:pt idx="370">
                  <c:v>13.727997586413101</c:v>
                </c:pt>
                <c:pt idx="371">
                  <c:v>13.92925841957824</c:v>
                </c:pt>
                <c:pt idx="372">
                  <c:v>13.794952631845829</c:v>
                </c:pt>
                <c:pt idx="373">
                  <c:v>13.5316343696866</c:v>
                </c:pt>
                <c:pt idx="374">
                  <c:v>13.639769173944172</c:v>
                </c:pt>
                <c:pt idx="375">
                  <c:v>13.654392690553241</c:v>
                </c:pt>
                <c:pt idx="376">
                  <c:v>13.645500685612374</c:v>
                </c:pt>
                <c:pt idx="377">
                  <c:v>13.785417404502526</c:v>
                </c:pt>
                <c:pt idx="378">
                  <c:v>13.802876645015786</c:v>
                </c:pt>
                <c:pt idx="379">
                  <c:v>13.984761763426278</c:v>
                </c:pt>
                <c:pt idx="380">
                  <c:v>13.926285001315874</c:v>
                </c:pt>
                <c:pt idx="381">
                  <c:v>13.905092701178472</c:v>
                </c:pt>
                <c:pt idx="382">
                  <c:v>13.749541018606532</c:v>
                </c:pt>
                <c:pt idx="383">
                  <c:v>13.388999452579633</c:v>
                </c:pt>
                <c:pt idx="384">
                  <c:v>13.148088791761559</c:v>
                </c:pt>
                <c:pt idx="385">
                  <c:v>12.682960516236758</c:v>
                </c:pt>
                <c:pt idx="386">
                  <c:v>12.443453515183661</c:v>
                </c:pt>
                <c:pt idx="387">
                  <c:v>12.433067081795164</c:v>
                </c:pt>
                <c:pt idx="388">
                  <c:v>12.221401061154126</c:v>
                </c:pt>
                <c:pt idx="389">
                  <c:v>11.491962852761228</c:v>
                </c:pt>
                <c:pt idx="390">
                  <c:v>11.534022795459858</c:v>
                </c:pt>
                <c:pt idx="391">
                  <c:v>11.846840543564628</c:v>
                </c:pt>
                <c:pt idx="392">
                  <c:v>11.843316826625973</c:v>
                </c:pt>
                <c:pt idx="393">
                  <c:v>11.471490240312296</c:v>
                </c:pt>
                <c:pt idx="394">
                  <c:v>11.072537845038012</c:v>
                </c:pt>
                <c:pt idx="395">
                  <c:v>11.174040870036796</c:v>
                </c:pt>
                <c:pt idx="396">
                  <c:v>11.636092105046137</c:v>
                </c:pt>
                <c:pt idx="397">
                  <c:v>11.910233879798245</c:v>
                </c:pt>
                <c:pt idx="398">
                  <c:v>11.685526018836832</c:v>
                </c:pt>
                <c:pt idx="399">
                  <c:v>11.522662536200237</c:v>
                </c:pt>
                <c:pt idx="400">
                  <c:v>11.479008694164484</c:v>
                </c:pt>
                <c:pt idx="401">
                  <c:v>11.428715168831889</c:v>
                </c:pt>
                <c:pt idx="402">
                  <c:v>10.694345183040141</c:v>
                </c:pt>
                <c:pt idx="403">
                  <c:v>10.492046265076439</c:v>
                </c:pt>
                <c:pt idx="404">
                  <c:v>10.500497301802135</c:v>
                </c:pt>
                <c:pt idx="405">
                  <c:v>10.612759466126228</c:v>
                </c:pt>
                <c:pt idx="406">
                  <c:v>10.516917642992127</c:v>
                </c:pt>
                <c:pt idx="407">
                  <c:v>10.172217991997867</c:v>
                </c:pt>
                <c:pt idx="408">
                  <c:v>10.359834197757275</c:v>
                </c:pt>
                <c:pt idx="409">
                  <c:v>10.329786209660698</c:v>
                </c:pt>
                <c:pt idx="410">
                  <c:v>10.707013188682822</c:v>
                </c:pt>
                <c:pt idx="411">
                  <c:v>11.401123789000192</c:v>
                </c:pt>
                <c:pt idx="412">
                  <c:v>11.026929876471321</c:v>
                </c:pt>
                <c:pt idx="413">
                  <c:v>11.154262189096347</c:v>
                </c:pt>
                <c:pt idx="414">
                  <c:v>11.11362939394961</c:v>
                </c:pt>
                <c:pt idx="415">
                  <c:v>11.584831641604607</c:v>
                </c:pt>
                <c:pt idx="416">
                  <c:v>12.011570757825899</c:v>
                </c:pt>
                <c:pt idx="417">
                  <c:v>12.549076133220163</c:v>
                </c:pt>
                <c:pt idx="418">
                  <c:v>12.857714453559316</c:v>
                </c:pt>
                <c:pt idx="419">
                  <c:v>12.878444602185995</c:v>
                </c:pt>
                <c:pt idx="420">
                  <c:v>12.54356369251618</c:v>
                </c:pt>
                <c:pt idx="421">
                  <c:v>12.354652326458805</c:v>
                </c:pt>
                <c:pt idx="422">
                  <c:v>12.177052795748487</c:v>
                </c:pt>
                <c:pt idx="423">
                  <c:v>11.906481776593189</c:v>
                </c:pt>
                <c:pt idx="424">
                  <c:v>12.026256671905166</c:v>
                </c:pt>
                <c:pt idx="425">
                  <c:v>11.995961222946587</c:v>
                </c:pt>
                <c:pt idx="426">
                  <c:v>11.791165275254553</c:v>
                </c:pt>
                <c:pt idx="427">
                  <c:v>11.732082638874163</c:v>
                </c:pt>
                <c:pt idx="428">
                  <c:v>11.944552417504475</c:v>
                </c:pt>
                <c:pt idx="429">
                  <c:v>12.045741763370799</c:v>
                </c:pt>
                <c:pt idx="430">
                  <c:v>12.053230403230502</c:v>
                </c:pt>
                <c:pt idx="431">
                  <c:v>11.413559188849495</c:v>
                </c:pt>
                <c:pt idx="432">
                  <c:v>10.992361427383427</c:v>
                </c:pt>
                <c:pt idx="433">
                  <c:v>10.063187738735726</c:v>
                </c:pt>
                <c:pt idx="434">
                  <c:v>10.327157080107876</c:v>
                </c:pt>
                <c:pt idx="435">
                  <c:v>9.6445311972812338</c:v>
                </c:pt>
                <c:pt idx="436">
                  <c:v>9.1389888133735777</c:v>
                </c:pt>
                <c:pt idx="437">
                  <c:v>9.148220259539583</c:v>
                </c:pt>
                <c:pt idx="438">
                  <c:v>9.003472377228805</c:v>
                </c:pt>
                <c:pt idx="439">
                  <c:v>8.5726804667537824</c:v>
                </c:pt>
                <c:pt idx="440">
                  <c:v>7.9508232642170649</c:v>
                </c:pt>
                <c:pt idx="441">
                  <c:v>7.3871337111081461</c:v>
                </c:pt>
                <c:pt idx="442">
                  <c:v>6.7530136047743081</c:v>
                </c:pt>
                <c:pt idx="443">
                  <c:v>6.4125938981198205</c:v>
                </c:pt>
                <c:pt idx="444">
                  <c:v>6.6406460286553539</c:v>
                </c:pt>
                <c:pt idx="445">
                  <c:v>6.7843435516302808</c:v>
                </c:pt>
                <c:pt idx="446">
                  <c:v>6.6863557604558963</c:v>
                </c:pt>
                <c:pt idx="447">
                  <c:v>6.5207277305471614</c:v>
                </c:pt>
                <c:pt idx="448">
                  <c:v>6.5823632316210832</c:v>
                </c:pt>
                <c:pt idx="449">
                  <c:v>6.4962913186410578</c:v>
                </c:pt>
                <c:pt idx="450">
                  <c:v>6.3713240938489903</c:v>
                </c:pt>
                <c:pt idx="451">
                  <c:v>6.3030737609145948</c:v>
                </c:pt>
                <c:pt idx="452">
                  <c:v>6.1491705624316815</c:v>
                </c:pt>
                <c:pt idx="453">
                  <c:v>6.2905153211913243</c:v>
                </c:pt>
                <c:pt idx="454">
                  <c:v>6.3333274953541565</c:v>
                </c:pt>
                <c:pt idx="455">
                  <c:v>6.1345804112834328</c:v>
                </c:pt>
                <c:pt idx="456">
                  <c:v>6.0984676399501057</c:v>
                </c:pt>
                <c:pt idx="457">
                  <c:v>6.2396927713649779</c:v>
                </c:pt>
                <c:pt idx="458">
                  <c:v>6.3560740048691438</c:v>
                </c:pt>
                <c:pt idx="459">
                  <c:v>6.4561395558192753</c:v>
                </c:pt>
                <c:pt idx="460">
                  <c:v>6.8290022614820307</c:v>
                </c:pt>
                <c:pt idx="461">
                  <c:v>7.0216152147841298</c:v>
                </c:pt>
                <c:pt idx="462">
                  <c:v>7.0528371654463102</c:v>
                </c:pt>
                <c:pt idx="463">
                  <c:v>6.4791311017052751</c:v>
                </c:pt>
                <c:pt idx="464">
                  <c:v>6.5584816720612595</c:v>
                </c:pt>
                <c:pt idx="465">
                  <c:v>6.7947041999493001</c:v>
                </c:pt>
                <c:pt idx="466">
                  <c:v>6.4670225741331322</c:v>
                </c:pt>
                <c:pt idx="467">
                  <c:v>6.1607170337991777</c:v>
                </c:pt>
                <c:pt idx="468">
                  <c:v>5.9896677711394393</c:v>
                </c:pt>
                <c:pt idx="469">
                  <c:v>5.4553476499077735</c:v>
                </c:pt>
                <c:pt idx="470">
                  <c:v>5.7988227275571598</c:v>
                </c:pt>
                <c:pt idx="471">
                  <c:v>5.5998587255061869</c:v>
                </c:pt>
                <c:pt idx="472">
                  <c:v>5.1889504620474964</c:v>
                </c:pt>
                <c:pt idx="473">
                  <c:v>5.0436396804516219</c:v>
                </c:pt>
                <c:pt idx="474">
                  <c:v>5.0805929195407975</c:v>
                </c:pt>
                <c:pt idx="475">
                  <c:v>5.0207010779228591</c:v>
                </c:pt>
                <c:pt idx="476">
                  <c:v>5.2971627701080592</c:v>
                </c:pt>
                <c:pt idx="477">
                  <c:v>5.351177393424158</c:v>
                </c:pt>
                <c:pt idx="478">
                  <c:v>5.126407930947928</c:v>
                </c:pt>
                <c:pt idx="479">
                  <c:v>4.7842410450832515</c:v>
                </c:pt>
                <c:pt idx="480">
                  <c:v>5.1221841468873777</c:v>
                </c:pt>
                <c:pt idx="481">
                  <c:v>5.274857191205049</c:v>
                </c:pt>
                <c:pt idx="482">
                  <c:v>5.1923481586841813</c:v>
                </c:pt>
                <c:pt idx="483">
                  <c:v>5.2970859227396776</c:v>
                </c:pt>
                <c:pt idx="484">
                  <c:v>5.6094692253307787</c:v>
                </c:pt>
                <c:pt idx="485">
                  <c:v>5.2161109609893233</c:v>
                </c:pt>
                <c:pt idx="486">
                  <c:v>5.1977793619054733</c:v>
                </c:pt>
                <c:pt idx="487">
                  <c:v>5.1612948232157336</c:v>
                </c:pt>
                <c:pt idx="488">
                  <c:v>5.3775244254582617</c:v>
                </c:pt>
                <c:pt idx="489">
                  <c:v>5.4792576780533508</c:v>
                </c:pt>
                <c:pt idx="490">
                  <c:v>5.8381969932008939</c:v>
                </c:pt>
                <c:pt idx="491">
                  <c:v>6.1141588494172732</c:v>
                </c:pt>
                <c:pt idx="492">
                  <c:v>6.2870872903471291</c:v>
                </c:pt>
                <c:pt idx="493">
                  <c:v>6.4613058726969825</c:v>
                </c:pt>
                <c:pt idx="494">
                  <c:v>6.821387249036043</c:v>
                </c:pt>
                <c:pt idx="495">
                  <c:v>7.2732533902098631</c:v>
                </c:pt>
                <c:pt idx="496">
                  <c:v>7.5934672589193797</c:v>
                </c:pt>
                <c:pt idx="497">
                  <c:v>7.5579873517551261</c:v>
                </c:pt>
                <c:pt idx="498">
                  <c:v>7.6020950457740319</c:v>
                </c:pt>
                <c:pt idx="499">
                  <c:v>8.0200306898957727</c:v>
                </c:pt>
                <c:pt idx="500">
                  <c:v>8.2650830022843014</c:v>
                </c:pt>
                <c:pt idx="501">
                  <c:v>8.4321519987618938</c:v>
                </c:pt>
                <c:pt idx="502">
                  <c:v>7.9982537722698339</c:v>
                </c:pt>
                <c:pt idx="503">
                  <c:v>7.9646798649399972</c:v>
                </c:pt>
                <c:pt idx="504">
                  <c:v>8.1542004830691521</c:v>
                </c:pt>
                <c:pt idx="505">
                  <c:v>8.533360579065965</c:v>
                </c:pt>
                <c:pt idx="506">
                  <c:v>8.7007375009785299</c:v>
                </c:pt>
                <c:pt idx="507">
                  <c:v>8.3728096684638107</c:v>
                </c:pt>
                <c:pt idx="508">
                  <c:v>8.0004978675982059</c:v>
                </c:pt>
                <c:pt idx="509">
                  <c:v>7.6718252826730744</c:v>
                </c:pt>
                <c:pt idx="510">
                  <c:v>7.3459851194906438</c:v>
                </c:pt>
                <c:pt idx="511">
                  <c:v>7.4417831742173668</c:v>
                </c:pt>
                <c:pt idx="512">
                  <c:v>7.4581838671897884</c:v>
                </c:pt>
                <c:pt idx="513">
                  <c:v>7.3174003956214753</c:v>
                </c:pt>
                <c:pt idx="514">
                  <c:v>7.5463279119162259</c:v>
                </c:pt>
                <c:pt idx="515">
                  <c:v>7.809739144938737</c:v>
                </c:pt>
                <c:pt idx="516">
                  <c:v>8.0722494460373735</c:v>
                </c:pt>
                <c:pt idx="517">
                  <c:v>8.1620662208503507</c:v>
                </c:pt>
                <c:pt idx="518">
                  <c:v>8.0580770441160876</c:v>
                </c:pt>
                <c:pt idx="519">
                  <c:v>7.9236203483279741</c:v>
                </c:pt>
                <c:pt idx="520">
                  <c:v>7.8996983306652879</c:v>
                </c:pt>
                <c:pt idx="521">
                  <c:v>8.0516769463966416</c:v>
                </c:pt>
                <c:pt idx="522">
                  <c:v>8.3777121399718268</c:v>
                </c:pt>
                <c:pt idx="523">
                  <c:v>8.7174183085483232</c:v>
                </c:pt>
                <c:pt idx="524">
                  <c:v>8.5816703752090451</c:v>
                </c:pt>
                <c:pt idx="525">
                  <c:v>8.4194910358724169</c:v>
                </c:pt>
                <c:pt idx="526">
                  <c:v>8.8883273612509637</c:v>
                </c:pt>
                <c:pt idx="527">
                  <c:v>9.3106396804163651</c:v>
                </c:pt>
                <c:pt idx="528">
                  <c:v>9.6926188522549879</c:v>
                </c:pt>
                <c:pt idx="529">
                  <c:v>9.8308047228195647</c:v>
                </c:pt>
                <c:pt idx="530">
                  <c:v>9.5185375388100208</c:v>
                </c:pt>
                <c:pt idx="531">
                  <c:v>9.4765667879030584</c:v>
                </c:pt>
                <c:pt idx="532">
                  <c:v>9.7290076940213197</c:v>
                </c:pt>
                <c:pt idx="533">
                  <c:v>9.7963861804506003</c:v>
                </c:pt>
                <c:pt idx="534">
                  <c:v>9.9639938917877924</c:v>
                </c:pt>
                <c:pt idx="535">
                  <c:v>10.110918458488936</c:v>
                </c:pt>
                <c:pt idx="536">
                  <c:v>10.359247611348495</c:v>
                </c:pt>
                <c:pt idx="537">
                  <c:v>10.71849599702292</c:v>
                </c:pt>
                <c:pt idx="538">
                  <c:v>10.886317440307925</c:v>
                </c:pt>
                <c:pt idx="539">
                  <c:v>11.147365239137242</c:v>
                </c:pt>
                <c:pt idx="540">
                  <c:v>11.340966188506227</c:v>
                </c:pt>
                <c:pt idx="541">
                  <c:v>11.389435672748004</c:v>
                </c:pt>
                <c:pt idx="542">
                  <c:v>10.712352062732478</c:v>
                </c:pt>
                <c:pt idx="543">
                  <c:v>10.395587685954723</c:v>
                </c:pt>
                <c:pt idx="544">
                  <c:v>10.575158463806092</c:v>
                </c:pt>
                <c:pt idx="545">
                  <c:v>11.197979740229949</c:v>
                </c:pt>
                <c:pt idx="546">
                  <c:v>11.869694058481269</c:v>
                </c:pt>
                <c:pt idx="547">
                  <c:v>12.488808219521868</c:v>
                </c:pt>
                <c:pt idx="548">
                  <c:v>12.692614823344712</c:v>
                </c:pt>
                <c:pt idx="549">
                  <c:v>12.426517521583341</c:v>
                </c:pt>
                <c:pt idx="550">
                  <c:v>12.615251212344477</c:v>
                </c:pt>
                <c:pt idx="551">
                  <c:v>13.009052728993124</c:v>
                </c:pt>
                <c:pt idx="552">
                  <c:v>13.185930628677783</c:v>
                </c:pt>
                <c:pt idx="553">
                  <c:v>13.633966132216205</c:v>
                </c:pt>
                <c:pt idx="554">
                  <c:v>14.033257507604487</c:v>
                </c:pt>
                <c:pt idx="555">
                  <c:v>14.488222209157049</c:v>
                </c:pt>
                <c:pt idx="556">
                  <c:v>15.002347055737104</c:v>
                </c:pt>
                <c:pt idx="557">
                  <c:v>15.120333481747522</c:v>
                </c:pt>
                <c:pt idx="558">
                  <c:v>15.820802594477748</c:v>
                </c:pt>
                <c:pt idx="559">
                  <c:v>16.862861852763803</c:v>
                </c:pt>
                <c:pt idx="560">
                  <c:v>17.818723713516423</c:v>
                </c:pt>
                <c:pt idx="561">
                  <c:v>17.537237852261082</c:v>
                </c:pt>
                <c:pt idx="562">
                  <c:v>18.131301434952427</c:v>
                </c:pt>
                <c:pt idx="563">
                  <c:v>18.646624021402523</c:v>
                </c:pt>
                <c:pt idx="564">
                  <c:v>18.806128571700768</c:v>
                </c:pt>
                <c:pt idx="565">
                  <c:v>18.868850519584033</c:v>
                </c:pt>
                <c:pt idx="566">
                  <c:v>19.943417799064541</c:v>
                </c:pt>
                <c:pt idx="567">
                  <c:v>21.257909249487497</c:v>
                </c:pt>
                <c:pt idx="568">
                  <c:v>21.832732178740031</c:v>
                </c:pt>
                <c:pt idx="569">
                  <c:v>20.913421576866707</c:v>
                </c:pt>
                <c:pt idx="570">
                  <c:v>21.081905435296797</c:v>
                </c:pt>
                <c:pt idx="571">
                  <c:v>21.762131502579248</c:v>
                </c:pt>
                <c:pt idx="572">
                  <c:v>23.004649446159242</c:v>
                </c:pt>
                <c:pt idx="573">
                  <c:v>23.57834423958505</c:v>
                </c:pt>
                <c:pt idx="574">
                  <c:v>25.1219845711096</c:v>
                </c:pt>
                <c:pt idx="575">
                  <c:v>25.301591027426156</c:v>
                </c:pt>
                <c:pt idx="576">
                  <c:v>27.083199620832783</c:v>
                </c:pt>
                <c:pt idx="577">
                  <c:v>27.131672798247386</c:v>
                </c:pt>
                <c:pt idx="578">
                  <c:v>27.675748437861884</c:v>
                </c:pt>
                <c:pt idx="579">
                  <c:v>27.568454472898299</c:v>
                </c:pt>
                <c:pt idx="580">
                  <c:v>27.698586875008122</c:v>
                </c:pt>
                <c:pt idx="581">
                  <c:v>27.93546783028869</c:v>
                </c:pt>
                <c:pt idx="582">
                  <c:v>29.933289406842206</c:v>
                </c:pt>
                <c:pt idx="583">
                  <c:v>31.480313247173004</c:v>
                </c:pt>
                <c:pt idx="584">
                  <c:v>32.563788598776696</c:v>
                </c:pt>
                <c:pt idx="585">
                  <c:v>28.961067164354777</c:v>
                </c:pt>
                <c:pt idx="586">
                  <c:v>21.171036000097033</c:v>
                </c:pt>
                <c:pt idx="587">
                  <c:v>22.007373176418326</c:v>
                </c:pt>
                <c:pt idx="588">
                  <c:v>22.31072429433684</c:v>
                </c:pt>
                <c:pt idx="589">
                  <c:v>23.697117749335874</c:v>
                </c:pt>
                <c:pt idx="590">
                  <c:v>24.58660779266884</c:v>
                </c:pt>
                <c:pt idx="591">
                  <c:v>25.843436862018297</c:v>
                </c:pt>
                <c:pt idx="592">
                  <c:v>24.309760633908166</c:v>
                </c:pt>
                <c:pt idx="593">
                  <c:v>21.866899333389473</c:v>
                </c:pt>
                <c:pt idx="594">
                  <c:v>21.548797592546634</c:v>
                </c:pt>
                <c:pt idx="595">
                  <c:v>21.300602241118138</c:v>
                </c:pt>
                <c:pt idx="596">
                  <c:v>21.072581788447302</c:v>
                </c:pt>
                <c:pt idx="597">
                  <c:v>18.21487015465862</c:v>
                </c:pt>
                <c:pt idx="598">
                  <c:v>16.939711377775158</c:v>
                </c:pt>
                <c:pt idx="599">
                  <c:v>16.055001856531316</c:v>
                </c:pt>
                <c:pt idx="600">
                  <c:v>16.705478731547604</c:v>
                </c:pt>
                <c:pt idx="601">
                  <c:v>18.161492436976083</c:v>
                </c:pt>
                <c:pt idx="602">
                  <c:v>18.579561032791283</c:v>
                </c:pt>
                <c:pt idx="603">
                  <c:v>16.872315331609659</c:v>
                </c:pt>
                <c:pt idx="604">
                  <c:v>15.401539999110105</c:v>
                </c:pt>
                <c:pt idx="605">
                  <c:v>15.062476074643245</c:v>
                </c:pt>
                <c:pt idx="606">
                  <c:v>15.516750095516315</c:v>
                </c:pt>
                <c:pt idx="607">
                  <c:v>15.006276602886539</c:v>
                </c:pt>
                <c:pt idx="608">
                  <c:v>12.817745261106881</c:v>
                </c:pt>
                <c:pt idx="609">
                  <c:v>11.145926407660927</c:v>
                </c:pt>
                <c:pt idx="610">
                  <c:v>11.415600295644671</c:v>
                </c:pt>
                <c:pt idx="611">
                  <c:v>9.3060328679683124</c:v>
                </c:pt>
                <c:pt idx="612">
                  <c:v>9.3124064551778396</c:v>
                </c:pt>
                <c:pt idx="613">
                  <c:v>9.336932251008399</c:v>
                </c:pt>
                <c:pt idx="614">
                  <c:v>9.4130650280122072</c:v>
                </c:pt>
                <c:pt idx="615">
                  <c:v>7.192233196115482</c:v>
                </c:pt>
                <c:pt idx="616">
                  <c:v>6.3908572898814411</c:v>
                </c:pt>
                <c:pt idx="617">
                  <c:v>5.5650593715289602</c:v>
                </c:pt>
                <c:pt idx="618">
                  <c:v>5.8387636718511979</c:v>
                </c:pt>
                <c:pt idx="619">
                  <c:v>8.8346532051812048</c:v>
                </c:pt>
                <c:pt idx="620">
                  <c:v>9.7611685640637056</c:v>
                </c:pt>
                <c:pt idx="621">
                  <c:v>8.4786066076890787</c:v>
                </c:pt>
                <c:pt idx="622">
                  <c:v>8.4633095671228915</c:v>
                </c:pt>
                <c:pt idx="623">
                  <c:v>8.2570739991006779</c:v>
                </c:pt>
                <c:pt idx="624">
                  <c:v>8.7280461628135253</c:v>
                </c:pt>
                <c:pt idx="625">
                  <c:v>7.8260517513165926</c:v>
                </c:pt>
                <c:pt idx="626">
                  <c:v>7.8746813229431654</c:v>
                </c:pt>
                <c:pt idx="627">
                  <c:v>8.7231016460681072</c:v>
                </c:pt>
                <c:pt idx="628">
                  <c:v>11.249651251932438</c:v>
                </c:pt>
                <c:pt idx="629">
                  <c:v>13.098875517269514</c:v>
                </c:pt>
                <c:pt idx="630">
                  <c:v>13.754304493874526</c:v>
                </c:pt>
                <c:pt idx="631">
                  <c:v>12.99952705036773</c:v>
                </c:pt>
                <c:pt idx="632">
                  <c:v>12.922920614885985</c:v>
                </c:pt>
                <c:pt idx="633">
                  <c:v>11.696253568143689</c:v>
                </c:pt>
                <c:pt idx="634">
                  <c:v>12.011766193389931</c:v>
                </c:pt>
                <c:pt idx="635">
                  <c:v>12.28180162260111</c:v>
                </c:pt>
                <c:pt idx="636">
                  <c:v>13.025119828332375</c:v>
                </c:pt>
                <c:pt idx="637">
                  <c:v>13.926922904274292</c:v>
                </c:pt>
                <c:pt idx="638">
                  <c:v>13.254537629740081</c:v>
                </c:pt>
                <c:pt idx="639">
                  <c:v>13.518389284490089</c:v>
                </c:pt>
                <c:pt idx="640">
                  <c:v>12.181583235024018</c:v>
                </c:pt>
                <c:pt idx="641">
                  <c:v>12.287726483952421</c:v>
                </c:pt>
                <c:pt idx="642">
                  <c:v>11.741524229318241</c:v>
                </c:pt>
                <c:pt idx="643">
                  <c:v>11.315025981829049</c:v>
                </c:pt>
                <c:pt idx="644">
                  <c:v>10.909954083288842</c:v>
                </c:pt>
                <c:pt idx="645">
                  <c:v>11.108352605351726</c:v>
                </c:pt>
                <c:pt idx="646">
                  <c:v>11.448808690205698</c:v>
                </c:pt>
                <c:pt idx="647">
                  <c:v>11.639337566475884</c:v>
                </c:pt>
                <c:pt idx="648">
                  <c:v>11.495907968201596</c:v>
                </c:pt>
                <c:pt idx="649">
                  <c:v>11.087812159055565</c:v>
                </c:pt>
                <c:pt idx="650">
                  <c:v>10.398272404790033</c:v>
                </c:pt>
                <c:pt idx="651">
                  <c:v>11.104210207149523</c:v>
                </c:pt>
                <c:pt idx="652">
                  <c:v>11.985576683480097</c:v>
                </c:pt>
                <c:pt idx="653">
                  <c:v>12.539519324443889</c:v>
                </c:pt>
                <c:pt idx="654">
                  <c:v>13.202137936511011</c:v>
                </c:pt>
                <c:pt idx="655">
                  <c:v>14.105056846668949</c:v>
                </c:pt>
                <c:pt idx="656">
                  <c:v>14.418891702707429</c:v>
                </c:pt>
                <c:pt idx="657">
                  <c:v>14.826232627114086</c:v>
                </c:pt>
                <c:pt idx="658">
                  <c:v>16.129605163251135</c:v>
                </c:pt>
                <c:pt idx="659">
                  <c:v>16.159192714615319</c:v>
                </c:pt>
                <c:pt idx="660">
                  <c:v>17.087359845997234</c:v>
                </c:pt>
                <c:pt idx="661">
                  <c:v>18.104536459517778</c:v>
                </c:pt>
                <c:pt idx="662">
                  <c:v>18.660478203926012</c:v>
                </c:pt>
                <c:pt idx="663">
                  <c:v>18.718999665151486</c:v>
                </c:pt>
                <c:pt idx="664">
                  <c:v>17.750192519328635</c:v>
                </c:pt>
                <c:pt idx="665">
                  <c:v>18.393001065831331</c:v>
                </c:pt>
                <c:pt idx="666">
                  <c:v>19.36046451231913</c:v>
                </c:pt>
                <c:pt idx="667">
                  <c:v>19.623060162983748</c:v>
                </c:pt>
                <c:pt idx="668">
                  <c:v>19.862024243287621</c:v>
                </c:pt>
                <c:pt idx="669">
                  <c:v>20.913091852533114</c:v>
                </c:pt>
                <c:pt idx="670">
                  <c:v>21.499765341024148</c:v>
                </c:pt>
                <c:pt idx="671">
                  <c:v>21.125663548155426</c:v>
                </c:pt>
                <c:pt idx="672">
                  <c:v>21.618741582953501</c:v>
                </c:pt>
                <c:pt idx="673">
                  <c:v>22.244221552805147</c:v>
                </c:pt>
                <c:pt idx="674">
                  <c:v>22.042197016050569</c:v>
                </c:pt>
                <c:pt idx="675">
                  <c:v>20.55657945743285</c:v>
                </c:pt>
                <c:pt idx="676">
                  <c:v>19.474174686572095</c:v>
                </c:pt>
                <c:pt idx="677">
                  <c:v>18.711659960364951</c:v>
                </c:pt>
                <c:pt idx="678">
                  <c:v>19.64672327960762</c:v>
                </c:pt>
                <c:pt idx="679">
                  <c:v>19.80698257738095</c:v>
                </c:pt>
                <c:pt idx="680">
                  <c:v>16.847882862705799</c:v>
                </c:pt>
                <c:pt idx="681">
                  <c:v>14.361659574753352</c:v>
                </c:pt>
                <c:pt idx="682">
                  <c:v>13.158119166486058</c:v>
                </c:pt>
                <c:pt idx="683">
                  <c:v>13.008483033706128</c:v>
                </c:pt>
                <c:pt idx="684">
                  <c:v>13.511461918562407</c:v>
                </c:pt>
                <c:pt idx="685">
                  <c:v>13.26307623646086</c:v>
                </c:pt>
                <c:pt idx="686">
                  <c:v>12.377286234697678</c:v>
                </c:pt>
                <c:pt idx="687">
                  <c:v>11.789517720684179</c:v>
                </c:pt>
                <c:pt idx="688">
                  <c:v>11.992275930545686</c:v>
                </c:pt>
                <c:pt idx="689">
                  <c:v>12.288966307788124</c:v>
                </c:pt>
                <c:pt idx="690">
                  <c:v>14.77032801749206</c:v>
                </c:pt>
                <c:pt idx="691">
                  <c:v>14.90358851260436</c:v>
                </c:pt>
                <c:pt idx="692">
                  <c:v>14.282330508639969</c:v>
                </c:pt>
                <c:pt idx="693">
                  <c:v>16.061147643333435</c:v>
                </c:pt>
                <c:pt idx="694">
                  <c:v>16.149571800715506</c:v>
                </c:pt>
                <c:pt idx="695">
                  <c:v>15.756484438993999</c:v>
                </c:pt>
                <c:pt idx="696">
                  <c:v>15.599634410919277</c:v>
                </c:pt>
                <c:pt idx="697">
                  <c:v>15.664696928954763</c:v>
                </c:pt>
                <c:pt idx="698">
                  <c:v>15.729223743214218</c:v>
                </c:pt>
                <c:pt idx="699">
                  <c:v>13.916994579812398</c:v>
                </c:pt>
                <c:pt idx="700">
                  <c:v>14.502929499657769</c:v>
                </c:pt>
                <c:pt idx="701">
                  <c:v>14.833828921489786</c:v>
                </c:pt>
                <c:pt idx="702">
                  <c:v>15.270952598570258</c:v>
                </c:pt>
                <c:pt idx="703">
                  <c:v>15.120082343333987</c:v>
                </c:pt>
                <c:pt idx="704">
                  <c:v>16.452835577060966</c:v>
                </c:pt>
                <c:pt idx="705">
                  <c:v>16.821204806265641</c:v>
                </c:pt>
                <c:pt idx="706">
                  <c:v>16.599238509946645</c:v>
                </c:pt>
                <c:pt idx="707">
                  <c:v>16.280412901283835</c:v>
                </c:pt>
                <c:pt idx="708">
                  <c:v>16.378480342613667</c:v>
                </c:pt>
                <c:pt idx="709">
                  <c:v>16.216119847731054</c:v>
                </c:pt>
                <c:pt idx="710">
                  <c:v>16.172906305307897</c:v>
                </c:pt>
                <c:pt idx="711">
                  <c:v>16.370988707128785</c:v>
                </c:pt>
                <c:pt idx="712">
                  <c:v>14.138747694800729</c:v>
                </c:pt>
                <c:pt idx="713">
                  <c:v>12.84376559826881</c:v>
                </c:pt>
                <c:pt idx="714">
                  <c:v>13.369884763210056</c:v>
                </c:pt>
                <c:pt idx="715">
                  <c:v>13.649399392391638</c:v>
                </c:pt>
                <c:pt idx="716">
                  <c:v>14.214842598620638</c:v>
                </c:pt>
                <c:pt idx="717">
                  <c:v>14.328290323104955</c:v>
                </c:pt>
                <c:pt idx="718">
                  <c:v>14.636689248763604</c:v>
                </c:pt>
                <c:pt idx="719">
                  <c:v>13.908426122353832</c:v>
                </c:pt>
                <c:pt idx="720">
                  <c:v>13.904158267950828</c:v>
                </c:pt>
                <c:pt idx="721">
                  <c:v>13.00294330340245</c:v>
                </c:pt>
                <c:pt idx="722">
                  <c:v>12.95571982206333</c:v>
                </c:pt>
                <c:pt idx="723">
                  <c:v>12.429370389220782</c:v>
                </c:pt>
                <c:pt idx="724">
                  <c:v>12.037206512481578</c:v>
                </c:pt>
                <c:pt idx="725">
                  <c:v>12.164306590628438</c:v>
                </c:pt>
                <c:pt idx="726">
                  <c:v>12.744996277919578</c:v>
                </c:pt>
                <c:pt idx="727">
                  <c:v>12.4631737203878</c:v>
                </c:pt>
                <c:pt idx="728">
                  <c:v>12.279729272093078</c:v>
                </c:pt>
                <c:pt idx="729">
                  <c:v>11.577814956574079</c:v>
                </c:pt>
                <c:pt idx="730">
                  <c:v>10.911668685916965</c:v>
                </c:pt>
                <c:pt idx="731">
                  <c:v>10.086593309917902</c:v>
                </c:pt>
                <c:pt idx="732">
                  <c:v>10.101686431929252</c:v>
                </c:pt>
                <c:pt idx="733">
                  <c:v>9.6802555917493596</c:v>
                </c:pt>
                <c:pt idx="734">
                  <c:v>9.003426617760967</c:v>
                </c:pt>
                <c:pt idx="735">
                  <c:v>8.5442557075882579</c:v>
                </c:pt>
                <c:pt idx="736">
                  <c:v>8.50611625969605</c:v>
                </c:pt>
                <c:pt idx="737">
                  <c:v>8.9054569285180509</c:v>
                </c:pt>
                <c:pt idx="738">
                  <c:v>9.1504889009947377</c:v>
                </c:pt>
                <c:pt idx="739">
                  <c:v>9.0128230475642894</c:v>
                </c:pt>
                <c:pt idx="740">
                  <c:v>9.077829839371498</c:v>
                </c:pt>
                <c:pt idx="741">
                  <c:v>9.5991767493529814</c:v>
                </c:pt>
                <c:pt idx="742">
                  <c:v>9.6613341521716514</c:v>
                </c:pt>
                <c:pt idx="743">
                  <c:v>9.6175141032831739</c:v>
                </c:pt>
                <c:pt idx="744">
                  <c:v>10.150534220432077</c:v>
                </c:pt>
                <c:pt idx="745">
                  <c:v>10.708982995221261</c:v>
                </c:pt>
                <c:pt idx="746">
                  <c:v>10.850541744036796</c:v>
                </c:pt>
                <c:pt idx="747">
                  <c:v>11.039227142939682</c:v>
                </c:pt>
                <c:pt idx="748">
                  <c:v>11.362215800613685</c:v>
                </c:pt>
                <c:pt idx="749">
                  <c:v>11.516744786451223</c:v>
                </c:pt>
                <c:pt idx="750">
                  <c:v>11.774213341781648</c:v>
                </c:pt>
                <c:pt idx="751">
                  <c:v>11.210545904158959</c:v>
                </c:pt>
                <c:pt idx="752">
                  <c:v>11.336281939610279</c:v>
                </c:pt>
                <c:pt idx="753">
                  <c:v>11.187335503326024</c:v>
                </c:pt>
                <c:pt idx="754">
                  <c:v>10.631033673001411</c:v>
                </c:pt>
                <c:pt idx="755">
                  <c:v>10.737360316041062</c:v>
                </c:pt>
                <c:pt idx="756">
                  <c:v>11.052412763977463</c:v>
                </c:pt>
                <c:pt idx="757">
                  <c:v>10.947918887724716</c:v>
                </c:pt>
                <c:pt idx="758">
                  <c:v>11.224693196180676</c:v>
                </c:pt>
                <c:pt idx="759">
                  <c:v>10.938275188239391</c:v>
                </c:pt>
                <c:pt idx="760">
                  <c:v>11.103736936792615</c:v>
                </c:pt>
                <c:pt idx="761">
                  <c:v>11.532785272532504</c:v>
                </c:pt>
                <c:pt idx="762">
                  <c:v>11.738774750180712</c:v>
                </c:pt>
                <c:pt idx="763">
                  <c:v>11.541711674209219</c:v>
                </c:pt>
                <c:pt idx="764">
                  <c:v>11.328560584696467</c:v>
                </c:pt>
                <c:pt idx="765">
                  <c:v>11.58310518627912</c:v>
                </c:pt>
                <c:pt idx="766">
                  <c:v>11.478459198055479</c:v>
                </c:pt>
                <c:pt idx="767">
                  <c:v>11.638683593355124</c:v>
                </c:pt>
                <c:pt idx="768">
                  <c:v>11.960463439806988</c:v>
                </c:pt>
                <c:pt idx="769">
                  <c:v>12.341753548186313</c:v>
                </c:pt>
                <c:pt idx="770">
                  <c:v>12.323310311389324</c:v>
                </c:pt>
                <c:pt idx="771">
                  <c:v>12.631867236563073</c:v>
                </c:pt>
                <c:pt idx="772">
                  <c:v>13.036560628785354</c:v>
                </c:pt>
                <c:pt idx="773">
                  <c:v>13.130223361406049</c:v>
                </c:pt>
                <c:pt idx="774">
                  <c:v>12.867028443009156</c:v>
                </c:pt>
                <c:pt idx="775">
                  <c:v>12.915378562256736</c:v>
                </c:pt>
                <c:pt idx="776">
                  <c:v>13.798264951719782</c:v>
                </c:pt>
                <c:pt idx="777">
                  <c:v>14.374662675391338</c:v>
                </c:pt>
                <c:pt idx="778">
                  <c:v>14.847702661876777</c:v>
                </c:pt>
                <c:pt idx="779">
                  <c:v>15.020347474739962</c:v>
                </c:pt>
                <c:pt idx="780">
                  <c:v>15.623163177761661</c:v>
                </c:pt>
                <c:pt idx="781">
                  <c:v>15.761666525801905</c:v>
                </c:pt>
                <c:pt idx="782">
                  <c:v>15.134873415142531</c:v>
                </c:pt>
                <c:pt idx="783">
                  <c:v>16.040842386215914</c:v>
                </c:pt>
                <c:pt idx="784">
                  <c:v>16.013723170832176</c:v>
                </c:pt>
                <c:pt idx="785">
                  <c:v>15.77318688012874</c:v>
                </c:pt>
                <c:pt idx="786">
                  <c:v>14.508136111909073</c:v>
                </c:pt>
                <c:pt idx="787">
                  <c:v>13.984939309942764</c:v>
                </c:pt>
                <c:pt idx="788">
                  <c:v>11.841267540149634</c:v>
                </c:pt>
                <c:pt idx="789">
                  <c:v>11.387602961765051</c:v>
                </c:pt>
                <c:pt idx="790">
                  <c:v>11.110043656743292</c:v>
                </c:pt>
                <c:pt idx="791">
                  <c:v>11.372779425862701</c:v>
                </c:pt>
                <c:pt idx="792">
                  <c:v>11.469296334735576</c:v>
                </c:pt>
                <c:pt idx="793">
                  <c:v>11.949565314209433</c:v>
                </c:pt>
                <c:pt idx="794">
                  <c:v>11.287903096501282</c:v>
                </c:pt>
                <c:pt idx="795">
                  <c:v>10.900825126392672</c:v>
                </c:pt>
                <c:pt idx="796">
                  <c:v>10.733674273688536</c:v>
                </c:pt>
                <c:pt idx="797">
                  <c:v>11.082715855052093</c:v>
                </c:pt>
                <c:pt idx="798">
                  <c:v>11.696446553354361</c:v>
                </c:pt>
                <c:pt idx="799">
                  <c:v>11.337472355329828</c:v>
                </c:pt>
                <c:pt idx="800">
                  <c:v>10.827463017228835</c:v>
                </c:pt>
                <c:pt idx="801">
                  <c:v>11.132662042754784</c:v>
                </c:pt>
                <c:pt idx="802">
                  <c:v>10.97540732483907</c:v>
                </c:pt>
                <c:pt idx="803">
                  <c:v>10.680912531969188</c:v>
                </c:pt>
                <c:pt idx="804">
                  <c:v>10.419342657320323</c:v>
                </c:pt>
                <c:pt idx="805">
                  <c:v>9.999761169144179</c:v>
                </c:pt>
                <c:pt idx="806">
                  <c:v>10.18668060948967</c:v>
                </c:pt>
                <c:pt idx="807">
                  <c:v>10.779484482024616</c:v>
                </c:pt>
                <c:pt idx="808">
                  <c:v>11.241032697984433</c:v>
                </c:pt>
                <c:pt idx="809">
                  <c:v>11.583895756523839</c:v>
                </c:pt>
                <c:pt idx="810">
                  <c:v>11.134621739180929</c:v>
                </c:pt>
                <c:pt idx="811">
                  <c:v>10.72355666247813</c:v>
                </c:pt>
                <c:pt idx="812">
                  <c:v>10.553013689399155</c:v>
                </c:pt>
                <c:pt idx="813">
                  <c:v>10.825409809169487</c:v>
                </c:pt>
                <c:pt idx="814">
                  <c:v>10.248096205635564</c:v>
                </c:pt>
                <c:pt idx="815">
                  <c:v>10.15965293890091</c:v>
                </c:pt>
                <c:pt idx="816">
                  <c:v>10.248285758038973</c:v>
                </c:pt>
                <c:pt idx="817">
                  <c:v>9.8725171405700518</c:v>
                </c:pt>
                <c:pt idx="818">
                  <c:v>9.9013324912409164</c:v>
                </c:pt>
                <c:pt idx="819">
                  <c:v>9.7836398675440535</c:v>
                </c:pt>
                <c:pt idx="820">
                  <c:v>9.6922950863958075</c:v>
                </c:pt>
                <c:pt idx="821">
                  <c:v>9.0677189434195302</c:v>
                </c:pt>
                <c:pt idx="822">
                  <c:v>9.6050380933639179</c:v>
                </c:pt>
                <c:pt idx="823">
                  <c:v>9.8513486380792248</c:v>
                </c:pt>
                <c:pt idx="824">
                  <c:v>9.8840483617382855</c:v>
                </c:pt>
                <c:pt idx="825">
                  <c:v>10.169850844772139</c:v>
                </c:pt>
                <c:pt idx="826">
                  <c:v>10.215861011650638</c:v>
                </c:pt>
                <c:pt idx="827">
                  <c:v>10.529330904131138</c:v>
                </c:pt>
                <c:pt idx="828">
                  <c:v>10.745733299747899</c:v>
                </c:pt>
                <c:pt idx="829">
                  <c:v>10.911564066731675</c:v>
                </c:pt>
                <c:pt idx="830">
                  <c:v>10.910946522976246</c:v>
                </c:pt>
                <c:pt idx="831">
                  <c:v>11.178021600956091</c:v>
                </c:pt>
                <c:pt idx="832">
                  <c:v>11.461543104586223</c:v>
                </c:pt>
                <c:pt idx="833">
                  <c:v>11.554126144044284</c:v>
                </c:pt>
                <c:pt idx="834">
                  <c:v>10.539745658930984</c:v>
                </c:pt>
                <c:pt idx="835">
                  <c:v>11.040611670261532</c:v>
                </c:pt>
                <c:pt idx="836">
                  <c:v>11.337391102277293</c:v>
                </c:pt>
                <c:pt idx="837">
                  <c:v>11.662444039105251</c:v>
                </c:pt>
                <c:pt idx="838">
                  <c:v>11.542173388716286</c:v>
                </c:pt>
                <c:pt idx="839">
                  <c:v>11.306665788890751</c:v>
                </c:pt>
                <c:pt idx="840">
                  <c:v>11.895759839437055</c:v>
                </c:pt>
                <c:pt idx="841">
                  <c:v>12.14150737068268</c:v>
                </c:pt>
                <c:pt idx="842">
                  <c:v>11.84162648728309</c:v>
                </c:pt>
                <c:pt idx="843">
                  <c:v>11.951097197083948</c:v>
                </c:pt>
                <c:pt idx="844">
                  <c:v>11.86387540626917</c:v>
                </c:pt>
                <c:pt idx="845">
                  <c:v>11.615664857025171</c:v>
                </c:pt>
                <c:pt idx="846">
                  <c:v>11.778190092457802</c:v>
                </c:pt>
                <c:pt idx="847">
                  <c:v>12.256989084145138</c:v>
                </c:pt>
                <c:pt idx="848">
                  <c:v>12.444953157150037</c:v>
                </c:pt>
                <c:pt idx="849">
                  <c:v>12.309457904118693</c:v>
                </c:pt>
                <c:pt idx="850">
                  <c:v>11.852030617771044</c:v>
                </c:pt>
                <c:pt idx="851">
                  <c:v>12.147072568106784</c:v>
                </c:pt>
                <c:pt idx="852">
                  <c:v>12.527059748172302</c:v>
                </c:pt>
                <c:pt idx="853">
                  <c:v>12.364119350461095</c:v>
                </c:pt>
                <c:pt idx="854">
                  <c:v>12.362339087390367</c:v>
                </c:pt>
                <c:pt idx="855">
                  <c:v>12.242728683266883</c:v>
                </c:pt>
                <c:pt idx="856">
                  <c:v>12.200478761945837</c:v>
                </c:pt>
                <c:pt idx="857">
                  <c:v>12.447881581789368</c:v>
                </c:pt>
                <c:pt idx="858">
                  <c:v>12.669112889622477</c:v>
                </c:pt>
                <c:pt idx="859">
                  <c:v>12.678378236328623</c:v>
                </c:pt>
                <c:pt idx="860">
                  <c:v>12.434678020425507</c:v>
                </c:pt>
                <c:pt idx="861">
                  <c:v>12.131183558686873</c:v>
                </c:pt>
                <c:pt idx="862">
                  <c:v>12.47346976551531</c:v>
                </c:pt>
                <c:pt idx="863">
                  <c:v>12.933964306161377</c:v>
                </c:pt>
                <c:pt idx="864">
                  <c:v>13.010773447995186</c:v>
                </c:pt>
                <c:pt idx="865">
                  <c:v>12.859346880687905</c:v>
                </c:pt>
                <c:pt idx="866">
                  <c:v>12.834819340092505</c:v>
                </c:pt>
                <c:pt idx="867">
                  <c:v>12.16390145400681</c:v>
                </c:pt>
                <c:pt idx="868">
                  <c:v>12.141970791867793</c:v>
                </c:pt>
                <c:pt idx="869">
                  <c:v>11.624407885470092</c:v>
                </c:pt>
                <c:pt idx="870">
                  <c:v>11.750201645310009</c:v>
                </c:pt>
                <c:pt idx="871">
                  <c:v>11.715076201734012</c:v>
                </c:pt>
                <c:pt idx="872">
                  <c:v>11.13934935726293</c:v>
                </c:pt>
                <c:pt idx="873">
                  <c:v>11.391934765421418</c:v>
                </c:pt>
                <c:pt idx="874">
                  <c:v>11.644070268505775</c:v>
                </c:pt>
                <c:pt idx="875">
                  <c:v>11.754449184027298</c:v>
                </c:pt>
                <c:pt idx="876">
                  <c:v>12.002650554927831</c:v>
                </c:pt>
                <c:pt idx="877">
                  <c:v>12.215052485432842</c:v>
                </c:pt>
                <c:pt idx="878">
                  <c:v>12.420105295189979</c:v>
                </c:pt>
                <c:pt idx="879">
                  <c:v>12.907868184060925</c:v>
                </c:pt>
                <c:pt idx="880">
                  <c:v>13.312042238025862</c:v>
                </c:pt>
                <c:pt idx="881">
                  <c:v>13.357885903658998</c:v>
                </c:pt>
                <c:pt idx="882">
                  <c:v>13.833009564245328</c:v>
                </c:pt>
                <c:pt idx="883">
                  <c:v>14.042112347320577</c:v>
                </c:pt>
                <c:pt idx="884">
                  <c:v>14.356474143296971</c:v>
                </c:pt>
                <c:pt idx="885">
                  <c:v>14.619231935730559</c:v>
                </c:pt>
                <c:pt idx="886">
                  <c:v>15.117311697434387</c:v>
                </c:pt>
                <c:pt idx="887">
                  <c:v>15.789062002327078</c:v>
                </c:pt>
                <c:pt idx="888">
                  <c:v>15.990781062969832</c:v>
                </c:pt>
                <c:pt idx="889">
                  <c:v>16.437728215987114</c:v>
                </c:pt>
                <c:pt idx="890">
                  <c:v>16.219282945537792</c:v>
                </c:pt>
                <c:pt idx="891">
                  <c:v>16.685266628063506</c:v>
                </c:pt>
                <c:pt idx="892">
                  <c:v>16.518057827257799</c:v>
                </c:pt>
                <c:pt idx="893">
                  <c:v>17.370091963405308</c:v>
                </c:pt>
                <c:pt idx="894">
                  <c:v>18.454031906632878</c:v>
                </c:pt>
                <c:pt idx="895">
                  <c:v>18.222326463047754</c:v>
                </c:pt>
                <c:pt idx="896">
                  <c:v>18.843960654261313</c:v>
                </c:pt>
                <c:pt idx="897">
                  <c:v>17.772325789386095</c:v>
                </c:pt>
                <c:pt idx="898">
                  <c:v>18.835559288273892</c:v>
                </c:pt>
                <c:pt idx="899">
                  <c:v>18.942369035813577</c:v>
                </c:pt>
                <c:pt idx="900">
                  <c:v>18.292585385418892</c:v>
                </c:pt>
                <c:pt idx="901">
                  <c:v>18.266116815127781</c:v>
                </c:pt>
                <c:pt idx="902">
                  <c:v>19.371210099299958</c:v>
                </c:pt>
                <c:pt idx="903">
                  <c:v>19.370593634578505</c:v>
                </c:pt>
                <c:pt idx="904">
                  <c:v>18.544506591754434</c:v>
                </c:pt>
                <c:pt idx="905">
                  <c:v>18.158163846958701</c:v>
                </c:pt>
                <c:pt idx="906">
                  <c:v>18.856797596896786</c:v>
                </c:pt>
                <c:pt idx="907">
                  <c:v>18.670937110186419</c:v>
                </c:pt>
                <c:pt idx="908">
                  <c:v>17.836640796312022</c:v>
                </c:pt>
                <c:pt idx="909">
                  <c:v>17.418952948636129</c:v>
                </c:pt>
                <c:pt idx="910">
                  <c:v>17.120339736628253</c:v>
                </c:pt>
                <c:pt idx="911">
                  <c:v>17.197522725560919</c:v>
                </c:pt>
                <c:pt idx="912">
                  <c:v>16.717780078533004</c:v>
                </c:pt>
                <c:pt idx="913">
                  <c:v>15.843733142229739</c:v>
                </c:pt>
                <c:pt idx="914">
                  <c:v>15.900417108869165</c:v>
                </c:pt>
                <c:pt idx="915">
                  <c:v>16.123704360211754</c:v>
                </c:pt>
                <c:pt idx="916">
                  <c:v>16.598110789114262</c:v>
                </c:pt>
                <c:pt idx="917">
                  <c:v>16.729918872472865</c:v>
                </c:pt>
                <c:pt idx="918">
                  <c:v>16.868882383979795</c:v>
                </c:pt>
                <c:pt idx="919">
                  <c:v>15.868942729452243</c:v>
                </c:pt>
                <c:pt idx="920">
                  <c:v>15.157274488962209</c:v>
                </c:pt>
                <c:pt idx="921">
                  <c:v>14.149451489483535</c:v>
                </c:pt>
                <c:pt idx="922">
                  <c:v>13.736242235298485</c:v>
                </c:pt>
                <c:pt idx="923">
                  <c:v>13.673246057951381</c:v>
                </c:pt>
                <c:pt idx="924">
                  <c:v>13.78843155230763</c:v>
                </c:pt>
                <c:pt idx="925">
                  <c:v>13.784906390337678</c:v>
                </c:pt>
                <c:pt idx="926">
                  <c:v>13.925589923892938</c:v>
                </c:pt>
                <c:pt idx="927">
                  <c:v>13.913501765262778</c:v>
                </c:pt>
                <c:pt idx="928">
                  <c:v>14.323824968409225</c:v>
                </c:pt>
                <c:pt idx="929">
                  <c:v>14.635555551956264</c:v>
                </c:pt>
                <c:pt idx="930">
                  <c:v>14.957457101901131</c:v>
                </c:pt>
                <c:pt idx="931">
                  <c:v>15.544566891165916</c:v>
                </c:pt>
                <c:pt idx="932">
                  <c:v>15.931923184092838</c:v>
                </c:pt>
                <c:pt idx="933">
                  <c:v>16.559803310351565</c:v>
                </c:pt>
                <c:pt idx="934">
                  <c:v>16.988883579386325</c:v>
                </c:pt>
                <c:pt idx="935">
                  <c:v>17.358357365369955</c:v>
                </c:pt>
                <c:pt idx="936">
                  <c:v>17.980339342993386</c:v>
                </c:pt>
                <c:pt idx="937">
                  <c:v>17.759169263611419</c:v>
                </c:pt>
                <c:pt idx="938">
                  <c:v>18.200871845485626</c:v>
                </c:pt>
                <c:pt idx="939">
                  <c:v>18.430753048783416</c:v>
                </c:pt>
                <c:pt idx="940">
                  <c:v>18.69272143959418</c:v>
                </c:pt>
                <c:pt idx="941">
                  <c:v>18.44859139706648</c:v>
                </c:pt>
                <c:pt idx="942">
                  <c:v>19.090533975796514</c:v>
                </c:pt>
                <c:pt idx="943">
                  <c:v>18.958803640750208</c:v>
                </c:pt>
                <c:pt idx="944">
                  <c:v>18.123290556758619</c:v>
                </c:pt>
                <c:pt idx="945">
                  <c:v>18.021962441515424</c:v>
                </c:pt>
                <c:pt idx="946">
                  <c:v>18.071789130570213</c:v>
                </c:pt>
                <c:pt idx="947">
                  <c:v>18.624728977900109</c:v>
                </c:pt>
                <c:pt idx="948">
                  <c:v>18.33828499437557</c:v>
                </c:pt>
                <c:pt idx="949">
                  <c:v>17.545275108945983</c:v>
                </c:pt>
                <c:pt idx="950">
                  <c:v>17.286020720522156</c:v>
                </c:pt>
                <c:pt idx="951">
                  <c:v>17.429766947597205</c:v>
                </c:pt>
                <c:pt idx="952">
                  <c:v>17.256170578727914</c:v>
                </c:pt>
                <c:pt idx="953">
                  <c:v>17.823363817264749</c:v>
                </c:pt>
                <c:pt idx="954">
                  <c:v>17.376806472898117</c:v>
                </c:pt>
                <c:pt idx="955">
                  <c:v>17.582113039577678</c:v>
                </c:pt>
                <c:pt idx="956">
                  <c:v>17.052015467817665</c:v>
                </c:pt>
                <c:pt idx="957">
                  <c:v>16.605104536251037</c:v>
                </c:pt>
                <c:pt idx="958">
                  <c:v>17.146088452419004</c:v>
                </c:pt>
                <c:pt idx="959">
                  <c:v>17.562090833957132</c:v>
                </c:pt>
                <c:pt idx="960">
                  <c:v>18.470416986477179</c:v>
                </c:pt>
                <c:pt idx="961">
                  <c:v>19.234014498298357</c:v>
                </c:pt>
                <c:pt idx="962">
                  <c:v>19.844225272725573</c:v>
                </c:pt>
                <c:pt idx="963">
                  <c:v>20.38284297575478</c:v>
                </c:pt>
                <c:pt idx="964">
                  <c:v>20.598606843297343</c:v>
                </c:pt>
                <c:pt idx="965">
                  <c:v>20.332414551592304</c:v>
                </c:pt>
                <c:pt idx="966">
                  <c:v>20.146643736827322</c:v>
                </c:pt>
                <c:pt idx="967">
                  <c:v>20.941688475215187</c:v>
                </c:pt>
                <c:pt idx="968">
                  <c:v>20.705243044147252</c:v>
                </c:pt>
                <c:pt idx="969">
                  <c:v>20.924190141010783</c:v>
                </c:pt>
                <c:pt idx="970">
                  <c:v>21.857957721959664</c:v>
                </c:pt>
                <c:pt idx="971">
                  <c:v>22.041480198382256</c:v>
                </c:pt>
                <c:pt idx="972">
                  <c:v>21.197931400015211</c:v>
                </c:pt>
                <c:pt idx="973">
                  <c:v>21.451687754873362</c:v>
                </c:pt>
                <c:pt idx="974">
                  <c:v>21.443158568526222</c:v>
                </c:pt>
                <c:pt idx="975">
                  <c:v>20.658336447649024</c:v>
                </c:pt>
                <c:pt idx="976">
                  <c:v>19.089367498116641</c:v>
                </c:pt>
                <c:pt idx="977">
                  <c:v>16.827571244792459</c:v>
                </c:pt>
                <c:pt idx="978">
                  <c:v>17.141325661322782</c:v>
                </c:pt>
                <c:pt idx="979">
                  <c:v>17.571262631045521</c:v>
                </c:pt>
                <c:pt idx="980">
                  <c:v>17.32146114746547</c:v>
                </c:pt>
                <c:pt idx="981">
                  <c:v>16.73982096790132</c:v>
                </c:pt>
                <c:pt idx="982">
                  <c:v>17.854386489497134</c:v>
                </c:pt>
                <c:pt idx="983">
                  <c:v>18.585836118439858</c:v>
                </c:pt>
                <c:pt idx="984">
                  <c:v>19.259231693254048</c:v>
                </c:pt>
                <c:pt idx="985">
                  <c:v>19.469191309671405</c:v>
                </c:pt>
                <c:pt idx="986">
                  <c:v>19.288064606604834</c:v>
                </c:pt>
                <c:pt idx="987">
                  <c:v>20.150077238226981</c:v>
                </c:pt>
                <c:pt idx="988">
                  <c:v>20.507585864952606</c:v>
                </c:pt>
                <c:pt idx="989">
                  <c:v>20.384149993840989</c:v>
                </c:pt>
                <c:pt idx="990">
                  <c:v>19.969231885949632</c:v>
                </c:pt>
                <c:pt idx="991">
                  <c:v>20.47263790052768</c:v>
                </c:pt>
                <c:pt idx="992">
                  <c:v>20.960360090705102</c:v>
                </c:pt>
                <c:pt idx="993">
                  <c:v>20.891344595411493</c:v>
                </c:pt>
                <c:pt idx="994">
                  <c:v>20.7203993353397</c:v>
                </c:pt>
                <c:pt idx="995">
                  <c:v>21.038599376737046</c:v>
                </c:pt>
                <c:pt idx="996">
                  <c:v>21.627216196980925</c:v>
                </c:pt>
                <c:pt idx="997">
                  <c:v>21.832670826710316</c:v>
                </c:pt>
                <c:pt idx="998">
                  <c:v>22.167245585982624</c:v>
                </c:pt>
                <c:pt idx="999">
                  <c:v>22.422192169737169</c:v>
                </c:pt>
                <c:pt idx="1000">
                  <c:v>22.574330769563822</c:v>
                </c:pt>
                <c:pt idx="1001">
                  <c:v>22.30028803608278</c:v>
                </c:pt>
                <c:pt idx="1002">
                  <c:v>22.984351845738388</c:v>
                </c:pt>
                <c:pt idx="1003">
                  <c:v>22.650407292938787</c:v>
                </c:pt>
                <c:pt idx="1004">
                  <c:v>22.892221984231679</c:v>
                </c:pt>
                <c:pt idx="1005">
                  <c:v>23.212154680675329</c:v>
                </c:pt>
                <c:pt idx="1006">
                  <c:v>23.225019793095811</c:v>
                </c:pt>
                <c:pt idx="1007">
                  <c:v>22.752984772787254</c:v>
                </c:pt>
                <c:pt idx="1008">
                  <c:v>23.26933508192246</c:v>
                </c:pt>
                <c:pt idx="1009">
                  <c:v>23.372068272751331</c:v>
                </c:pt>
                <c:pt idx="1010">
                  <c:v>23.25352820003484</c:v>
                </c:pt>
                <c:pt idx="1011">
                  <c:v>23.420551954771291</c:v>
                </c:pt>
                <c:pt idx="1012">
                  <c:v>23.70880830886194</c:v>
                </c:pt>
                <c:pt idx="1013">
                  <c:v>22.385342986457783</c:v>
                </c:pt>
                <c:pt idx="1014">
                  <c:v>22.300781712174427</c:v>
                </c:pt>
                <c:pt idx="1015">
                  <c:v>22.665971845964382</c:v>
                </c:pt>
                <c:pt idx="1016">
                  <c:v>23.374146831648623</c:v>
                </c:pt>
                <c:pt idx="1017">
                  <c:v>23.77574552331269</c:v>
                </c:pt>
                <c:pt idx="1018">
                  <c:v>23.925461156673716</c:v>
                </c:pt>
                <c:pt idx="1019">
                  <c:v>23.694111549106317</c:v>
                </c:pt>
                <c:pt idx="1020">
                  <c:v>24.058483388421742</c:v>
                </c:pt>
                <c:pt idx="1021">
                  <c:v>23.700027145579394</c:v>
                </c:pt>
                <c:pt idx="1022">
                  <c:v>22.611112582289991</c:v>
                </c:pt>
                <c:pt idx="1023">
                  <c:v>23.113696462615824</c:v>
                </c:pt>
                <c:pt idx="1024">
                  <c:v>21.852177976763095</c:v>
                </c:pt>
                <c:pt idx="1025">
                  <c:v>21.555253383226248</c:v>
                </c:pt>
                <c:pt idx="1026">
                  <c:v>21.381702007433407</c:v>
                </c:pt>
                <c:pt idx="1027">
                  <c:v>19.913903864009814</c:v>
                </c:pt>
                <c:pt idx="1028">
                  <c:v>19.161676250615006</c:v>
                </c:pt>
                <c:pt idx="1029">
                  <c:v>18.825409371315672</c:v>
                </c:pt>
                <c:pt idx="1030">
                  <c:v>19.711251211928968</c:v>
                </c:pt>
                <c:pt idx="1031">
                  <c:v>19.736473752791966</c:v>
                </c:pt>
                <c:pt idx="1032">
                  <c:v>20.432242125384274</c:v>
                </c:pt>
                <c:pt idx="1033">
                  <c:v>21.074443163678435</c:v>
                </c:pt>
                <c:pt idx="1034">
                  <c:v>21.443898602019097</c:v>
                </c:pt>
                <c:pt idx="1035">
                  <c:v>21.686025566746242</c:v>
                </c:pt>
                <c:pt idx="1036">
                  <c:v>21.948477389658397</c:v>
                </c:pt>
                <c:pt idx="1037">
                  <c:v>21.552097609793488</c:v>
                </c:pt>
                <c:pt idx="1038">
                  <c:v>21.804196245666368</c:v>
                </c:pt>
                <c:pt idx="1039">
                  <c:v>22.030627049126025</c:v>
                </c:pt>
                <c:pt idx="1040">
                  <c:v>22.219145488664793</c:v>
                </c:pt>
                <c:pt idx="1041">
                  <c:v>22.068199194183894</c:v>
                </c:pt>
                <c:pt idx="1042">
                  <c:v>21.263102968336284</c:v>
                </c:pt>
                <c:pt idx="1043">
                  <c:v>21.751597808723634</c:v>
                </c:pt>
                <c:pt idx="1044">
                  <c:v>21.511535896332184</c:v>
                </c:pt>
                <c:pt idx="1045">
                  <c:v>20.424992376214227</c:v>
                </c:pt>
                <c:pt idx="1046">
                  <c:v>19.934711308295711</c:v>
                </c:pt>
                <c:pt idx="1047">
                  <c:v>21.277356015671746</c:v>
                </c:pt>
                <c:pt idx="1048">
                  <c:v>21.63022714277988</c:v>
                </c:pt>
                <c:pt idx="1049">
                  <c:v>22.004623431346534</c:v>
                </c:pt>
                <c:pt idx="1050">
                  <c:v>21.753537415670955</c:v>
                </c:pt>
                <c:pt idx="1051">
                  <c:v>21.137766793617864</c:v>
                </c:pt>
                <c:pt idx="1052">
                  <c:v>21.68027563329294</c:v>
                </c:pt>
                <c:pt idx="1053">
                  <c:v>22.004606927956893</c:v>
                </c:pt>
                <c:pt idx="1054">
                  <c:v>22.195529227158158</c:v>
                </c:pt>
                <c:pt idx="1055">
                  <c:v>22.277872995434876</c:v>
                </c:pt>
                <c:pt idx="1056">
                  <c:v>21.194968072847157</c:v>
                </c:pt>
                <c:pt idx="1057">
                  <c:v>20.895729901987242</c:v>
                </c:pt>
                <c:pt idx="1058">
                  <c:v>20.202287616481659</c:v>
                </c:pt>
                <c:pt idx="1059">
                  <c:v>20.428608081932165</c:v>
                </c:pt>
                <c:pt idx="1060">
                  <c:v>20.972258271972109</c:v>
                </c:pt>
                <c:pt idx="1061">
                  <c:v>19.713341583757639</c:v>
                </c:pt>
                <c:pt idx="1062">
                  <c:v>18.68170820719277</c:v>
                </c:pt>
                <c:pt idx="1063">
                  <c:v>18.429515590207753</c:v>
                </c:pt>
                <c:pt idx="1064">
                  <c:v>18.398046344676978</c:v>
                </c:pt>
                <c:pt idx="1065">
                  <c:v>18.448662031815363</c:v>
                </c:pt>
                <c:pt idx="1066">
                  <c:v>18.437760084691043</c:v>
                </c:pt>
                <c:pt idx="1067">
                  <c:v>17.326929913742692</c:v>
                </c:pt>
                <c:pt idx="1068">
                  <c:v>17.090541395140214</c:v>
                </c:pt>
                <c:pt idx="1069">
                  <c:v>16.372586787159857</c:v>
                </c:pt>
                <c:pt idx="1070">
                  <c:v>16.531690813943619</c:v>
                </c:pt>
                <c:pt idx="1071">
                  <c:v>15.873067819354063</c:v>
                </c:pt>
                <c:pt idx="1072">
                  <c:v>13.9838360607892</c:v>
                </c:pt>
                <c:pt idx="1073">
                  <c:v>13.79969179772519</c:v>
                </c:pt>
                <c:pt idx="1074">
                  <c:v>13.72649974435978</c:v>
                </c:pt>
                <c:pt idx="1075">
                  <c:v>14.100456516815456</c:v>
                </c:pt>
                <c:pt idx="1076">
                  <c:v>14.842661145242237</c:v>
                </c:pt>
                <c:pt idx="1077">
                  <c:v>15.064185404089644</c:v>
                </c:pt>
                <c:pt idx="1078">
                  <c:v>14.950761908791746</c:v>
                </c:pt>
                <c:pt idx="1079">
                  <c:v>15.873840687205755</c:v>
                </c:pt>
                <c:pt idx="1080">
                  <c:v>16.461793943491951</c:v>
                </c:pt>
                <c:pt idx="1081">
                  <c:v>17.034534781502142</c:v>
                </c:pt>
                <c:pt idx="1082">
                  <c:v>17.402902607188892</c:v>
                </c:pt>
                <c:pt idx="1083">
                  <c:v>17.924110447959613</c:v>
                </c:pt>
                <c:pt idx="1084">
                  <c:v>17.564153279699386</c:v>
                </c:pt>
                <c:pt idx="1085">
                  <c:v>17.083166880070717</c:v>
                </c:pt>
                <c:pt idx="1086">
                  <c:v>16.889414708693366</c:v>
                </c:pt>
                <c:pt idx="1087">
                  <c:v>16.51944944305157</c:v>
                </c:pt>
                <c:pt idx="1088">
                  <c:v>16.856792547836008</c:v>
                </c:pt>
                <c:pt idx="1089">
                  <c:v>16.428862709159482</c:v>
                </c:pt>
                <c:pt idx="1090">
                  <c:v>15.638712654326648</c:v>
                </c:pt>
                <c:pt idx="1091">
                  <c:v>16.603557212925338</c:v>
                </c:pt>
                <c:pt idx="1092">
                  <c:v>17.262996797035179</c:v>
                </c:pt>
                <c:pt idx="1093">
                  <c:v>17.464147605486172</c:v>
                </c:pt>
                <c:pt idx="1094">
                  <c:v>17.805643849614942</c:v>
                </c:pt>
                <c:pt idx="1095">
                  <c:v>17.915161678498301</c:v>
                </c:pt>
                <c:pt idx="1096">
                  <c:v>17.66264620037256</c:v>
                </c:pt>
                <c:pt idx="1097">
                  <c:v>17.640857315740259</c:v>
                </c:pt>
                <c:pt idx="1098">
                  <c:v>17.398690031138177</c:v>
                </c:pt>
                <c:pt idx="1099">
                  <c:v>17.943404688029812</c:v>
                </c:pt>
                <c:pt idx="1100">
                  <c:v>17.613854552912127</c:v>
                </c:pt>
                <c:pt idx="1101">
                  <c:v>17.533183854158565</c:v>
                </c:pt>
                <c:pt idx="1102">
                  <c:v>18.338894714968063</c:v>
                </c:pt>
                <c:pt idx="1103">
                  <c:v>18.645719442073691</c:v>
                </c:pt>
                <c:pt idx="1104">
                  <c:v>18.71253046730244</c:v>
                </c:pt>
                <c:pt idx="1105">
                  <c:v>17.889889599193761</c:v>
                </c:pt>
                <c:pt idx="1106">
                  <c:v>17.412142058290346</c:v>
                </c:pt>
                <c:pt idx="1107">
                  <c:v>16.935740066050837</c:v>
                </c:pt>
                <c:pt idx="1108">
                  <c:v>16.314338759668583</c:v>
                </c:pt>
                <c:pt idx="1109">
                  <c:v>15.808323047681991</c:v>
                </c:pt>
                <c:pt idx="1110">
                  <c:v>15.88951857398879</c:v>
                </c:pt>
                <c:pt idx="1111">
                  <c:v>15.278501094706131</c:v>
                </c:pt>
                <c:pt idx="1112">
                  <c:v>15.475308601805573</c:v>
                </c:pt>
                <c:pt idx="1113">
                  <c:v>15.913516308933394</c:v>
                </c:pt>
                <c:pt idx="1114">
                  <c:v>14.651845159710575</c:v>
                </c:pt>
                <c:pt idx="1115">
                  <c:v>13.493329686205893</c:v>
                </c:pt>
                <c:pt idx="1116">
                  <c:v>13.530721892513956</c:v>
                </c:pt>
                <c:pt idx="1117">
                  <c:v>12.957321280205392</c:v>
                </c:pt>
                <c:pt idx="1118">
                  <c:v>13.310364239140165</c:v>
                </c:pt>
                <c:pt idx="1119">
                  <c:v>12.550411048540909</c:v>
                </c:pt>
                <c:pt idx="1120">
                  <c:v>11.99543694732966</c:v>
                </c:pt>
                <c:pt idx="1121">
                  <c:v>11.888498820079</c:v>
                </c:pt>
                <c:pt idx="1122">
                  <c:v>10.394141805327054</c:v>
                </c:pt>
                <c:pt idx="1123">
                  <c:v>9.824195723141198</c:v>
                </c:pt>
                <c:pt idx="1124">
                  <c:v>8.6804213056463357</c:v>
                </c:pt>
                <c:pt idx="1125">
                  <c:v>8.7449838338095844</c:v>
                </c:pt>
                <c:pt idx="1126">
                  <c:v>8.9489845127556062</c:v>
                </c:pt>
                <c:pt idx="1127">
                  <c:v>8.289060055923084</c:v>
                </c:pt>
                <c:pt idx="1128">
                  <c:v>8.920995508404248</c:v>
                </c:pt>
                <c:pt idx="1129">
                  <c:v>9.7622467161664677</c:v>
                </c:pt>
                <c:pt idx="1130">
                  <c:v>10.163796767444035</c:v>
                </c:pt>
                <c:pt idx="1131">
                  <c:v>10.233076136605918</c:v>
                </c:pt>
                <c:pt idx="1132">
                  <c:v>10.818139119335807</c:v>
                </c:pt>
                <c:pt idx="1133">
                  <c:v>11.011354609247665</c:v>
                </c:pt>
                <c:pt idx="1134">
                  <c:v>10.902767048238578</c:v>
                </c:pt>
                <c:pt idx="1135">
                  <c:v>10.089769593328018</c:v>
                </c:pt>
                <c:pt idx="1136">
                  <c:v>9.918905356559419</c:v>
                </c:pt>
                <c:pt idx="1137">
                  <c:v>10.327599777501112</c:v>
                </c:pt>
                <c:pt idx="1138">
                  <c:v>10.435859457947897</c:v>
                </c:pt>
                <c:pt idx="1139">
                  <c:v>10.250368416256837</c:v>
                </c:pt>
                <c:pt idx="1140">
                  <c:v>11.185051362622149</c:v>
                </c:pt>
                <c:pt idx="1141">
                  <c:v>11.58609299444969</c:v>
                </c:pt>
                <c:pt idx="1142">
                  <c:v>11.631754403566513</c:v>
                </c:pt>
                <c:pt idx="1143">
                  <c:v>11.689164132206372</c:v>
                </c:pt>
                <c:pt idx="1144">
                  <c:v>11.532053585609425</c:v>
                </c:pt>
                <c:pt idx="1145">
                  <c:v>11.543841631417102</c:v>
                </c:pt>
                <c:pt idx="1146">
                  <c:v>11.757490488689911</c:v>
                </c:pt>
                <c:pt idx="1147">
                  <c:v>11.597986002509256</c:v>
                </c:pt>
                <c:pt idx="1148">
                  <c:v>11.805990949539792</c:v>
                </c:pt>
                <c:pt idx="1149">
                  <c:v>11.345696136316697</c:v>
                </c:pt>
                <c:pt idx="1150">
                  <c:v>11.248855860507962</c:v>
                </c:pt>
                <c:pt idx="1151">
                  <c:v>11.597589726582941</c:v>
                </c:pt>
                <c:pt idx="1152">
                  <c:v>11.437961346787553</c:v>
                </c:pt>
                <c:pt idx="1153">
                  <c:v>11.014841854222778</c:v>
                </c:pt>
                <c:pt idx="1154">
                  <c:v>10.89574651166274</c:v>
                </c:pt>
                <c:pt idx="1155">
                  <c:v>10.636037409141361</c:v>
                </c:pt>
                <c:pt idx="1156">
                  <c:v>10.548486693556997</c:v>
                </c:pt>
                <c:pt idx="1157">
                  <c:v>10.530023959090759</c:v>
                </c:pt>
                <c:pt idx="1158">
                  <c:v>10.567692447775405</c:v>
                </c:pt>
                <c:pt idx="1159">
                  <c:v>10.268385666710996</c:v>
                </c:pt>
                <c:pt idx="1160">
                  <c:v>10.067742820070702</c:v>
                </c:pt>
                <c:pt idx="1161">
                  <c:v>9.7666662995565456</c:v>
                </c:pt>
                <c:pt idx="1162">
                  <c:v>9.7662999836601969</c:v>
                </c:pt>
                <c:pt idx="1163">
                  <c:v>9.6782665825359171</c:v>
                </c:pt>
                <c:pt idx="1164">
                  <c:v>9.2414622609346857</c:v>
                </c:pt>
                <c:pt idx="1165">
                  <c:v>9.0452635707047353</c:v>
                </c:pt>
                <c:pt idx="1166">
                  <c:v>8.9504200776338916</c:v>
                </c:pt>
                <c:pt idx="1167">
                  <c:v>9.2625887208668445</c:v>
                </c:pt>
                <c:pt idx="1168">
                  <c:v>9.634910728598447</c:v>
                </c:pt>
                <c:pt idx="1169">
                  <c:v>9.5496789810417351</c:v>
                </c:pt>
                <c:pt idx="1170">
                  <c:v>9.4255240477873592</c:v>
                </c:pt>
                <c:pt idx="1171">
                  <c:v>10.02397085400375</c:v>
                </c:pt>
                <c:pt idx="1172">
                  <c:v>9.9418874730044049</c:v>
                </c:pt>
                <c:pt idx="1173">
                  <c:v>9.5336083582088325</c:v>
                </c:pt>
                <c:pt idx="1174">
                  <c:v>8.9284189022931493</c:v>
                </c:pt>
                <c:pt idx="1175">
                  <c:v>9.0119418191338294</c:v>
                </c:pt>
                <c:pt idx="1176">
                  <c:v>9.2576369191399728</c:v>
                </c:pt>
                <c:pt idx="1177">
                  <c:v>9.0037403710456356</c:v>
                </c:pt>
                <c:pt idx="1178">
                  <c:v>9.0707850296607653</c:v>
                </c:pt>
                <c:pt idx="1179">
                  <c:v>9.133063566217416</c:v>
                </c:pt>
                <c:pt idx="1180">
                  <c:v>8.7943832898149541</c:v>
                </c:pt>
                <c:pt idx="1181">
                  <c:v>8.853937764693951</c:v>
                </c:pt>
                <c:pt idx="1182">
                  <c:v>8.8274980455423648</c:v>
                </c:pt>
                <c:pt idx="1183">
                  <c:v>9.1271657972150351</c:v>
                </c:pt>
                <c:pt idx="1184">
                  <c:v>9.1127589907409607</c:v>
                </c:pt>
                <c:pt idx="1185">
                  <c:v>8.6818433068993119</c:v>
                </c:pt>
                <c:pt idx="1186">
                  <c:v>8.5187843029835584</c:v>
                </c:pt>
                <c:pt idx="1187">
                  <c:v>8.7452044046692929</c:v>
                </c:pt>
                <c:pt idx="1188">
                  <c:v>8.8509341807291086</c:v>
                </c:pt>
                <c:pt idx="1189">
                  <c:v>9.054476092192516</c:v>
                </c:pt>
                <c:pt idx="1190">
                  <c:v>8.0811509007854987</c:v>
                </c:pt>
                <c:pt idx="1191">
                  <c:v>7.8440245047192168</c:v>
                </c:pt>
                <c:pt idx="1192">
                  <c:v>8.1042258071764941</c:v>
                </c:pt>
                <c:pt idx="1193">
                  <c:v>8.5120779623067424</c:v>
                </c:pt>
                <c:pt idx="1194">
                  <c:v>8.8808655272958443</c:v>
                </c:pt>
                <c:pt idx="1195">
                  <c:v>9.0710059816183826</c:v>
                </c:pt>
                <c:pt idx="1196">
                  <c:v>9.1960401317432368</c:v>
                </c:pt>
                <c:pt idx="1197">
                  <c:v>9.3578410467571107</c:v>
                </c:pt>
                <c:pt idx="1198">
                  <c:v>9.6540436632333897</c:v>
                </c:pt>
                <c:pt idx="1199">
                  <c:v>9.3899020849217418</c:v>
                </c:pt>
                <c:pt idx="1200">
                  <c:v>9.2594045308779549</c:v>
                </c:pt>
                <c:pt idx="1201">
                  <c:v>8.8298993538313066</c:v>
                </c:pt>
                <c:pt idx="1202">
                  <c:v>9.0810968838546255</c:v>
                </c:pt>
                <c:pt idx="1203">
                  <c:v>9.0855612307887466</c:v>
                </c:pt>
                <c:pt idx="1204">
                  <c:v>8.8184834665480718</c:v>
                </c:pt>
                <c:pt idx="1205">
                  <c:v>8.7653407443049307</c:v>
                </c:pt>
                <c:pt idx="1206">
                  <c:v>8.4453194678755121</c:v>
                </c:pt>
                <c:pt idx="1207">
                  <c:v>8.3998063165664423</c:v>
                </c:pt>
                <c:pt idx="1208">
                  <c:v>7.5811630519231583</c:v>
                </c:pt>
                <c:pt idx="1209">
                  <c:v>7.6491417133192137</c:v>
                </c:pt>
                <c:pt idx="1210">
                  <c:v>7.810752565716113</c:v>
                </c:pt>
                <c:pt idx="1211">
                  <c:v>7.8325621371418972</c:v>
                </c:pt>
                <c:pt idx="1212">
                  <c:v>7.3886599733759963</c:v>
                </c:pt>
                <c:pt idx="1213">
                  <c:v>7.1818234505467338</c:v>
                </c:pt>
                <c:pt idx="1214">
                  <c:v>6.9506737935360334</c:v>
                </c:pt>
                <c:pt idx="1215">
                  <c:v>7.2590726254261488</c:v>
                </c:pt>
                <c:pt idx="1216">
                  <c:v>7.1926124844646226</c:v>
                </c:pt>
                <c:pt idx="1217">
                  <c:v>6.6921339881975888</c:v>
                </c:pt>
                <c:pt idx="1218">
                  <c:v>6.6386531002087583</c:v>
                </c:pt>
                <c:pt idx="1219">
                  <c:v>6.6434227521660887</c:v>
                </c:pt>
                <c:pt idx="1220">
                  <c:v>7.398838200323306</c:v>
                </c:pt>
                <c:pt idx="1221">
                  <c:v>7.9998409945345861</c:v>
                </c:pt>
                <c:pt idx="1222">
                  <c:v>8.3474769381554257</c:v>
                </c:pt>
                <c:pt idx="1223">
                  <c:v>8.4677384014004762</c:v>
                </c:pt>
                <c:pt idx="1224">
                  <c:v>8.756783224134745</c:v>
                </c:pt>
                <c:pt idx="1225">
                  <c:v>8.9104934366241189</c:v>
                </c:pt>
                <c:pt idx="1226">
                  <c:v>9.2328297051905253</c:v>
                </c:pt>
                <c:pt idx="1227">
                  <c:v>9.5315812841604117</c:v>
                </c:pt>
                <c:pt idx="1228">
                  <c:v>9.8744565046683999</c:v>
                </c:pt>
                <c:pt idx="1229">
                  <c:v>10.000117903130024</c:v>
                </c:pt>
                <c:pt idx="1230">
                  <c:v>10.014475995571026</c:v>
                </c:pt>
                <c:pt idx="1231">
                  <c:v>9.7280569356652098</c:v>
                </c:pt>
                <c:pt idx="1232">
                  <c:v>9.9842024580287774</c:v>
                </c:pt>
                <c:pt idx="1233">
                  <c:v>10.003391799449627</c:v>
                </c:pt>
                <c:pt idx="1234">
                  <c:v>9.8535816493642798</c:v>
                </c:pt>
                <c:pt idx="1235">
                  <c:v>9.8150109036086732</c:v>
                </c:pt>
                <c:pt idx="1236">
                  <c:v>9.8949318092025393</c:v>
                </c:pt>
                <c:pt idx="1237">
                  <c:v>9.3245296457279849</c:v>
                </c:pt>
                <c:pt idx="1238">
                  <c:v>9.326747066508247</c:v>
                </c:pt>
                <c:pt idx="1239">
                  <c:v>9.3056434045948251</c:v>
                </c:pt>
                <c:pt idx="1240">
                  <c:v>9.2318318168960509</c:v>
                </c:pt>
                <c:pt idx="1241">
                  <c:v>9.0101855122910113</c:v>
                </c:pt>
                <c:pt idx="1242">
                  <c:v>8.8683022140433057</c:v>
                </c:pt>
                <c:pt idx="1243">
                  <c:v>9.6230632573731736</c:v>
                </c:pt>
                <c:pt idx="1244">
                  <c:v>9.6873413136280888</c:v>
                </c:pt>
                <c:pt idx="1245">
                  <c:v>9.5950707030485098</c:v>
                </c:pt>
                <c:pt idx="1246">
                  <c:v>9.6919732217830958</c:v>
                </c:pt>
                <c:pt idx="1247">
                  <c:v>9.5950548011334611</c:v>
                </c:pt>
                <c:pt idx="1248">
                  <c:v>9.997001177730457</c:v>
                </c:pt>
                <c:pt idx="1249">
                  <c:v>10.494935172607082</c:v>
                </c:pt>
                <c:pt idx="1250">
                  <c:v>10.373217214924734</c:v>
                </c:pt>
                <c:pt idx="1251">
                  <c:v>10.39711871981682</c:v>
                </c:pt>
                <c:pt idx="1252">
                  <c:v>10.608120467860093</c:v>
                </c:pt>
                <c:pt idx="1253">
                  <c:v>10.810049845861212</c:v>
                </c:pt>
                <c:pt idx="1254">
                  <c:v>10.99756395679338</c:v>
                </c:pt>
                <c:pt idx="1255">
                  <c:v>10.738799808877282</c:v>
                </c:pt>
                <c:pt idx="1256">
                  <c:v>10.471234661697547</c:v>
                </c:pt>
                <c:pt idx="1257">
                  <c:v>10.552516982943748</c:v>
                </c:pt>
                <c:pt idx="1258">
                  <c:v>11.164611128667469</c:v>
                </c:pt>
                <c:pt idx="1259">
                  <c:v>11.690521474467596</c:v>
                </c:pt>
                <c:pt idx="1260">
                  <c:v>11.715007584487985</c:v>
                </c:pt>
                <c:pt idx="1261">
                  <c:v>12.388219099418125</c:v>
                </c:pt>
                <c:pt idx="1262">
                  <c:v>13.18902298153272</c:v>
                </c:pt>
                <c:pt idx="1263">
                  <c:v>13.55250417286948</c:v>
                </c:pt>
                <c:pt idx="1264">
                  <c:v>13.560046199232335</c:v>
                </c:pt>
                <c:pt idx="1265">
                  <c:v>13.888688626457119</c:v>
                </c:pt>
                <c:pt idx="1266">
                  <c:v>13.619995534083804</c:v>
                </c:pt>
                <c:pt idx="1267">
                  <c:v>13.887667550866054</c:v>
                </c:pt>
                <c:pt idx="1268">
                  <c:v>13.467314312977132</c:v>
                </c:pt>
                <c:pt idx="1269">
                  <c:v>13.42591886085736</c:v>
                </c:pt>
                <c:pt idx="1270">
                  <c:v>13.872985596138603</c:v>
                </c:pt>
                <c:pt idx="1271">
                  <c:v>14.085139814743309</c:v>
                </c:pt>
                <c:pt idx="1272">
                  <c:v>14.922208103718948</c:v>
                </c:pt>
                <c:pt idx="1273">
                  <c:v>15.822318142836455</c:v>
                </c:pt>
                <c:pt idx="1274">
                  <c:v>16.433343976069921</c:v>
                </c:pt>
                <c:pt idx="1275">
                  <c:v>16.196534453220881</c:v>
                </c:pt>
                <c:pt idx="1276">
                  <c:v>16.160311952655739</c:v>
                </c:pt>
                <c:pt idx="1277">
                  <c:v>16.825207307878721</c:v>
                </c:pt>
                <c:pt idx="1278">
                  <c:v>17.306004390512225</c:v>
                </c:pt>
                <c:pt idx="1279">
                  <c:v>18.32690724585634</c:v>
                </c:pt>
                <c:pt idx="1280">
                  <c:v>17.675620449938222</c:v>
                </c:pt>
                <c:pt idx="1281">
                  <c:v>15.530055563627309</c:v>
                </c:pt>
                <c:pt idx="1282">
                  <c:v>13.590885143189077</c:v>
                </c:pt>
                <c:pt idx="1283">
                  <c:v>13.389028514426959</c:v>
                </c:pt>
                <c:pt idx="1284">
                  <c:v>13.898336683569131</c:v>
                </c:pt>
                <c:pt idx="1285">
                  <c:v>14.298270962469518</c:v>
                </c:pt>
                <c:pt idx="1286">
                  <c:v>14.668946811103458</c:v>
                </c:pt>
                <c:pt idx="1287">
                  <c:v>14.43331642083894</c:v>
                </c:pt>
                <c:pt idx="1288">
                  <c:v>14.031891348027766</c:v>
                </c:pt>
                <c:pt idx="1289">
                  <c:v>14.766468647879615</c:v>
                </c:pt>
                <c:pt idx="1290">
                  <c:v>14.608315717522094</c:v>
                </c:pt>
                <c:pt idx="1291">
                  <c:v>14.244946310675649</c:v>
                </c:pt>
                <c:pt idx="1292">
                  <c:v>14.369428776140159</c:v>
                </c:pt>
                <c:pt idx="1293">
                  <c:v>14.811450153277724</c:v>
                </c:pt>
                <c:pt idx="1294">
                  <c:v>14.445530680872887</c:v>
                </c:pt>
                <c:pt idx="1295">
                  <c:v>14.702086748571999</c:v>
                </c:pt>
                <c:pt idx="1296">
                  <c:v>15.088072442713283</c:v>
                </c:pt>
                <c:pt idx="1297">
                  <c:v>15.46706046273475</c:v>
                </c:pt>
                <c:pt idx="1298">
                  <c:v>15.298969108882361</c:v>
                </c:pt>
                <c:pt idx="1299">
                  <c:v>15.686742656144586</c:v>
                </c:pt>
                <c:pt idx="1300">
                  <c:v>16.186353538544555</c:v>
                </c:pt>
                <c:pt idx="1301">
                  <c:v>16.641904235808589</c:v>
                </c:pt>
                <c:pt idx="1302">
                  <c:v>17.013407650499133</c:v>
                </c:pt>
                <c:pt idx="1303">
                  <c:v>17.734251436577324</c:v>
                </c:pt>
                <c:pt idx="1304">
                  <c:v>17.714220678979082</c:v>
                </c:pt>
                <c:pt idx="1305">
                  <c:v>17.640853852797949</c:v>
                </c:pt>
                <c:pt idx="1306">
                  <c:v>17.242369266947424</c:v>
                </c:pt>
                <c:pt idx="1307">
                  <c:v>17.65021290494732</c:v>
                </c:pt>
                <c:pt idx="1308">
                  <c:v>17.048843606878261</c:v>
                </c:pt>
                <c:pt idx="1309">
                  <c:v>16.50809351649028</c:v>
                </c:pt>
                <c:pt idx="1310">
                  <c:v>16.833748233480943</c:v>
                </c:pt>
                <c:pt idx="1311">
                  <c:v>16.813913898735763</c:v>
                </c:pt>
                <c:pt idx="1312">
                  <c:v>17.392413588645002</c:v>
                </c:pt>
                <c:pt idx="1313">
                  <c:v>17.817082821653003</c:v>
                </c:pt>
                <c:pt idx="1314">
                  <c:v>17.747171587070238</c:v>
                </c:pt>
                <c:pt idx="1315">
                  <c:v>16.168334756508976</c:v>
                </c:pt>
                <c:pt idx="1316">
                  <c:v>15.301285443522621</c:v>
                </c:pt>
                <c:pt idx="1317">
                  <c:v>14.818147965500799</c:v>
                </c:pt>
                <c:pt idx="1318">
                  <c:v>15.187607599503185</c:v>
                </c:pt>
                <c:pt idx="1319">
                  <c:v>15.846314974728765</c:v>
                </c:pt>
                <c:pt idx="1320">
                  <c:v>15.60619011880236</c:v>
                </c:pt>
                <c:pt idx="1321">
                  <c:v>17.354664745205106</c:v>
                </c:pt>
                <c:pt idx="1322">
                  <c:v>17.818620083397374</c:v>
                </c:pt>
                <c:pt idx="1323">
                  <c:v>18.155345895198025</c:v>
                </c:pt>
                <c:pt idx="1324">
                  <c:v>18.035430911004056</c:v>
                </c:pt>
                <c:pt idx="1325">
                  <c:v>18.015227044688331</c:v>
                </c:pt>
                <c:pt idx="1326">
                  <c:v>18.103452345519752</c:v>
                </c:pt>
                <c:pt idx="1327">
                  <c:v>18.512258455337719</c:v>
                </c:pt>
                <c:pt idx="1328">
                  <c:v>18.357282591774332</c:v>
                </c:pt>
                <c:pt idx="1329">
                  <c:v>18.349187992001983</c:v>
                </c:pt>
                <c:pt idx="1330">
                  <c:v>18.288868169301345</c:v>
                </c:pt>
                <c:pt idx="1331">
                  <c:v>18.441652313512723</c:v>
                </c:pt>
                <c:pt idx="1332">
                  <c:v>19.77306821146264</c:v>
                </c:pt>
                <c:pt idx="1333">
                  <c:v>19.582982970386745</c:v>
                </c:pt>
                <c:pt idx="1334">
                  <c:v>19.283561861298555</c:v>
                </c:pt>
                <c:pt idx="1335">
                  <c:v>19.301229507881047</c:v>
                </c:pt>
                <c:pt idx="1336">
                  <c:v>19.662279795641695</c:v>
                </c:pt>
                <c:pt idx="1337">
                  <c:v>19.315365967644595</c:v>
                </c:pt>
                <c:pt idx="1338">
                  <c:v>19.620740694824409</c:v>
                </c:pt>
                <c:pt idx="1339">
                  <c:v>19.722137498351525</c:v>
                </c:pt>
                <c:pt idx="1340">
                  <c:v>19.708766424745306</c:v>
                </c:pt>
                <c:pt idx="1341">
                  <c:v>19.370271076906974</c:v>
                </c:pt>
                <c:pt idx="1342">
                  <c:v>19.833656038801234</c:v>
                </c:pt>
                <c:pt idx="1343">
                  <c:v>20.448606721242964</c:v>
                </c:pt>
                <c:pt idx="1344">
                  <c:v>20.32341080299571</c:v>
                </c:pt>
                <c:pt idx="1345">
                  <c:v>20.545336792900436</c:v>
                </c:pt>
                <c:pt idx="1346">
                  <c:v>20.855200148690908</c:v>
                </c:pt>
                <c:pt idx="1347">
                  <c:v>20.457362016642179</c:v>
                </c:pt>
                <c:pt idx="1348">
                  <c:v>20.51760563376487</c:v>
                </c:pt>
                <c:pt idx="1349">
                  <c:v>20.608357012960195</c:v>
                </c:pt>
                <c:pt idx="1350">
                  <c:v>20.564596413297142</c:v>
                </c:pt>
                <c:pt idx="1351">
                  <c:v>20.812227546627383</c:v>
                </c:pt>
                <c:pt idx="1352">
                  <c:v>20.993501005229128</c:v>
                </c:pt>
                <c:pt idx="1353">
                  <c:v>21.109178247475118</c:v>
                </c:pt>
                <c:pt idx="1354">
                  <c:v>21.037901189606369</c:v>
                </c:pt>
                <c:pt idx="1355">
                  <c:v>21.164732079814645</c:v>
                </c:pt>
                <c:pt idx="1356">
                  <c:v>21.411974913826541</c:v>
                </c:pt>
                <c:pt idx="1357">
                  <c:v>21.263840187313022</c:v>
                </c:pt>
                <c:pt idx="1358">
                  <c:v>20.833375889460406</c:v>
                </c:pt>
                <c:pt idx="1359">
                  <c:v>20.055250085063847</c:v>
                </c:pt>
                <c:pt idx="1360">
                  <c:v>20.196492421281448</c:v>
                </c:pt>
                <c:pt idx="1361">
                  <c:v>20.29076369067031</c:v>
                </c:pt>
                <c:pt idx="1362">
                  <c:v>20.067951816142145</c:v>
                </c:pt>
                <c:pt idx="1363">
                  <c:v>20.535549404755638</c:v>
                </c:pt>
                <c:pt idx="1364">
                  <c:v>20.576450100818864</c:v>
                </c:pt>
                <c:pt idx="1365">
                  <c:v>20.395759282410257</c:v>
                </c:pt>
                <c:pt idx="1366">
                  <c:v>20.209473020394057</c:v>
                </c:pt>
                <c:pt idx="1367">
                  <c:v>19.911484108090331</c:v>
                </c:pt>
                <c:pt idx="1368">
                  <c:v>20.219119422457311</c:v>
                </c:pt>
                <c:pt idx="1369">
                  <c:v>20.802571764332686</c:v>
                </c:pt>
                <c:pt idx="1370">
                  <c:v>21.152737302036993</c:v>
                </c:pt>
                <c:pt idx="1371">
                  <c:v>21.642739261879662</c:v>
                </c:pt>
                <c:pt idx="1372">
                  <c:v>22.195426698019954</c:v>
                </c:pt>
                <c:pt idx="1373">
                  <c:v>22.718356759520614</c:v>
                </c:pt>
                <c:pt idx="1374">
                  <c:v>23.376412691512126</c:v>
                </c:pt>
                <c:pt idx="1375">
                  <c:v>23.284070256230528</c:v>
                </c:pt>
                <c:pt idx="1376">
                  <c:v>23.94600707529986</c:v>
                </c:pt>
                <c:pt idx="1377">
                  <c:v>23.926762764083279</c:v>
                </c:pt>
                <c:pt idx="1378">
                  <c:v>24.347586881114815</c:v>
                </c:pt>
                <c:pt idx="1379">
                  <c:v>25.027380664939109</c:v>
                </c:pt>
                <c:pt idx="1380">
                  <c:v>24.762465194644026</c:v>
                </c:pt>
                <c:pt idx="1381">
                  <c:v>25.97606555059339</c:v>
                </c:pt>
                <c:pt idx="1382">
                  <c:v>25.62993039521611</c:v>
                </c:pt>
                <c:pt idx="1383">
                  <c:v>25.424203848381527</c:v>
                </c:pt>
                <c:pt idx="1384">
                  <c:v>25.814043827699027</c:v>
                </c:pt>
                <c:pt idx="1385">
                  <c:v>25.966673558333849</c:v>
                </c:pt>
                <c:pt idx="1386">
                  <c:v>24.858411332348393</c:v>
                </c:pt>
                <c:pt idx="1387">
                  <c:v>25.412529121454966</c:v>
                </c:pt>
                <c:pt idx="1388">
                  <c:v>25.680115512876775</c:v>
                </c:pt>
                <c:pt idx="1389">
                  <c:v>26.483467720897213</c:v>
                </c:pt>
                <c:pt idx="1390">
                  <c:v>27.585612049012816</c:v>
                </c:pt>
                <c:pt idx="1391">
                  <c:v>27.723946163893984</c:v>
                </c:pt>
                <c:pt idx="1392">
                  <c:v>28.332870129950383</c:v>
                </c:pt>
                <c:pt idx="1393">
                  <c:v>29.265634883575974</c:v>
                </c:pt>
                <c:pt idx="1394">
                  <c:v>28.802458591871677</c:v>
                </c:pt>
                <c:pt idx="1395">
                  <c:v>27.585160338136554</c:v>
                </c:pt>
                <c:pt idx="1396">
                  <c:v>29.928362224688804</c:v>
                </c:pt>
                <c:pt idx="1397">
                  <c:v>31.256560616381286</c:v>
                </c:pt>
                <c:pt idx="1398">
                  <c:v>32.766637689669942</c:v>
                </c:pt>
                <c:pt idx="1399">
                  <c:v>32.586283486713185</c:v>
                </c:pt>
                <c:pt idx="1400">
                  <c:v>32.666581341708635</c:v>
                </c:pt>
                <c:pt idx="1401">
                  <c:v>32.901498179798132</c:v>
                </c:pt>
                <c:pt idx="1402">
                  <c:v>32.336600532812696</c:v>
                </c:pt>
                <c:pt idx="1403">
                  <c:v>33.03078904290544</c:v>
                </c:pt>
                <c:pt idx="1404">
                  <c:v>32.859968415052251</c:v>
                </c:pt>
                <c:pt idx="1405">
                  <c:v>34.709677782269999</c:v>
                </c:pt>
                <c:pt idx="1406">
                  <c:v>36.296927736425097</c:v>
                </c:pt>
                <c:pt idx="1407">
                  <c:v>37.276934043028781</c:v>
                </c:pt>
                <c:pt idx="1408">
                  <c:v>36.956598518969031</c:v>
                </c:pt>
                <c:pt idx="1409">
                  <c:v>36.802293460092038</c:v>
                </c:pt>
                <c:pt idx="1410">
                  <c:v>38.259645085248565</c:v>
                </c:pt>
                <c:pt idx="1411">
                  <c:v>35.423401024878338</c:v>
                </c:pt>
                <c:pt idx="1412">
                  <c:v>33.532356980834912</c:v>
                </c:pt>
                <c:pt idx="1413">
                  <c:v>33.77310287904816</c:v>
                </c:pt>
                <c:pt idx="1414">
                  <c:v>37.369391883920969</c:v>
                </c:pt>
                <c:pt idx="1415">
                  <c:v>38.820274780098153</c:v>
                </c:pt>
                <c:pt idx="1416">
                  <c:v>40.576957677208128</c:v>
                </c:pt>
                <c:pt idx="1417">
                  <c:v>40.400159229259948</c:v>
                </c:pt>
                <c:pt idx="1418">
                  <c:v>41.356103632713001</c:v>
                </c:pt>
                <c:pt idx="1419">
                  <c:v>42.704509516892145</c:v>
                </c:pt>
                <c:pt idx="1420">
                  <c:v>42.556676709518037</c:v>
                </c:pt>
                <c:pt idx="1421">
                  <c:v>42.180675911746917</c:v>
                </c:pt>
                <c:pt idx="1422">
                  <c:v>43.828035992805411</c:v>
                </c:pt>
                <c:pt idx="1423">
                  <c:v>41.930712159940441</c:v>
                </c:pt>
                <c:pt idx="1424">
                  <c:v>41.32345133471501</c:v>
                </c:pt>
                <c:pt idx="1425">
                  <c:v>40.552854399539861</c:v>
                </c:pt>
                <c:pt idx="1426">
                  <c:v>43.208290714613895</c:v>
                </c:pt>
                <c:pt idx="1427">
                  <c:v>44.197939761040537</c:v>
                </c:pt>
                <c:pt idx="1428">
                  <c:v>43.772578146937981</c:v>
                </c:pt>
                <c:pt idx="1429">
                  <c:v>42.185635887917293</c:v>
                </c:pt>
                <c:pt idx="1430">
                  <c:v>43.220748439965867</c:v>
                </c:pt>
                <c:pt idx="1431">
                  <c:v>43.52857428850772</c:v>
                </c:pt>
                <c:pt idx="1432">
                  <c:v>41.966050503324297</c:v>
                </c:pt>
                <c:pt idx="1433">
                  <c:v>42.78197156707143</c:v>
                </c:pt>
                <c:pt idx="1434">
                  <c:v>42.758093618269584</c:v>
                </c:pt>
                <c:pt idx="1435">
                  <c:v>42.869565494419483</c:v>
                </c:pt>
                <c:pt idx="1436">
                  <c:v>41.898007924884723</c:v>
                </c:pt>
                <c:pt idx="1437">
                  <c:v>39.369699044201354</c:v>
                </c:pt>
                <c:pt idx="1438">
                  <c:v>38.782142456784754</c:v>
                </c:pt>
                <c:pt idx="1439">
                  <c:v>37.274238004497192</c:v>
                </c:pt>
                <c:pt idx="1440">
                  <c:v>36.978867997029823</c:v>
                </c:pt>
                <c:pt idx="1441">
                  <c:v>35.83466265143128</c:v>
                </c:pt>
                <c:pt idx="1442">
                  <c:v>32.325837236178742</c:v>
                </c:pt>
                <c:pt idx="1443">
                  <c:v>32.173901168360679</c:v>
                </c:pt>
                <c:pt idx="1444">
                  <c:v>34.074643217140022</c:v>
                </c:pt>
                <c:pt idx="1445">
                  <c:v>33.068534411112758</c:v>
                </c:pt>
                <c:pt idx="1446">
                  <c:v>32.163038687444335</c:v>
                </c:pt>
                <c:pt idx="1447">
                  <c:v>31.404318760780129</c:v>
                </c:pt>
                <c:pt idx="1448">
                  <c:v>27.667392586862476</c:v>
                </c:pt>
                <c:pt idx="1449">
                  <c:v>28.577373113360093</c:v>
                </c:pt>
                <c:pt idx="1450">
                  <c:v>30.005103811056802</c:v>
                </c:pt>
                <c:pt idx="1451">
                  <c:v>30.49995325502044</c:v>
                </c:pt>
                <c:pt idx="1452">
                  <c:v>30.277204433095982</c:v>
                </c:pt>
                <c:pt idx="1453">
                  <c:v>29.085704152008411</c:v>
                </c:pt>
                <c:pt idx="1454">
                  <c:v>30.292130640918664</c:v>
                </c:pt>
                <c:pt idx="1455">
                  <c:v>29.005883253118668</c:v>
                </c:pt>
                <c:pt idx="1456">
                  <c:v>28.128107508688323</c:v>
                </c:pt>
                <c:pt idx="1457">
                  <c:v>26.387672541183338</c:v>
                </c:pt>
                <c:pt idx="1458">
                  <c:v>23.463120467431434</c:v>
                </c:pt>
                <c:pt idx="1459">
                  <c:v>23.588713528842366</c:v>
                </c:pt>
                <c:pt idx="1460">
                  <c:v>22.365036801224317</c:v>
                </c:pt>
                <c:pt idx="1461">
                  <c:v>21.956233863659069</c:v>
                </c:pt>
                <c:pt idx="1462">
                  <c:v>23.348396502725119</c:v>
                </c:pt>
                <c:pt idx="1463">
                  <c:v>23.101442537685625</c:v>
                </c:pt>
                <c:pt idx="1464">
                  <c:v>22.898348576613209</c:v>
                </c:pt>
                <c:pt idx="1465">
                  <c:v>21.214102123415273</c:v>
                </c:pt>
                <c:pt idx="1466">
                  <c:v>21.309719026990976</c:v>
                </c:pt>
                <c:pt idx="1467">
                  <c:v>22.427939577730889</c:v>
                </c:pt>
                <c:pt idx="1468">
                  <c:v>23.591080453481471</c:v>
                </c:pt>
                <c:pt idx="1469">
                  <c:v>24.832223259531048</c:v>
                </c:pt>
                <c:pt idx="1470">
                  <c:v>24.867329101268766</c:v>
                </c:pt>
                <c:pt idx="1471">
                  <c:v>24.642251409932154</c:v>
                </c:pt>
                <c:pt idx="1472">
                  <c:v>25.243686752606244</c:v>
                </c:pt>
                <c:pt idx="1473">
                  <c:v>25.682756070579668</c:v>
                </c:pt>
                <c:pt idx="1474">
                  <c:v>25.946798218420113</c:v>
                </c:pt>
                <c:pt idx="1475">
                  <c:v>26.635170511081515</c:v>
                </c:pt>
                <c:pt idx="1476">
                  <c:v>27.658540355736559</c:v>
                </c:pt>
                <c:pt idx="1477">
                  <c:v>27.650862036740204</c:v>
                </c:pt>
                <c:pt idx="1478">
                  <c:v>26.886530384035858</c:v>
                </c:pt>
                <c:pt idx="1479">
                  <c:v>26.900577508444876</c:v>
                </c:pt>
                <c:pt idx="1480">
                  <c:v>25.902814292943749</c:v>
                </c:pt>
                <c:pt idx="1481">
                  <c:v>26.401285366474902</c:v>
                </c:pt>
                <c:pt idx="1482">
                  <c:v>25.695888646268546</c:v>
                </c:pt>
                <c:pt idx="1483">
                  <c:v>25.174462226477768</c:v>
                </c:pt>
                <c:pt idx="1484">
                  <c:v>25.668406776357688</c:v>
                </c:pt>
                <c:pt idx="1485">
                  <c:v>25.411655665489324</c:v>
                </c:pt>
                <c:pt idx="1486">
                  <c:v>26.465310814818036</c:v>
                </c:pt>
                <c:pt idx="1487">
                  <c:v>27.144808694741229</c:v>
                </c:pt>
                <c:pt idx="1488">
                  <c:v>26.587250697970369</c:v>
                </c:pt>
                <c:pt idx="1489">
                  <c:v>26.744863128101176</c:v>
                </c:pt>
                <c:pt idx="1490">
                  <c:v>26.339142131057926</c:v>
                </c:pt>
                <c:pt idx="1491">
                  <c:v>25.408922569114456</c:v>
                </c:pt>
                <c:pt idx="1492">
                  <c:v>25.650230187182963</c:v>
                </c:pt>
                <c:pt idx="1493">
                  <c:v>26.068394871883985</c:v>
                </c:pt>
                <c:pt idx="1494">
                  <c:v>26.287871091254743</c:v>
                </c:pt>
                <c:pt idx="1495">
                  <c:v>26.104381410936146</c:v>
                </c:pt>
                <c:pt idx="1496">
                  <c:v>25.730122990164467</c:v>
                </c:pt>
                <c:pt idx="1497">
                  <c:v>24.87653872364795</c:v>
                </c:pt>
                <c:pt idx="1498">
                  <c:v>25.931783309069012</c:v>
                </c:pt>
                <c:pt idx="1499">
                  <c:v>26.443803114292397</c:v>
                </c:pt>
                <c:pt idx="1500">
                  <c:v>26.468702626685708</c:v>
                </c:pt>
                <c:pt idx="1501">
                  <c:v>26.249624763583288</c:v>
                </c:pt>
                <c:pt idx="1502">
                  <c:v>26.327837778667678</c:v>
                </c:pt>
                <c:pt idx="1503">
                  <c:v>26.14728094387451</c:v>
                </c:pt>
                <c:pt idx="1504">
                  <c:v>25.650640708757329</c:v>
                </c:pt>
                <c:pt idx="1505">
                  <c:v>24.749582241646365</c:v>
                </c:pt>
                <c:pt idx="1506">
                  <c:v>24.696786766853307</c:v>
                </c:pt>
                <c:pt idx="1507">
                  <c:v>25.051393562010958</c:v>
                </c:pt>
                <c:pt idx="1508">
                  <c:v>25.644156440797389</c:v>
                </c:pt>
                <c:pt idx="1509">
                  <c:v>26.538040282101722</c:v>
                </c:pt>
                <c:pt idx="1510">
                  <c:v>26.928020270856489</c:v>
                </c:pt>
                <c:pt idx="1511">
                  <c:v>27.28268978757168</c:v>
                </c:pt>
                <c:pt idx="1512">
                  <c:v>27.20753665680714</c:v>
                </c:pt>
                <c:pt idx="1513">
                  <c:v>27.315181413516612</c:v>
                </c:pt>
                <c:pt idx="1514">
                  <c:v>26.2276055546509</c:v>
                </c:pt>
                <c:pt idx="1515">
                  <c:v>26.976268314189088</c:v>
                </c:pt>
                <c:pt idx="1516">
                  <c:v>27.548490451851254</c:v>
                </c:pt>
                <c:pt idx="1517">
                  <c:v>27.418262740410601</c:v>
                </c:pt>
                <c:pt idx="1518">
                  <c:v>27.410088167204329</c:v>
                </c:pt>
                <c:pt idx="1519">
                  <c:v>26.148607189312322</c:v>
                </c:pt>
                <c:pt idx="1520">
                  <c:v>26.72574304769692</c:v>
                </c:pt>
                <c:pt idx="1521">
                  <c:v>27.320648130462025</c:v>
                </c:pt>
                <c:pt idx="1522">
                  <c:v>25.729053579498384</c:v>
                </c:pt>
                <c:pt idx="1523">
                  <c:v>25.955510105240233</c:v>
                </c:pt>
                <c:pt idx="1524">
                  <c:v>24.022317760836813</c:v>
                </c:pt>
                <c:pt idx="1525">
                  <c:v>23.495263401811776</c:v>
                </c:pt>
                <c:pt idx="1526">
                  <c:v>22.606810842249338</c:v>
                </c:pt>
                <c:pt idx="1527">
                  <c:v>23.356040643201599</c:v>
                </c:pt>
                <c:pt idx="1528">
                  <c:v>23.696432116623178</c:v>
                </c:pt>
                <c:pt idx="1529">
                  <c:v>22.416812802281939</c:v>
                </c:pt>
                <c:pt idx="1530">
                  <c:v>20.90720646266157</c:v>
                </c:pt>
                <c:pt idx="1531">
                  <c:v>21.401617360047918</c:v>
                </c:pt>
                <c:pt idx="1532">
                  <c:v>20.362733946097507</c:v>
                </c:pt>
                <c:pt idx="1533">
                  <c:v>16.387356548789821</c:v>
                </c:pt>
                <c:pt idx="1534">
                  <c:v>15.259659405704573</c:v>
                </c:pt>
                <c:pt idx="1535">
                  <c:v>15.376080747423764</c:v>
                </c:pt>
                <c:pt idx="1536">
                  <c:v>15.174651936879661</c:v>
                </c:pt>
                <c:pt idx="1537">
                  <c:v>14.122181801918892</c:v>
                </c:pt>
                <c:pt idx="1538">
                  <c:v>13.323667656863929</c:v>
                </c:pt>
                <c:pt idx="1539">
                  <c:v>14.981866453039249</c:v>
                </c:pt>
                <c:pt idx="1540">
                  <c:v>15.996355755263149</c:v>
                </c:pt>
                <c:pt idx="1541">
                  <c:v>16.38418281621534</c:v>
                </c:pt>
                <c:pt idx="1542">
                  <c:v>16.694620816995613</c:v>
                </c:pt>
                <c:pt idx="1543">
                  <c:v>18.094069801576079</c:v>
                </c:pt>
                <c:pt idx="1544">
                  <c:v>18.831902264840075</c:v>
                </c:pt>
                <c:pt idx="1545">
                  <c:v>19.358008443486838</c:v>
                </c:pt>
                <c:pt idx="1546">
                  <c:v>19.812761079966055</c:v>
                </c:pt>
                <c:pt idx="1547">
                  <c:v>20.322376500216539</c:v>
                </c:pt>
                <c:pt idx="1548">
                  <c:v>20.527859801454412</c:v>
                </c:pt>
                <c:pt idx="1549">
                  <c:v>19.920539306600435</c:v>
                </c:pt>
                <c:pt idx="1550">
                  <c:v>21.004601209715357</c:v>
                </c:pt>
                <c:pt idx="1551">
                  <c:v>21.804845599625153</c:v>
                </c:pt>
                <c:pt idx="1552">
                  <c:v>20.480068638423404</c:v>
                </c:pt>
                <c:pt idx="1553">
                  <c:v>19.742039853739449</c:v>
                </c:pt>
                <c:pt idx="1554">
                  <c:v>19.668660470717697</c:v>
                </c:pt>
                <c:pt idx="1555">
                  <c:v>19.770299174358573</c:v>
                </c:pt>
                <c:pt idx="1556">
                  <c:v>20.381395233204028</c:v>
                </c:pt>
                <c:pt idx="1557">
                  <c:v>21.240127651759412</c:v>
                </c:pt>
                <c:pt idx="1558">
                  <c:v>21.700723827760608</c:v>
                </c:pt>
                <c:pt idx="1559">
                  <c:v>22.39637977304421</c:v>
                </c:pt>
                <c:pt idx="1560">
                  <c:v>22.978299430554976</c:v>
                </c:pt>
                <c:pt idx="1561">
                  <c:v>23.489828703298521</c:v>
                </c:pt>
                <c:pt idx="1562">
                  <c:v>22.899336430143638</c:v>
                </c:pt>
                <c:pt idx="1563">
                  <c:v>23.143929447285942</c:v>
                </c:pt>
                <c:pt idx="1564">
                  <c:v>23.059491506095341</c:v>
                </c:pt>
                <c:pt idx="1565">
                  <c:v>22.100831286610994</c:v>
                </c:pt>
                <c:pt idx="1566">
                  <c:v>22.610981701156625</c:v>
                </c:pt>
                <c:pt idx="1567">
                  <c:v>20.0498527216605</c:v>
                </c:pt>
                <c:pt idx="1568">
                  <c:v>19.69811456887771</c:v>
                </c:pt>
                <c:pt idx="1569">
                  <c:v>20.155824786688747</c:v>
                </c:pt>
                <c:pt idx="1570">
                  <c:v>20.345246797645821</c:v>
                </c:pt>
                <c:pt idx="1571">
                  <c:v>20.523575499431701</c:v>
                </c:pt>
                <c:pt idx="1572">
                  <c:v>21.213008091803452</c:v>
                </c:pt>
                <c:pt idx="1573">
                  <c:v>21.797435963717536</c:v>
                </c:pt>
                <c:pt idx="1574">
                  <c:v>22.053943972904712</c:v>
                </c:pt>
                <c:pt idx="1575">
                  <c:v>21.779246906824888</c:v>
                </c:pt>
                <c:pt idx="1576">
                  <c:v>20.941467419743478</c:v>
                </c:pt>
                <c:pt idx="1577">
                  <c:v>20.54750408685609</c:v>
                </c:pt>
                <c:pt idx="1578">
                  <c:v>20.999341293380564</c:v>
                </c:pt>
                <c:pt idx="1579">
                  <c:v>21.410428453442936</c:v>
                </c:pt>
                <c:pt idx="1580">
                  <c:v>21.783690301727681</c:v>
                </c:pt>
                <c:pt idx="1581">
                  <c:v>21.57710965452879</c:v>
                </c:pt>
                <c:pt idx="1582">
                  <c:v>20.8981620595737</c:v>
                </c:pt>
                <c:pt idx="1583">
                  <c:v>21.238261139845612</c:v>
                </c:pt>
                <c:pt idx="1584">
                  <c:v>21.900475413821813</c:v>
                </c:pt>
                <c:pt idx="1585">
                  <c:v>22.052724336861946</c:v>
                </c:pt>
                <c:pt idx="1586">
                  <c:v>22.419207114602578</c:v>
                </c:pt>
                <c:pt idx="1587">
                  <c:v>22.595655396105599</c:v>
                </c:pt>
                <c:pt idx="1588">
                  <c:v>23.411841781842405</c:v>
                </c:pt>
                <c:pt idx="1589">
                  <c:v>22.925333173915327</c:v>
                </c:pt>
                <c:pt idx="1590">
                  <c:v>23.492460177159636</c:v>
                </c:pt>
                <c:pt idx="1591">
                  <c:v>23.35664909491609</c:v>
                </c:pt>
                <c:pt idx="1592">
                  <c:v>23.4422871679606</c:v>
                </c:pt>
                <c:pt idx="1593">
                  <c:v>23.834737887631434</c:v>
                </c:pt>
                <c:pt idx="1594">
                  <c:v>24.642077092412055</c:v>
                </c:pt>
                <c:pt idx="1595">
                  <c:v>24.861869296461936</c:v>
                </c:pt>
                <c:pt idx="1596">
                  <c:v>24.859609093632706</c:v>
                </c:pt>
                <c:pt idx="1597">
                  <c:v>24.590930877894127</c:v>
                </c:pt>
                <c:pt idx="1598">
                  <c:v>24.956039153965385</c:v>
                </c:pt>
                <c:pt idx="1599">
                  <c:v>24.786315396962642</c:v>
                </c:pt>
                <c:pt idx="1600">
                  <c:v>24.943274109902593</c:v>
                </c:pt>
                <c:pt idx="1601">
                  <c:v>25.558007623511301</c:v>
                </c:pt>
                <c:pt idx="1602">
                  <c:v>25.817545976158744</c:v>
                </c:pt>
                <c:pt idx="1603">
                  <c:v>25.617606421799412</c:v>
                </c:pt>
                <c:pt idx="1604">
                  <c:v>25.918436892606209</c:v>
                </c:pt>
                <c:pt idx="1605">
                  <c:v>25.162748283083275</c:v>
                </c:pt>
                <c:pt idx="1606">
                  <c:v>26.606817147143442</c:v>
                </c:pt>
                <c:pt idx="1607">
                  <c:v>26.794085482572576</c:v>
                </c:pt>
                <c:pt idx="1608">
                  <c:v>26.49229542038314</c:v>
                </c:pt>
                <c:pt idx="1609">
                  <c:v>26.995513699383267</c:v>
                </c:pt>
                <c:pt idx="1610">
                  <c:v>26.728605452928498</c:v>
                </c:pt>
                <c:pt idx="1611">
                  <c:v>26.791371680192345</c:v>
                </c:pt>
                <c:pt idx="1612">
                  <c:v>26.806111379650844</c:v>
                </c:pt>
                <c:pt idx="1613">
                  <c:v>26.495895292784859</c:v>
                </c:pt>
                <c:pt idx="1614">
                  <c:v>26.38113633639971</c:v>
                </c:pt>
                <c:pt idx="1615">
                  <c:v>25.693658417057723</c:v>
                </c:pt>
                <c:pt idx="1616">
                  <c:v>24.496752170486456</c:v>
                </c:pt>
                <c:pt idx="1617">
                  <c:v>25.491441046066775</c:v>
                </c:pt>
                <c:pt idx="1618">
                  <c:v>26.22585189097196</c:v>
                </c:pt>
                <c:pt idx="1619">
                  <c:v>25.965424037124201</c:v>
                </c:pt>
                <c:pt idx="1620">
                  <c:v>24.206167203878497</c:v>
                </c:pt>
                <c:pt idx="1621">
                  <c:v>24.002606777289781</c:v>
                </c:pt>
                <c:pt idx="1622">
                  <c:v>25.372298620187927</c:v>
                </c:pt>
                <c:pt idx="1623">
                  <c:v>25.922337543673898</c:v>
                </c:pt>
                <c:pt idx="1624">
                  <c:v>25.694709923449981</c:v>
                </c:pt>
                <c:pt idx="1625">
                  <c:v>25.840372927670526</c:v>
                </c:pt>
                <c:pt idx="1626">
                  <c:v>26.694003256096313</c:v>
                </c:pt>
                <c:pt idx="1627">
                  <c:v>26.948872433723867</c:v>
                </c:pt>
                <c:pt idx="1628">
                  <c:v>26.727873346478543</c:v>
                </c:pt>
                <c:pt idx="1629">
                  <c:v>26.525143085070599</c:v>
                </c:pt>
                <c:pt idx="1630">
                  <c:v>26.85095353105627</c:v>
                </c:pt>
                <c:pt idx="1631">
                  <c:v>27.865098223923528</c:v>
                </c:pt>
                <c:pt idx="1632">
                  <c:v>28.063573742124461</c:v>
                </c:pt>
                <c:pt idx="1633">
                  <c:v>28.655106525184134</c:v>
                </c:pt>
                <c:pt idx="1634">
                  <c:v>29.086921742464639</c:v>
                </c:pt>
                <c:pt idx="1635">
                  <c:v>28.904245956275158</c:v>
                </c:pt>
                <c:pt idx="1636">
                  <c:v>29.313344980271431</c:v>
                </c:pt>
                <c:pt idx="1637">
                  <c:v>29.748503240632747</c:v>
                </c:pt>
                <c:pt idx="1638">
                  <c:v>30.002220744018555</c:v>
                </c:pt>
                <c:pt idx="1639">
                  <c:v>29.914959397497483</c:v>
                </c:pt>
                <c:pt idx="1640">
                  <c:v>30.168114410678889</c:v>
                </c:pt>
                <c:pt idx="1641">
                  <c:v>30.92039329033382</c:v>
                </c:pt>
                <c:pt idx="1642">
                  <c:v>31.298913333880257</c:v>
                </c:pt>
                <c:pt idx="1643">
                  <c:v>32.086132007705984</c:v>
                </c:pt>
                <c:pt idx="1644">
                  <c:v>33.307343828030646</c:v>
                </c:pt>
                <c:pt idx="1645">
                  <c:v>32.035382339250276</c:v>
                </c:pt>
                <c:pt idx="1646">
                  <c:v>31.808409057643107</c:v>
                </c:pt>
                <c:pt idx="1647">
                  <c:v>30.970179293325209</c:v>
                </c:pt>
                <c:pt idx="1648">
                  <c:v>31.2436150748646</c:v>
                </c:pt>
                <c:pt idx="1649">
                  <c:v>31.630556496454588</c:v>
                </c:pt>
                <c:pt idx="1650">
                  <c:v>31.88636696215897</c:v>
                </c:pt>
                <c:pt idx="1651">
                  <c:v>32.390276880301101</c:v>
                </c:pt>
                <c:pt idx="1652">
                  <c:v>32.622891120500178</c:v>
                </c:pt>
                <c:pt idx="1653">
                  <c:v>31.037961078006486</c:v>
                </c:pt>
                <c:pt idx="1654">
                  <c:v>30.195583406705222</c:v>
                </c:pt>
                <c:pt idx="1655">
                  <c:v>28.291857012072853</c:v>
                </c:pt>
                <c:pt idx="1656">
                  <c:v>28.380164463547565</c:v>
                </c:pt>
                <c:pt idx="1657">
                  <c:v>29.541548965131195</c:v>
                </c:pt>
                <c:pt idx="1658">
                  <c:v>29.576196014784802</c:v>
                </c:pt>
                <c:pt idx="1659">
                  <c:v>30.133517171387496</c:v>
                </c:pt>
                <c:pt idx="1660">
                  <c:v>29.242030936939834</c:v>
                </c:pt>
                <c:pt idx="1661">
                  <c:v>29.283796275306255</c:v>
                </c:pt>
                <c:pt idx="1662">
                  <c:v>29.986685335042512</c:v>
                </c:pt>
                <c:pt idx="1663">
                  <c:v>28.705397371833065</c:v>
                </c:pt>
                <c:pt idx="1664">
                  <c:v>29.229520233035267</c:v>
                </c:pt>
                <c:pt idx="1665">
                  <c:v>28.841122881953392</c:v>
                </c:pt>
                <c:pt idx="1666">
                  <c:v>29.836867659083424</c:v>
                </c:pt>
                <c:pt idx="1667">
                  <c:v>30.331822322243283</c:v>
                </c:pt>
                <c:pt idx="1668">
                  <c:v>30.98522030023069</c:v>
                </c:pt>
                <c:pt idx="1669">
                  <c:v>30.729689264735736</c:v>
                </c:pt>
                <c:pt idx="1670">
                  <c:v>24.817168629099413</c:v>
                </c:pt>
                <c:pt idx="1671">
                  <c:v>25.927358825280177</c:v>
                </c:pt>
                <c:pt idx="1672">
                  <c:v>27.329646394269453</c:v>
                </c:pt>
                <c:pt idx="1673">
                  <c:v>28.84364384563542</c:v>
                </c:pt>
                <c:pt idx="1674">
                  <c:v>29.610926757133484</c:v>
                </c:pt>
                <c:pt idx="1675">
                  <c:v>30.634060827838578</c:v>
                </c:pt>
              </c:numCache>
            </c:numRef>
          </c:yVal>
          <c:smooth val="0"/>
          <c:extLst>
            <c:ext xmlns:c16="http://schemas.microsoft.com/office/drawing/2014/chart" uri="{C3380CC4-5D6E-409C-BE32-E72D297353CC}">
              <c16:uniqueId val="{00000000-029D-40C9-8061-E35AAC4B689F}"/>
            </c:ext>
          </c:extLst>
        </c:ser>
        <c:dLbls>
          <c:showLegendKey val="0"/>
          <c:showVal val="0"/>
          <c:showCatName val="0"/>
          <c:showSerName val="0"/>
          <c:showPercent val="0"/>
          <c:showBubbleSize val="0"/>
        </c:dLbls>
        <c:axId val="472276784"/>
        <c:axId val="1"/>
      </c:scatterChart>
      <c:scatterChart>
        <c:scatterStyle val="lineMarker"/>
        <c:varyColors val="0"/>
        <c:ser>
          <c:idx val="1"/>
          <c:order val="1"/>
          <c:tx>
            <c:v>Interest Rate</c:v>
          </c:tx>
          <c:spPr>
            <a:ln>
              <a:solidFill>
                <a:srgbClr val="FF0000"/>
              </a:solidFill>
              <a:prstDash val="sysDash"/>
            </a:ln>
          </c:spPr>
          <c:marker>
            <c:symbol val="none"/>
          </c:marker>
          <c:xVal>
            <c:numRef>
              <c:f>Data!#REF!</c:f>
            </c:numRef>
          </c:xVal>
          <c:yVal>
            <c:numRef>
              <c:f>Data!$F$129:$F$1807</c:f>
              <c:numCache>
                <c:formatCode>0.00</c:formatCode>
                <c:ptCount val="1679"/>
                <c:pt idx="0">
                  <c:v>3.7</c:v>
                </c:pt>
                <c:pt idx="1">
                  <c:v>3.6933333333333338</c:v>
                </c:pt>
                <c:pt idx="2">
                  <c:v>3.686666666666667</c:v>
                </c:pt>
                <c:pt idx="3">
                  <c:v>3.68</c:v>
                </c:pt>
                <c:pt idx="4">
                  <c:v>3.6733333333333338</c:v>
                </c:pt>
                <c:pt idx="5">
                  <c:v>3.666666666666667</c:v>
                </c:pt>
                <c:pt idx="6">
                  <c:v>3.66</c:v>
                </c:pt>
                <c:pt idx="7">
                  <c:v>3.6533333333333333</c:v>
                </c:pt>
                <c:pt idx="8">
                  <c:v>3.6466666666666669</c:v>
                </c:pt>
                <c:pt idx="9">
                  <c:v>3.64</c:v>
                </c:pt>
                <c:pt idx="10">
                  <c:v>3.6333333333333337</c:v>
                </c:pt>
                <c:pt idx="11">
                  <c:v>3.6266666666666669</c:v>
                </c:pt>
                <c:pt idx="12">
                  <c:v>3.62</c:v>
                </c:pt>
                <c:pt idx="13">
                  <c:v>3.6208333333333336</c:v>
                </c:pt>
                <c:pt idx="14">
                  <c:v>3.621666666666667</c:v>
                </c:pt>
                <c:pt idx="15">
                  <c:v>3.6225000000000001</c:v>
                </c:pt>
                <c:pt idx="16">
                  <c:v>3.6233333333333335</c:v>
                </c:pt>
                <c:pt idx="17">
                  <c:v>3.6241666666666665</c:v>
                </c:pt>
                <c:pt idx="18">
                  <c:v>3.625</c:v>
                </c:pt>
                <c:pt idx="19">
                  <c:v>3.6258333333333335</c:v>
                </c:pt>
                <c:pt idx="20">
                  <c:v>3.6266666666666669</c:v>
                </c:pt>
                <c:pt idx="21">
                  <c:v>3.6274999999999999</c:v>
                </c:pt>
                <c:pt idx="22">
                  <c:v>3.6283333333333334</c:v>
                </c:pt>
                <c:pt idx="23">
                  <c:v>3.6291666666666669</c:v>
                </c:pt>
                <c:pt idx="24">
                  <c:v>3.63</c:v>
                </c:pt>
                <c:pt idx="25">
                  <c:v>3.6291666666666669</c:v>
                </c:pt>
                <c:pt idx="26">
                  <c:v>3.6283333333333334</c:v>
                </c:pt>
                <c:pt idx="27">
                  <c:v>3.6274999999999999</c:v>
                </c:pt>
                <c:pt idx="28">
                  <c:v>3.6266666666666669</c:v>
                </c:pt>
                <c:pt idx="29">
                  <c:v>3.6258333333333335</c:v>
                </c:pt>
                <c:pt idx="30">
                  <c:v>3.625</c:v>
                </c:pt>
                <c:pt idx="31">
                  <c:v>3.6241666666666665</c:v>
                </c:pt>
                <c:pt idx="32">
                  <c:v>3.6233333333333335</c:v>
                </c:pt>
                <c:pt idx="33">
                  <c:v>3.6225000000000001</c:v>
                </c:pt>
                <c:pt idx="34">
                  <c:v>3.621666666666667</c:v>
                </c:pt>
                <c:pt idx="35">
                  <c:v>3.6208333333333336</c:v>
                </c:pt>
                <c:pt idx="36">
                  <c:v>3.62</c:v>
                </c:pt>
                <c:pt idx="37">
                  <c:v>3.6116666666666668</c:v>
                </c:pt>
                <c:pt idx="38">
                  <c:v>3.6033333333333335</c:v>
                </c:pt>
                <c:pt idx="39">
                  <c:v>3.5949999999999998</c:v>
                </c:pt>
                <c:pt idx="40">
                  <c:v>3.5866666666666669</c:v>
                </c:pt>
                <c:pt idx="41">
                  <c:v>3.5783333333333336</c:v>
                </c:pt>
                <c:pt idx="42">
                  <c:v>3.57</c:v>
                </c:pt>
                <c:pt idx="43">
                  <c:v>3.5616666666666665</c:v>
                </c:pt>
                <c:pt idx="44">
                  <c:v>3.5533333333333337</c:v>
                </c:pt>
                <c:pt idx="45">
                  <c:v>3.5449999999999999</c:v>
                </c:pt>
                <c:pt idx="46">
                  <c:v>3.5366666666666671</c:v>
                </c:pt>
                <c:pt idx="47">
                  <c:v>3.5283333333333333</c:v>
                </c:pt>
                <c:pt idx="48">
                  <c:v>3.52</c:v>
                </c:pt>
                <c:pt idx="49">
                  <c:v>3.5074999999999998</c:v>
                </c:pt>
                <c:pt idx="50">
                  <c:v>3.4950000000000001</c:v>
                </c:pt>
                <c:pt idx="51">
                  <c:v>3.4824999999999999</c:v>
                </c:pt>
                <c:pt idx="52">
                  <c:v>3.4699999999999998</c:v>
                </c:pt>
                <c:pt idx="53">
                  <c:v>3.4575</c:v>
                </c:pt>
                <c:pt idx="54">
                  <c:v>3.4449999999999998</c:v>
                </c:pt>
                <c:pt idx="55">
                  <c:v>3.4325000000000001</c:v>
                </c:pt>
                <c:pt idx="56">
                  <c:v>3.42</c:v>
                </c:pt>
                <c:pt idx="57">
                  <c:v>3.4075000000000002</c:v>
                </c:pt>
                <c:pt idx="58">
                  <c:v>3.3950000000000005</c:v>
                </c:pt>
                <c:pt idx="59">
                  <c:v>3.3825000000000003</c:v>
                </c:pt>
                <c:pt idx="60">
                  <c:v>3.37</c:v>
                </c:pt>
                <c:pt idx="61">
                  <c:v>3.3825000000000003</c:v>
                </c:pt>
                <c:pt idx="62">
                  <c:v>3.3950000000000005</c:v>
                </c:pt>
                <c:pt idx="63">
                  <c:v>3.4075000000000002</c:v>
                </c:pt>
                <c:pt idx="64">
                  <c:v>3.42</c:v>
                </c:pt>
                <c:pt idx="65">
                  <c:v>3.4325000000000001</c:v>
                </c:pt>
                <c:pt idx="66">
                  <c:v>3.4449999999999998</c:v>
                </c:pt>
                <c:pt idx="67">
                  <c:v>3.4575</c:v>
                </c:pt>
                <c:pt idx="68">
                  <c:v>3.4699999999999998</c:v>
                </c:pt>
                <c:pt idx="69">
                  <c:v>3.4824999999999999</c:v>
                </c:pt>
                <c:pt idx="70">
                  <c:v>3.4950000000000001</c:v>
                </c:pt>
                <c:pt idx="71">
                  <c:v>3.5074999999999998</c:v>
                </c:pt>
                <c:pt idx="72">
                  <c:v>3.52</c:v>
                </c:pt>
                <c:pt idx="73">
                  <c:v>3.5324999999999998</c:v>
                </c:pt>
                <c:pt idx="74">
                  <c:v>3.5450000000000004</c:v>
                </c:pt>
                <c:pt idx="75">
                  <c:v>3.5575000000000001</c:v>
                </c:pt>
                <c:pt idx="76">
                  <c:v>3.5700000000000003</c:v>
                </c:pt>
                <c:pt idx="77">
                  <c:v>3.5825</c:v>
                </c:pt>
                <c:pt idx="78">
                  <c:v>3.5949999999999998</c:v>
                </c:pt>
                <c:pt idx="79">
                  <c:v>3.6074999999999999</c:v>
                </c:pt>
                <c:pt idx="80">
                  <c:v>3.62</c:v>
                </c:pt>
                <c:pt idx="81">
                  <c:v>3.6324999999999998</c:v>
                </c:pt>
                <c:pt idx="82">
                  <c:v>3.6450000000000005</c:v>
                </c:pt>
                <c:pt idx="83">
                  <c:v>3.6574999999999998</c:v>
                </c:pt>
                <c:pt idx="84">
                  <c:v>3.67</c:v>
                </c:pt>
                <c:pt idx="85">
                  <c:v>3.6516666666666664</c:v>
                </c:pt>
                <c:pt idx="86">
                  <c:v>3.6333333333333337</c:v>
                </c:pt>
                <c:pt idx="87">
                  <c:v>3.6150000000000002</c:v>
                </c:pt>
                <c:pt idx="88">
                  <c:v>3.5966666666666667</c:v>
                </c:pt>
                <c:pt idx="89">
                  <c:v>3.5783333333333331</c:v>
                </c:pt>
                <c:pt idx="90">
                  <c:v>3.5600000000000005</c:v>
                </c:pt>
                <c:pt idx="91">
                  <c:v>3.541666666666667</c:v>
                </c:pt>
                <c:pt idx="92">
                  <c:v>3.5233333333333334</c:v>
                </c:pt>
                <c:pt idx="93">
                  <c:v>3.5049999999999999</c:v>
                </c:pt>
                <c:pt idx="94">
                  <c:v>3.4866666666666668</c:v>
                </c:pt>
                <c:pt idx="95">
                  <c:v>3.4683333333333333</c:v>
                </c:pt>
                <c:pt idx="96">
                  <c:v>3.45</c:v>
                </c:pt>
                <c:pt idx="97">
                  <c:v>3.4475000000000002</c:v>
                </c:pt>
                <c:pt idx="98">
                  <c:v>3.4449999999999998</c:v>
                </c:pt>
                <c:pt idx="99">
                  <c:v>3.4424999999999999</c:v>
                </c:pt>
                <c:pt idx="100">
                  <c:v>3.4400000000000004</c:v>
                </c:pt>
                <c:pt idx="101">
                  <c:v>3.4375</c:v>
                </c:pt>
                <c:pt idx="102">
                  <c:v>3.4350000000000005</c:v>
                </c:pt>
                <c:pt idx="103">
                  <c:v>3.4325000000000001</c:v>
                </c:pt>
                <c:pt idx="104">
                  <c:v>3.4299999999999997</c:v>
                </c:pt>
                <c:pt idx="105">
                  <c:v>3.4275000000000002</c:v>
                </c:pt>
                <c:pt idx="106">
                  <c:v>3.4250000000000003</c:v>
                </c:pt>
                <c:pt idx="107">
                  <c:v>3.4224999999999999</c:v>
                </c:pt>
                <c:pt idx="108">
                  <c:v>3.42</c:v>
                </c:pt>
                <c:pt idx="109">
                  <c:v>3.4366666666666665</c:v>
                </c:pt>
                <c:pt idx="110">
                  <c:v>3.4533333333333336</c:v>
                </c:pt>
                <c:pt idx="111">
                  <c:v>3.4699999999999998</c:v>
                </c:pt>
                <c:pt idx="112">
                  <c:v>3.4866666666666664</c:v>
                </c:pt>
                <c:pt idx="113">
                  <c:v>3.5033333333333334</c:v>
                </c:pt>
                <c:pt idx="114">
                  <c:v>3.5199999999999996</c:v>
                </c:pt>
                <c:pt idx="115">
                  <c:v>3.5366666666666671</c:v>
                </c:pt>
                <c:pt idx="116">
                  <c:v>3.5533333333333337</c:v>
                </c:pt>
                <c:pt idx="117">
                  <c:v>3.57</c:v>
                </c:pt>
                <c:pt idx="118">
                  <c:v>3.5866666666666669</c:v>
                </c:pt>
                <c:pt idx="119">
                  <c:v>3.6033333333333335</c:v>
                </c:pt>
                <c:pt idx="120">
                  <c:v>3.62</c:v>
                </c:pt>
                <c:pt idx="121">
                  <c:v>3.6183333333333332</c:v>
                </c:pt>
                <c:pt idx="122">
                  <c:v>3.6166666666666671</c:v>
                </c:pt>
                <c:pt idx="123">
                  <c:v>3.6149999999999998</c:v>
                </c:pt>
                <c:pt idx="124">
                  <c:v>3.6133333333333333</c:v>
                </c:pt>
                <c:pt idx="125">
                  <c:v>3.6116666666666668</c:v>
                </c:pt>
                <c:pt idx="126">
                  <c:v>3.61</c:v>
                </c:pt>
                <c:pt idx="127">
                  <c:v>3.6083333333333334</c:v>
                </c:pt>
                <c:pt idx="128">
                  <c:v>3.6066666666666665</c:v>
                </c:pt>
                <c:pt idx="129">
                  <c:v>3.6049999999999995</c:v>
                </c:pt>
                <c:pt idx="130">
                  <c:v>3.6033333333333335</c:v>
                </c:pt>
                <c:pt idx="131">
                  <c:v>3.601666666666667</c:v>
                </c:pt>
                <c:pt idx="132">
                  <c:v>3.6</c:v>
                </c:pt>
                <c:pt idx="133">
                  <c:v>3.6125000000000003</c:v>
                </c:pt>
                <c:pt idx="134">
                  <c:v>3.625</c:v>
                </c:pt>
                <c:pt idx="135">
                  <c:v>3.6374999999999997</c:v>
                </c:pt>
                <c:pt idx="136">
                  <c:v>3.65</c:v>
                </c:pt>
                <c:pt idx="137">
                  <c:v>3.6625000000000001</c:v>
                </c:pt>
                <c:pt idx="138">
                  <c:v>3.6749999999999998</c:v>
                </c:pt>
                <c:pt idx="139">
                  <c:v>3.6875</c:v>
                </c:pt>
                <c:pt idx="140">
                  <c:v>3.7</c:v>
                </c:pt>
                <c:pt idx="141">
                  <c:v>3.7124999999999999</c:v>
                </c:pt>
                <c:pt idx="142">
                  <c:v>3.7250000000000001</c:v>
                </c:pt>
                <c:pt idx="143">
                  <c:v>3.7374999999999998</c:v>
                </c:pt>
                <c:pt idx="144">
                  <c:v>3.75</c:v>
                </c:pt>
                <c:pt idx="145">
                  <c:v>3.7458333333333336</c:v>
                </c:pt>
                <c:pt idx="146">
                  <c:v>3.7416666666666667</c:v>
                </c:pt>
                <c:pt idx="147">
                  <c:v>3.7375000000000003</c:v>
                </c:pt>
                <c:pt idx="148">
                  <c:v>3.7333333333333334</c:v>
                </c:pt>
                <c:pt idx="149">
                  <c:v>3.729166666666667</c:v>
                </c:pt>
                <c:pt idx="150">
                  <c:v>3.7250000000000005</c:v>
                </c:pt>
                <c:pt idx="151">
                  <c:v>3.7208333333333337</c:v>
                </c:pt>
                <c:pt idx="152">
                  <c:v>3.7166666666666668</c:v>
                </c:pt>
                <c:pt idx="153">
                  <c:v>3.7125000000000004</c:v>
                </c:pt>
                <c:pt idx="154">
                  <c:v>3.7083333333333335</c:v>
                </c:pt>
                <c:pt idx="155">
                  <c:v>3.7041666666666671</c:v>
                </c:pt>
                <c:pt idx="156">
                  <c:v>3.7</c:v>
                </c:pt>
                <c:pt idx="157">
                  <c:v>3.6800000000000006</c:v>
                </c:pt>
                <c:pt idx="158">
                  <c:v>3.66</c:v>
                </c:pt>
                <c:pt idx="159">
                  <c:v>3.64</c:v>
                </c:pt>
                <c:pt idx="160">
                  <c:v>3.62</c:v>
                </c:pt>
                <c:pt idx="161">
                  <c:v>3.6000000000000005</c:v>
                </c:pt>
                <c:pt idx="162">
                  <c:v>3.58</c:v>
                </c:pt>
                <c:pt idx="163">
                  <c:v>3.5599999999999996</c:v>
                </c:pt>
                <c:pt idx="164">
                  <c:v>3.54</c:v>
                </c:pt>
                <c:pt idx="165">
                  <c:v>3.5200000000000005</c:v>
                </c:pt>
                <c:pt idx="166">
                  <c:v>3.5</c:v>
                </c:pt>
                <c:pt idx="167">
                  <c:v>3.4800000000000004</c:v>
                </c:pt>
                <c:pt idx="168">
                  <c:v>3.46</c:v>
                </c:pt>
                <c:pt idx="169">
                  <c:v>3.4716666666666667</c:v>
                </c:pt>
                <c:pt idx="170">
                  <c:v>3.4833333333333334</c:v>
                </c:pt>
                <c:pt idx="171">
                  <c:v>3.4950000000000001</c:v>
                </c:pt>
                <c:pt idx="172">
                  <c:v>3.5066666666666668</c:v>
                </c:pt>
                <c:pt idx="173">
                  <c:v>3.5183333333333331</c:v>
                </c:pt>
                <c:pt idx="174">
                  <c:v>3.53</c:v>
                </c:pt>
                <c:pt idx="175">
                  <c:v>3.541666666666667</c:v>
                </c:pt>
                <c:pt idx="176">
                  <c:v>3.5533333333333332</c:v>
                </c:pt>
                <c:pt idx="177">
                  <c:v>3.5649999999999995</c:v>
                </c:pt>
                <c:pt idx="178">
                  <c:v>3.5766666666666667</c:v>
                </c:pt>
                <c:pt idx="179">
                  <c:v>3.5883333333333338</c:v>
                </c:pt>
                <c:pt idx="180">
                  <c:v>3.6</c:v>
                </c:pt>
                <c:pt idx="181">
                  <c:v>3.5833333333333335</c:v>
                </c:pt>
                <c:pt idx="182">
                  <c:v>3.5666666666666664</c:v>
                </c:pt>
                <c:pt idx="183">
                  <c:v>3.55</c:v>
                </c:pt>
                <c:pt idx="184">
                  <c:v>3.5333333333333332</c:v>
                </c:pt>
                <c:pt idx="185">
                  <c:v>3.5166666666666666</c:v>
                </c:pt>
                <c:pt idx="186">
                  <c:v>3.5</c:v>
                </c:pt>
                <c:pt idx="187">
                  <c:v>3.4833333333333334</c:v>
                </c:pt>
                <c:pt idx="188">
                  <c:v>3.4666666666666668</c:v>
                </c:pt>
                <c:pt idx="189">
                  <c:v>3.4499999999999997</c:v>
                </c:pt>
                <c:pt idx="190">
                  <c:v>3.4333333333333336</c:v>
                </c:pt>
                <c:pt idx="191">
                  <c:v>3.4166666666666665</c:v>
                </c:pt>
                <c:pt idx="192">
                  <c:v>3.4</c:v>
                </c:pt>
                <c:pt idx="193">
                  <c:v>3.3958333333333335</c:v>
                </c:pt>
                <c:pt idx="194">
                  <c:v>3.3916666666666666</c:v>
                </c:pt>
                <c:pt idx="195">
                  <c:v>3.3874999999999997</c:v>
                </c:pt>
                <c:pt idx="196">
                  <c:v>3.3833333333333333</c:v>
                </c:pt>
                <c:pt idx="197">
                  <c:v>3.3791666666666664</c:v>
                </c:pt>
                <c:pt idx="198">
                  <c:v>3.375</c:v>
                </c:pt>
                <c:pt idx="199">
                  <c:v>3.3708333333333336</c:v>
                </c:pt>
                <c:pt idx="200">
                  <c:v>3.3666666666666667</c:v>
                </c:pt>
                <c:pt idx="201">
                  <c:v>3.3625000000000003</c:v>
                </c:pt>
                <c:pt idx="202">
                  <c:v>3.3583333333333334</c:v>
                </c:pt>
                <c:pt idx="203">
                  <c:v>3.3541666666666665</c:v>
                </c:pt>
                <c:pt idx="204">
                  <c:v>3.35</c:v>
                </c:pt>
                <c:pt idx="205">
                  <c:v>3.3291666666666666</c:v>
                </c:pt>
                <c:pt idx="206">
                  <c:v>3.3083333333333331</c:v>
                </c:pt>
                <c:pt idx="207">
                  <c:v>3.2875000000000001</c:v>
                </c:pt>
                <c:pt idx="208">
                  <c:v>3.2666666666666666</c:v>
                </c:pt>
                <c:pt idx="209">
                  <c:v>3.2458333333333336</c:v>
                </c:pt>
                <c:pt idx="210">
                  <c:v>3.2250000000000001</c:v>
                </c:pt>
                <c:pt idx="211">
                  <c:v>3.2041666666666666</c:v>
                </c:pt>
                <c:pt idx="212">
                  <c:v>3.1833333333333336</c:v>
                </c:pt>
                <c:pt idx="213">
                  <c:v>3.1625000000000001</c:v>
                </c:pt>
                <c:pt idx="214">
                  <c:v>3.1416666666666666</c:v>
                </c:pt>
                <c:pt idx="215">
                  <c:v>3.1208333333333336</c:v>
                </c:pt>
                <c:pt idx="216">
                  <c:v>3.1</c:v>
                </c:pt>
                <c:pt idx="217">
                  <c:v>3.104166666666667</c:v>
                </c:pt>
                <c:pt idx="218">
                  <c:v>3.1083333333333334</c:v>
                </c:pt>
                <c:pt idx="219">
                  <c:v>3.1125000000000003</c:v>
                </c:pt>
                <c:pt idx="220">
                  <c:v>3.1166666666666671</c:v>
                </c:pt>
                <c:pt idx="221">
                  <c:v>3.1208333333333336</c:v>
                </c:pt>
                <c:pt idx="222">
                  <c:v>3.125</c:v>
                </c:pt>
                <c:pt idx="223">
                  <c:v>3.1291666666666669</c:v>
                </c:pt>
                <c:pt idx="224">
                  <c:v>3.1333333333333337</c:v>
                </c:pt>
                <c:pt idx="225">
                  <c:v>3.1374999999999997</c:v>
                </c:pt>
                <c:pt idx="226">
                  <c:v>3.1416666666666666</c:v>
                </c:pt>
                <c:pt idx="227">
                  <c:v>3.145833333333333</c:v>
                </c:pt>
                <c:pt idx="228">
                  <c:v>3.15</c:v>
                </c:pt>
                <c:pt idx="229">
                  <c:v>3.145833333333333</c:v>
                </c:pt>
                <c:pt idx="230">
                  <c:v>3.1416666666666666</c:v>
                </c:pt>
                <c:pt idx="231">
                  <c:v>3.1374999999999997</c:v>
                </c:pt>
                <c:pt idx="232">
                  <c:v>3.1333333333333337</c:v>
                </c:pt>
                <c:pt idx="233">
                  <c:v>3.1291666666666669</c:v>
                </c:pt>
                <c:pt idx="234">
                  <c:v>3.125</c:v>
                </c:pt>
                <c:pt idx="235">
                  <c:v>3.1208333333333336</c:v>
                </c:pt>
                <c:pt idx="236">
                  <c:v>3.1166666666666671</c:v>
                </c:pt>
                <c:pt idx="237">
                  <c:v>3.1125000000000003</c:v>
                </c:pt>
                <c:pt idx="238">
                  <c:v>3.1083333333333334</c:v>
                </c:pt>
                <c:pt idx="239">
                  <c:v>3.104166666666667</c:v>
                </c:pt>
                <c:pt idx="240">
                  <c:v>3.1</c:v>
                </c:pt>
                <c:pt idx="241">
                  <c:v>3.1066666666666669</c:v>
                </c:pt>
                <c:pt idx="242">
                  <c:v>3.1133333333333333</c:v>
                </c:pt>
                <c:pt idx="243">
                  <c:v>3.12</c:v>
                </c:pt>
                <c:pt idx="244">
                  <c:v>3.1266666666666669</c:v>
                </c:pt>
                <c:pt idx="245">
                  <c:v>3.1333333333333333</c:v>
                </c:pt>
                <c:pt idx="246">
                  <c:v>3.14</c:v>
                </c:pt>
                <c:pt idx="247">
                  <c:v>3.1466666666666669</c:v>
                </c:pt>
                <c:pt idx="248">
                  <c:v>3.1533333333333333</c:v>
                </c:pt>
                <c:pt idx="249">
                  <c:v>3.16</c:v>
                </c:pt>
                <c:pt idx="250">
                  <c:v>3.1666666666666665</c:v>
                </c:pt>
                <c:pt idx="251">
                  <c:v>3.1733333333333338</c:v>
                </c:pt>
                <c:pt idx="252">
                  <c:v>3.18</c:v>
                </c:pt>
                <c:pt idx="253">
                  <c:v>3.1900000000000004</c:v>
                </c:pt>
                <c:pt idx="254">
                  <c:v>3.1999999999999997</c:v>
                </c:pt>
                <c:pt idx="255">
                  <c:v>3.21</c:v>
                </c:pt>
                <c:pt idx="256">
                  <c:v>3.2199999999999998</c:v>
                </c:pt>
                <c:pt idx="257">
                  <c:v>3.2300000000000004</c:v>
                </c:pt>
                <c:pt idx="258">
                  <c:v>3.2399999999999998</c:v>
                </c:pt>
                <c:pt idx="259">
                  <c:v>3.25</c:v>
                </c:pt>
                <c:pt idx="260">
                  <c:v>3.26</c:v>
                </c:pt>
                <c:pt idx="261">
                  <c:v>3.27</c:v>
                </c:pt>
                <c:pt idx="262">
                  <c:v>3.2800000000000002</c:v>
                </c:pt>
                <c:pt idx="263">
                  <c:v>3.29</c:v>
                </c:pt>
                <c:pt idx="264">
                  <c:v>3.3</c:v>
                </c:pt>
                <c:pt idx="265">
                  <c:v>3.3083333333333331</c:v>
                </c:pt>
                <c:pt idx="266">
                  <c:v>3.3166666666666664</c:v>
                </c:pt>
                <c:pt idx="267">
                  <c:v>3.3250000000000002</c:v>
                </c:pt>
                <c:pt idx="268">
                  <c:v>3.333333333333333</c:v>
                </c:pt>
                <c:pt idx="269">
                  <c:v>3.3416666666666668</c:v>
                </c:pt>
                <c:pt idx="270">
                  <c:v>3.3499999999999996</c:v>
                </c:pt>
                <c:pt idx="271">
                  <c:v>3.3583333333333334</c:v>
                </c:pt>
                <c:pt idx="272">
                  <c:v>3.3666666666666663</c:v>
                </c:pt>
                <c:pt idx="273">
                  <c:v>3.3749999999999996</c:v>
                </c:pt>
                <c:pt idx="274">
                  <c:v>3.3833333333333333</c:v>
                </c:pt>
                <c:pt idx="275">
                  <c:v>3.3916666666666666</c:v>
                </c:pt>
                <c:pt idx="276">
                  <c:v>3.4</c:v>
                </c:pt>
                <c:pt idx="277">
                  <c:v>3.4066666666666667</c:v>
                </c:pt>
                <c:pt idx="278">
                  <c:v>3.4133333333333336</c:v>
                </c:pt>
                <c:pt idx="279">
                  <c:v>3.42</c:v>
                </c:pt>
                <c:pt idx="280">
                  <c:v>3.4266666666666667</c:v>
                </c:pt>
                <c:pt idx="281">
                  <c:v>3.4333333333333336</c:v>
                </c:pt>
                <c:pt idx="282">
                  <c:v>3.44</c:v>
                </c:pt>
                <c:pt idx="283">
                  <c:v>3.4466666666666663</c:v>
                </c:pt>
                <c:pt idx="284">
                  <c:v>3.4533333333333331</c:v>
                </c:pt>
                <c:pt idx="285">
                  <c:v>3.46</c:v>
                </c:pt>
                <c:pt idx="286">
                  <c:v>3.4666666666666668</c:v>
                </c:pt>
                <c:pt idx="287">
                  <c:v>3.4733333333333332</c:v>
                </c:pt>
                <c:pt idx="288">
                  <c:v>3.48</c:v>
                </c:pt>
                <c:pt idx="289">
                  <c:v>3.4758333333333331</c:v>
                </c:pt>
                <c:pt idx="290">
                  <c:v>3.4716666666666667</c:v>
                </c:pt>
                <c:pt idx="291">
                  <c:v>3.4674999999999998</c:v>
                </c:pt>
                <c:pt idx="292">
                  <c:v>3.4633333333333329</c:v>
                </c:pt>
                <c:pt idx="293">
                  <c:v>3.4591666666666665</c:v>
                </c:pt>
                <c:pt idx="294">
                  <c:v>3.4550000000000001</c:v>
                </c:pt>
                <c:pt idx="295">
                  <c:v>3.4508333333333336</c:v>
                </c:pt>
                <c:pt idx="296">
                  <c:v>3.4466666666666663</c:v>
                </c:pt>
                <c:pt idx="297">
                  <c:v>3.4425000000000003</c:v>
                </c:pt>
                <c:pt idx="298">
                  <c:v>3.4383333333333339</c:v>
                </c:pt>
                <c:pt idx="299">
                  <c:v>3.434166666666667</c:v>
                </c:pt>
                <c:pt idx="300">
                  <c:v>3.43</c:v>
                </c:pt>
                <c:pt idx="301">
                  <c:v>3.45</c:v>
                </c:pt>
                <c:pt idx="302">
                  <c:v>3.4700000000000006</c:v>
                </c:pt>
                <c:pt idx="303">
                  <c:v>3.49</c:v>
                </c:pt>
                <c:pt idx="304">
                  <c:v>3.51</c:v>
                </c:pt>
                <c:pt idx="305">
                  <c:v>3.5300000000000002</c:v>
                </c:pt>
                <c:pt idx="306">
                  <c:v>3.55</c:v>
                </c:pt>
                <c:pt idx="307">
                  <c:v>3.5700000000000003</c:v>
                </c:pt>
                <c:pt idx="308">
                  <c:v>3.59</c:v>
                </c:pt>
                <c:pt idx="309">
                  <c:v>3.61</c:v>
                </c:pt>
                <c:pt idx="310">
                  <c:v>3.6300000000000003</c:v>
                </c:pt>
                <c:pt idx="311">
                  <c:v>3.6499999999999995</c:v>
                </c:pt>
                <c:pt idx="312">
                  <c:v>3.67</c:v>
                </c:pt>
                <c:pt idx="313">
                  <c:v>3.6866666666666665</c:v>
                </c:pt>
                <c:pt idx="314">
                  <c:v>3.7033333333333336</c:v>
                </c:pt>
                <c:pt idx="315">
                  <c:v>3.7199999999999998</c:v>
                </c:pt>
                <c:pt idx="316">
                  <c:v>3.7366666666666668</c:v>
                </c:pt>
                <c:pt idx="317">
                  <c:v>3.753333333333333</c:v>
                </c:pt>
                <c:pt idx="318">
                  <c:v>3.7699999999999996</c:v>
                </c:pt>
                <c:pt idx="319">
                  <c:v>3.7866666666666666</c:v>
                </c:pt>
                <c:pt idx="320">
                  <c:v>3.8033333333333337</c:v>
                </c:pt>
                <c:pt idx="321">
                  <c:v>3.82</c:v>
                </c:pt>
                <c:pt idx="322">
                  <c:v>3.8366666666666669</c:v>
                </c:pt>
                <c:pt idx="323">
                  <c:v>3.8533333333333331</c:v>
                </c:pt>
                <c:pt idx="324">
                  <c:v>3.87</c:v>
                </c:pt>
                <c:pt idx="325">
                  <c:v>3.8608333333333333</c:v>
                </c:pt>
                <c:pt idx="326">
                  <c:v>3.8516666666666666</c:v>
                </c:pt>
                <c:pt idx="327">
                  <c:v>3.8424999999999998</c:v>
                </c:pt>
                <c:pt idx="328">
                  <c:v>3.833333333333333</c:v>
                </c:pt>
                <c:pt idx="329">
                  <c:v>3.8241666666666663</c:v>
                </c:pt>
                <c:pt idx="330">
                  <c:v>3.8149999999999995</c:v>
                </c:pt>
                <c:pt idx="331">
                  <c:v>3.8058333333333332</c:v>
                </c:pt>
                <c:pt idx="332">
                  <c:v>3.7966666666666664</c:v>
                </c:pt>
                <c:pt idx="333">
                  <c:v>3.7874999999999996</c:v>
                </c:pt>
                <c:pt idx="334">
                  <c:v>3.7783333333333329</c:v>
                </c:pt>
                <c:pt idx="335">
                  <c:v>3.769166666666667</c:v>
                </c:pt>
                <c:pt idx="336">
                  <c:v>3.76</c:v>
                </c:pt>
                <c:pt idx="337">
                  <c:v>3.7725</c:v>
                </c:pt>
                <c:pt idx="338">
                  <c:v>3.7849999999999997</c:v>
                </c:pt>
                <c:pt idx="339">
                  <c:v>3.7974999999999999</c:v>
                </c:pt>
                <c:pt idx="340">
                  <c:v>3.8099999999999996</c:v>
                </c:pt>
                <c:pt idx="341">
                  <c:v>3.8224999999999998</c:v>
                </c:pt>
                <c:pt idx="342">
                  <c:v>3.835</c:v>
                </c:pt>
                <c:pt idx="343">
                  <c:v>3.8474999999999997</c:v>
                </c:pt>
                <c:pt idx="344">
                  <c:v>3.8600000000000003</c:v>
                </c:pt>
                <c:pt idx="345">
                  <c:v>3.8724999999999996</c:v>
                </c:pt>
                <c:pt idx="346">
                  <c:v>3.8849999999999998</c:v>
                </c:pt>
                <c:pt idx="347">
                  <c:v>3.8975000000000004</c:v>
                </c:pt>
                <c:pt idx="348">
                  <c:v>3.91</c:v>
                </c:pt>
                <c:pt idx="349">
                  <c:v>3.9158333333333335</c:v>
                </c:pt>
                <c:pt idx="350">
                  <c:v>3.9216666666666669</c:v>
                </c:pt>
                <c:pt idx="351">
                  <c:v>3.9274999999999998</c:v>
                </c:pt>
                <c:pt idx="352">
                  <c:v>3.9333333333333336</c:v>
                </c:pt>
                <c:pt idx="353">
                  <c:v>3.9391666666666665</c:v>
                </c:pt>
                <c:pt idx="354">
                  <c:v>3.9450000000000003</c:v>
                </c:pt>
                <c:pt idx="355">
                  <c:v>3.9508333333333336</c:v>
                </c:pt>
                <c:pt idx="356">
                  <c:v>3.956666666666667</c:v>
                </c:pt>
                <c:pt idx="357">
                  <c:v>3.9624999999999999</c:v>
                </c:pt>
                <c:pt idx="358">
                  <c:v>3.9683333333333333</c:v>
                </c:pt>
                <c:pt idx="359">
                  <c:v>3.9741666666666666</c:v>
                </c:pt>
                <c:pt idx="360">
                  <c:v>3.98</c:v>
                </c:pt>
                <c:pt idx="361">
                  <c:v>3.9824999999999999</c:v>
                </c:pt>
                <c:pt idx="362">
                  <c:v>3.9849999999999999</c:v>
                </c:pt>
                <c:pt idx="363">
                  <c:v>3.9874999999999998</c:v>
                </c:pt>
                <c:pt idx="364">
                  <c:v>3.99</c:v>
                </c:pt>
                <c:pt idx="365">
                  <c:v>3.9924999999999997</c:v>
                </c:pt>
                <c:pt idx="366">
                  <c:v>3.9950000000000001</c:v>
                </c:pt>
                <c:pt idx="367">
                  <c:v>3.9975000000000001</c:v>
                </c:pt>
                <c:pt idx="368">
                  <c:v>4</c:v>
                </c:pt>
                <c:pt idx="369">
                  <c:v>4.0024999999999995</c:v>
                </c:pt>
                <c:pt idx="370">
                  <c:v>4.0049999999999999</c:v>
                </c:pt>
                <c:pt idx="371">
                  <c:v>4.0075000000000003</c:v>
                </c:pt>
                <c:pt idx="372">
                  <c:v>4.01</c:v>
                </c:pt>
                <c:pt idx="373">
                  <c:v>4.0466666666666669</c:v>
                </c:pt>
                <c:pt idx="374">
                  <c:v>4.083333333333333</c:v>
                </c:pt>
                <c:pt idx="375">
                  <c:v>4.12</c:v>
                </c:pt>
                <c:pt idx="376">
                  <c:v>4.1566666666666663</c:v>
                </c:pt>
                <c:pt idx="377">
                  <c:v>4.1933333333333334</c:v>
                </c:pt>
                <c:pt idx="378">
                  <c:v>4.2300000000000004</c:v>
                </c:pt>
                <c:pt idx="379">
                  <c:v>4.2666666666666666</c:v>
                </c:pt>
                <c:pt idx="380">
                  <c:v>4.3033333333333337</c:v>
                </c:pt>
                <c:pt idx="381">
                  <c:v>4.34</c:v>
                </c:pt>
                <c:pt idx="382">
                  <c:v>4.3766666666666669</c:v>
                </c:pt>
                <c:pt idx="383">
                  <c:v>4.4133333333333331</c:v>
                </c:pt>
                <c:pt idx="384">
                  <c:v>4.45</c:v>
                </c:pt>
                <c:pt idx="385">
                  <c:v>4.4258333333333333</c:v>
                </c:pt>
                <c:pt idx="386">
                  <c:v>4.4016666666666673</c:v>
                </c:pt>
                <c:pt idx="387">
                  <c:v>4.3775000000000004</c:v>
                </c:pt>
                <c:pt idx="388">
                  <c:v>4.3533333333333335</c:v>
                </c:pt>
                <c:pt idx="389">
                  <c:v>4.3291666666666675</c:v>
                </c:pt>
                <c:pt idx="390">
                  <c:v>4.3049999999999997</c:v>
                </c:pt>
                <c:pt idx="391">
                  <c:v>4.2808333333333337</c:v>
                </c:pt>
                <c:pt idx="392">
                  <c:v>4.2566666666666668</c:v>
                </c:pt>
                <c:pt idx="393">
                  <c:v>4.2324999999999999</c:v>
                </c:pt>
                <c:pt idx="394">
                  <c:v>4.2083333333333339</c:v>
                </c:pt>
                <c:pt idx="395">
                  <c:v>4.184166666666667</c:v>
                </c:pt>
                <c:pt idx="396">
                  <c:v>4.16</c:v>
                </c:pt>
                <c:pt idx="397">
                  <c:v>4.166666666666667</c:v>
                </c:pt>
                <c:pt idx="398">
                  <c:v>4.1733333333333338</c:v>
                </c:pt>
                <c:pt idx="399">
                  <c:v>4.18</c:v>
                </c:pt>
                <c:pt idx="400">
                  <c:v>4.1866666666666665</c:v>
                </c:pt>
                <c:pt idx="401">
                  <c:v>4.1933333333333334</c:v>
                </c:pt>
                <c:pt idx="402">
                  <c:v>4.2</c:v>
                </c:pt>
                <c:pt idx="403">
                  <c:v>4.206666666666667</c:v>
                </c:pt>
                <c:pt idx="404">
                  <c:v>4.2133333333333329</c:v>
                </c:pt>
                <c:pt idx="405">
                  <c:v>4.2200000000000006</c:v>
                </c:pt>
                <c:pt idx="406">
                  <c:v>4.2266666666666666</c:v>
                </c:pt>
                <c:pt idx="407">
                  <c:v>4.2333333333333334</c:v>
                </c:pt>
                <c:pt idx="408">
                  <c:v>4.24</c:v>
                </c:pt>
                <c:pt idx="409">
                  <c:v>4.2241666666666671</c:v>
                </c:pt>
                <c:pt idx="410">
                  <c:v>4.2083333333333339</c:v>
                </c:pt>
                <c:pt idx="411">
                  <c:v>4.1924999999999999</c:v>
                </c:pt>
                <c:pt idx="412">
                  <c:v>4.1766666666666667</c:v>
                </c:pt>
                <c:pt idx="413">
                  <c:v>4.1608333333333327</c:v>
                </c:pt>
                <c:pt idx="414">
                  <c:v>4.1449999999999996</c:v>
                </c:pt>
                <c:pt idx="415">
                  <c:v>4.1291666666666664</c:v>
                </c:pt>
                <c:pt idx="416">
                  <c:v>4.1133333333333333</c:v>
                </c:pt>
                <c:pt idx="417">
                  <c:v>4.0975000000000001</c:v>
                </c:pt>
                <c:pt idx="418">
                  <c:v>4.081666666666667</c:v>
                </c:pt>
                <c:pt idx="419">
                  <c:v>4.065833333333333</c:v>
                </c:pt>
                <c:pt idx="420">
                  <c:v>4.05</c:v>
                </c:pt>
                <c:pt idx="421">
                  <c:v>4.0649999999999995</c:v>
                </c:pt>
                <c:pt idx="422">
                  <c:v>4.08</c:v>
                </c:pt>
                <c:pt idx="423">
                  <c:v>4.0949999999999998</c:v>
                </c:pt>
                <c:pt idx="424">
                  <c:v>4.1099999999999994</c:v>
                </c:pt>
                <c:pt idx="425">
                  <c:v>4.125</c:v>
                </c:pt>
                <c:pt idx="426">
                  <c:v>4.1400000000000006</c:v>
                </c:pt>
                <c:pt idx="427">
                  <c:v>4.1550000000000002</c:v>
                </c:pt>
                <c:pt idx="428">
                  <c:v>4.17</c:v>
                </c:pt>
                <c:pt idx="429">
                  <c:v>4.1850000000000005</c:v>
                </c:pt>
                <c:pt idx="430">
                  <c:v>4.2</c:v>
                </c:pt>
                <c:pt idx="431">
                  <c:v>4.2149999999999999</c:v>
                </c:pt>
                <c:pt idx="432">
                  <c:v>4.2300000000000004</c:v>
                </c:pt>
                <c:pt idx="433">
                  <c:v>4.2583333333333329</c:v>
                </c:pt>
                <c:pt idx="434">
                  <c:v>4.2866666666666671</c:v>
                </c:pt>
                <c:pt idx="435">
                  <c:v>4.3150000000000013</c:v>
                </c:pt>
                <c:pt idx="436">
                  <c:v>4.3433333333333337</c:v>
                </c:pt>
                <c:pt idx="437">
                  <c:v>4.371666666666667</c:v>
                </c:pt>
                <c:pt idx="438">
                  <c:v>4.4000000000000004</c:v>
                </c:pt>
                <c:pt idx="439">
                  <c:v>4.4283333333333337</c:v>
                </c:pt>
                <c:pt idx="440">
                  <c:v>4.456666666666667</c:v>
                </c:pt>
                <c:pt idx="441">
                  <c:v>4.4850000000000003</c:v>
                </c:pt>
                <c:pt idx="442">
                  <c:v>4.5133333333333336</c:v>
                </c:pt>
                <c:pt idx="443">
                  <c:v>4.541666666666667</c:v>
                </c:pt>
                <c:pt idx="444">
                  <c:v>4.57</c:v>
                </c:pt>
                <c:pt idx="445">
                  <c:v>4.5641666666666669</c:v>
                </c:pt>
                <c:pt idx="446">
                  <c:v>4.5583333333333336</c:v>
                </c:pt>
                <c:pt idx="447">
                  <c:v>4.5525000000000002</c:v>
                </c:pt>
                <c:pt idx="448">
                  <c:v>4.5466666666666669</c:v>
                </c:pt>
                <c:pt idx="449">
                  <c:v>4.5408333333333335</c:v>
                </c:pt>
                <c:pt idx="450">
                  <c:v>4.5350000000000001</c:v>
                </c:pt>
                <c:pt idx="451">
                  <c:v>4.5291666666666668</c:v>
                </c:pt>
                <c:pt idx="452">
                  <c:v>4.5233333333333334</c:v>
                </c:pt>
                <c:pt idx="453">
                  <c:v>4.5175000000000001</c:v>
                </c:pt>
                <c:pt idx="454">
                  <c:v>4.5116666666666667</c:v>
                </c:pt>
                <c:pt idx="455">
                  <c:v>4.5058333333333334</c:v>
                </c:pt>
                <c:pt idx="456">
                  <c:v>4.5</c:v>
                </c:pt>
                <c:pt idx="457">
                  <c:v>4.5391666666666666</c:v>
                </c:pt>
                <c:pt idx="458">
                  <c:v>4.5783333333333331</c:v>
                </c:pt>
                <c:pt idx="459">
                  <c:v>4.6174999999999997</c:v>
                </c:pt>
                <c:pt idx="460">
                  <c:v>4.6566666666666663</c:v>
                </c:pt>
                <c:pt idx="461">
                  <c:v>4.6958333333333329</c:v>
                </c:pt>
                <c:pt idx="462">
                  <c:v>4.7349999999999994</c:v>
                </c:pt>
                <c:pt idx="463">
                  <c:v>4.774166666666666</c:v>
                </c:pt>
                <c:pt idx="464">
                  <c:v>4.8133333333333326</c:v>
                </c:pt>
                <c:pt idx="465">
                  <c:v>4.8524999999999991</c:v>
                </c:pt>
                <c:pt idx="466">
                  <c:v>4.8916666666666666</c:v>
                </c:pt>
                <c:pt idx="467">
                  <c:v>4.9308333333333332</c:v>
                </c:pt>
                <c:pt idx="468">
                  <c:v>4.97</c:v>
                </c:pt>
                <c:pt idx="469">
                  <c:v>4.9799999999999995</c:v>
                </c:pt>
                <c:pt idx="470">
                  <c:v>4.99</c:v>
                </c:pt>
                <c:pt idx="471">
                  <c:v>5</c:v>
                </c:pt>
                <c:pt idx="472">
                  <c:v>5.01</c:v>
                </c:pt>
                <c:pt idx="473">
                  <c:v>5.0199999999999996</c:v>
                </c:pt>
                <c:pt idx="474">
                  <c:v>5.0299999999999994</c:v>
                </c:pt>
                <c:pt idx="475">
                  <c:v>5.0399999999999991</c:v>
                </c:pt>
                <c:pt idx="476">
                  <c:v>5.05</c:v>
                </c:pt>
                <c:pt idx="477">
                  <c:v>5.0600000000000005</c:v>
                </c:pt>
                <c:pt idx="478">
                  <c:v>5.0699999999999994</c:v>
                </c:pt>
                <c:pt idx="479">
                  <c:v>5.0799999999999992</c:v>
                </c:pt>
                <c:pt idx="480">
                  <c:v>5.09</c:v>
                </c:pt>
                <c:pt idx="481">
                  <c:v>5.024166666666666</c:v>
                </c:pt>
                <c:pt idx="482">
                  <c:v>4.958333333333333</c:v>
                </c:pt>
                <c:pt idx="483">
                  <c:v>4.8925000000000001</c:v>
                </c:pt>
                <c:pt idx="484">
                  <c:v>4.8266666666666662</c:v>
                </c:pt>
                <c:pt idx="485">
                  <c:v>4.7608333333333333</c:v>
                </c:pt>
                <c:pt idx="486">
                  <c:v>4.6950000000000003</c:v>
                </c:pt>
                <c:pt idx="487">
                  <c:v>4.6291666666666664</c:v>
                </c:pt>
                <c:pt idx="488">
                  <c:v>4.5633333333333335</c:v>
                </c:pt>
                <c:pt idx="489">
                  <c:v>4.4974999999999996</c:v>
                </c:pt>
                <c:pt idx="490">
                  <c:v>4.4316666666666666</c:v>
                </c:pt>
                <c:pt idx="491">
                  <c:v>4.3658333333333328</c:v>
                </c:pt>
                <c:pt idx="492">
                  <c:v>4.3</c:v>
                </c:pt>
                <c:pt idx="493">
                  <c:v>4.3049999999999997</c:v>
                </c:pt>
                <c:pt idx="494">
                  <c:v>4.3100000000000005</c:v>
                </c:pt>
                <c:pt idx="495">
                  <c:v>4.3149999999999995</c:v>
                </c:pt>
                <c:pt idx="496">
                  <c:v>4.32</c:v>
                </c:pt>
                <c:pt idx="497">
                  <c:v>4.3250000000000002</c:v>
                </c:pt>
                <c:pt idx="498">
                  <c:v>4.33</c:v>
                </c:pt>
                <c:pt idx="499">
                  <c:v>4.335</c:v>
                </c:pt>
                <c:pt idx="500">
                  <c:v>4.34</c:v>
                </c:pt>
                <c:pt idx="501">
                  <c:v>4.3449999999999998</c:v>
                </c:pt>
                <c:pt idx="502">
                  <c:v>4.3499999999999996</c:v>
                </c:pt>
                <c:pt idx="503">
                  <c:v>4.3549999999999995</c:v>
                </c:pt>
                <c:pt idx="504">
                  <c:v>4.3600000000000003</c:v>
                </c:pt>
                <c:pt idx="505">
                  <c:v>4.335</c:v>
                </c:pt>
                <c:pt idx="506">
                  <c:v>4.3099999999999996</c:v>
                </c:pt>
                <c:pt idx="507">
                  <c:v>4.2850000000000001</c:v>
                </c:pt>
                <c:pt idx="508">
                  <c:v>4.26</c:v>
                </c:pt>
                <c:pt idx="509">
                  <c:v>4.2349999999999994</c:v>
                </c:pt>
                <c:pt idx="510">
                  <c:v>4.21</c:v>
                </c:pt>
                <c:pt idx="511">
                  <c:v>4.1849999999999996</c:v>
                </c:pt>
                <c:pt idx="512">
                  <c:v>4.16</c:v>
                </c:pt>
                <c:pt idx="513">
                  <c:v>4.1349999999999998</c:v>
                </c:pt>
                <c:pt idx="514">
                  <c:v>4.1099999999999994</c:v>
                </c:pt>
                <c:pt idx="515">
                  <c:v>4.085</c:v>
                </c:pt>
                <c:pt idx="516">
                  <c:v>4.0599999999999996</c:v>
                </c:pt>
                <c:pt idx="517">
                  <c:v>4.043333333333333</c:v>
                </c:pt>
                <c:pt idx="518">
                  <c:v>4.0266666666666664</c:v>
                </c:pt>
                <c:pt idx="519">
                  <c:v>4.01</c:v>
                </c:pt>
                <c:pt idx="520">
                  <c:v>3.9933333333333332</c:v>
                </c:pt>
                <c:pt idx="521">
                  <c:v>3.9766666666666666</c:v>
                </c:pt>
                <c:pt idx="522">
                  <c:v>3.96</c:v>
                </c:pt>
                <c:pt idx="523">
                  <c:v>3.9433333333333329</c:v>
                </c:pt>
                <c:pt idx="524">
                  <c:v>3.9266666666666667</c:v>
                </c:pt>
                <c:pt idx="525">
                  <c:v>3.91</c:v>
                </c:pt>
                <c:pt idx="526">
                  <c:v>3.8933333333333335</c:v>
                </c:pt>
                <c:pt idx="527">
                  <c:v>3.8766666666666669</c:v>
                </c:pt>
                <c:pt idx="528">
                  <c:v>3.86</c:v>
                </c:pt>
                <c:pt idx="529">
                  <c:v>3.8450000000000002</c:v>
                </c:pt>
                <c:pt idx="530">
                  <c:v>3.83</c:v>
                </c:pt>
                <c:pt idx="531">
                  <c:v>3.8149999999999999</c:v>
                </c:pt>
                <c:pt idx="532">
                  <c:v>3.8</c:v>
                </c:pt>
                <c:pt idx="533">
                  <c:v>3.7850000000000001</c:v>
                </c:pt>
                <c:pt idx="534">
                  <c:v>3.77</c:v>
                </c:pt>
                <c:pt idx="535">
                  <c:v>3.7550000000000003</c:v>
                </c:pt>
                <c:pt idx="536">
                  <c:v>3.74</c:v>
                </c:pt>
                <c:pt idx="537">
                  <c:v>3.7250000000000001</c:v>
                </c:pt>
                <c:pt idx="538">
                  <c:v>3.71</c:v>
                </c:pt>
                <c:pt idx="539">
                  <c:v>3.6950000000000003</c:v>
                </c:pt>
                <c:pt idx="540">
                  <c:v>3.68</c:v>
                </c:pt>
                <c:pt idx="541">
                  <c:v>3.6516666666666668</c:v>
                </c:pt>
                <c:pt idx="542">
                  <c:v>3.6233333333333335</c:v>
                </c:pt>
                <c:pt idx="543">
                  <c:v>3.5950000000000002</c:v>
                </c:pt>
                <c:pt idx="544">
                  <c:v>3.5666666666666669</c:v>
                </c:pt>
                <c:pt idx="545">
                  <c:v>3.5383333333333336</c:v>
                </c:pt>
                <c:pt idx="546">
                  <c:v>3.51</c:v>
                </c:pt>
                <c:pt idx="547">
                  <c:v>3.4816666666666665</c:v>
                </c:pt>
                <c:pt idx="548">
                  <c:v>3.4533333333333331</c:v>
                </c:pt>
                <c:pt idx="549">
                  <c:v>3.4249999999999998</c:v>
                </c:pt>
                <c:pt idx="550">
                  <c:v>3.3966666666666665</c:v>
                </c:pt>
                <c:pt idx="551">
                  <c:v>3.3683333333333327</c:v>
                </c:pt>
                <c:pt idx="552">
                  <c:v>3.34</c:v>
                </c:pt>
                <c:pt idx="553">
                  <c:v>3.339166666666666</c:v>
                </c:pt>
                <c:pt idx="554">
                  <c:v>3.3383333333333334</c:v>
                </c:pt>
                <c:pt idx="555">
                  <c:v>3.3374999999999999</c:v>
                </c:pt>
                <c:pt idx="556">
                  <c:v>3.3366666666666669</c:v>
                </c:pt>
                <c:pt idx="557">
                  <c:v>3.3358333333333334</c:v>
                </c:pt>
                <c:pt idx="558">
                  <c:v>3.335</c:v>
                </c:pt>
                <c:pt idx="559">
                  <c:v>3.3341666666666665</c:v>
                </c:pt>
                <c:pt idx="560">
                  <c:v>3.3333333333333335</c:v>
                </c:pt>
                <c:pt idx="561">
                  <c:v>3.3325</c:v>
                </c:pt>
                <c:pt idx="562">
                  <c:v>3.3316666666666666</c:v>
                </c:pt>
                <c:pt idx="563">
                  <c:v>3.3308333333333335</c:v>
                </c:pt>
                <c:pt idx="564">
                  <c:v>3.33</c:v>
                </c:pt>
                <c:pt idx="565">
                  <c:v>3.3525</c:v>
                </c:pt>
                <c:pt idx="566">
                  <c:v>3.375</c:v>
                </c:pt>
                <c:pt idx="567">
                  <c:v>3.3975</c:v>
                </c:pt>
                <c:pt idx="568">
                  <c:v>3.42</c:v>
                </c:pt>
                <c:pt idx="569">
                  <c:v>3.4424999999999999</c:v>
                </c:pt>
                <c:pt idx="570">
                  <c:v>3.4649999999999999</c:v>
                </c:pt>
                <c:pt idx="571">
                  <c:v>3.4874999999999998</c:v>
                </c:pt>
                <c:pt idx="572">
                  <c:v>3.51</c:v>
                </c:pt>
                <c:pt idx="573">
                  <c:v>3.5324999999999998</c:v>
                </c:pt>
                <c:pt idx="574">
                  <c:v>3.5550000000000002</c:v>
                </c:pt>
                <c:pt idx="575">
                  <c:v>3.5775000000000001</c:v>
                </c:pt>
                <c:pt idx="576">
                  <c:v>3.6</c:v>
                </c:pt>
                <c:pt idx="577">
                  <c:v>3.5741666666666667</c:v>
                </c:pt>
                <c:pt idx="578">
                  <c:v>3.5483333333333333</c:v>
                </c:pt>
                <c:pt idx="579">
                  <c:v>3.5225</c:v>
                </c:pt>
                <c:pt idx="580">
                  <c:v>3.4966666666666666</c:v>
                </c:pt>
                <c:pt idx="581">
                  <c:v>3.4708333333333332</c:v>
                </c:pt>
                <c:pt idx="582">
                  <c:v>3.4450000000000003</c:v>
                </c:pt>
                <c:pt idx="583">
                  <c:v>3.4191666666666665</c:v>
                </c:pt>
                <c:pt idx="584">
                  <c:v>3.3933333333333335</c:v>
                </c:pt>
                <c:pt idx="585">
                  <c:v>3.3674999999999997</c:v>
                </c:pt>
                <c:pt idx="586">
                  <c:v>3.3416666666666668</c:v>
                </c:pt>
                <c:pt idx="587">
                  <c:v>3.315833333333333</c:v>
                </c:pt>
                <c:pt idx="588">
                  <c:v>3.29</c:v>
                </c:pt>
                <c:pt idx="589">
                  <c:v>3.2941666666666665</c:v>
                </c:pt>
                <c:pt idx="590">
                  <c:v>3.2983333333333333</c:v>
                </c:pt>
                <c:pt idx="591">
                  <c:v>3.3024999999999998</c:v>
                </c:pt>
                <c:pt idx="592">
                  <c:v>3.3066666666666666</c:v>
                </c:pt>
                <c:pt idx="593">
                  <c:v>3.3108333333333331</c:v>
                </c:pt>
                <c:pt idx="594">
                  <c:v>3.3150000000000004</c:v>
                </c:pt>
                <c:pt idx="595">
                  <c:v>3.3191666666666668</c:v>
                </c:pt>
                <c:pt idx="596">
                  <c:v>3.3233333333333333</c:v>
                </c:pt>
                <c:pt idx="597">
                  <c:v>3.3275000000000001</c:v>
                </c:pt>
                <c:pt idx="598">
                  <c:v>3.3316666666666666</c:v>
                </c:pt>
                <c:pt idx="599">
                  <c:v>3.3358333333333325</c:v>
                </c:pt>
                <c:pt idx="600">
                  <c:v>3.34</c:v>
                </c:pt>
                <c:pt idx="601">
                  <c:v>3.3683333333333327</c:v>
                </c:pt>
                <c:pt idx="602">
                  <c:v>3.3966666666666665</c:v>
                </c:pt>
                <c:pt idx="603">
                  <c:v>3.4249999999999998</c:v>
                </c:pt>
                <c:pt idx="604">
                  <c:v>3.4533333333333331</c:v>
                </c:pt>
                <c:pt idx="605">
                  <c:v>3.4816666666666665</c:v>
                </c:pt>
                <c:pt idx="606">
                  <c:v>3.51</c:v>
                </c:pt>
                <c:pt idx="607">
                  <c:v>3.5383333333333336</c:v>
                </c:pt>
                <c:pt idx="608">
                  <c:v>3.5666666666666669</c:v>
                </c:pt>
                <c:pt idx="609">
                  <c:v>3.5950000000000002</c:v>
                </c:pt>
                <c:pt idx="610">
                  <c:v>3.6233333333333335</c:v>
                </c:pt>
                <c:pt idx="611">
                  <c:v>3.6516666666666668</c:v>
                </c:pt>
                <c:pt idx="612">
                  <c:v>3.68</c:v>
                </c:pt>
                <c:pt idx="613">
                  <c:v>3.6491666666666669</c:v>
                </c:pt>
                <c:pt idx="614">
                  <c:v>3.6183333333333336</c:v>
                </c:pt>
                <c:pt idx="615">
                  <c:v>3.5875000000000004</c:v>
                </c:pt>
                <c:pt idx="616">
                  <c:v>3.5566666666666666</c:v>
                </c:pt>
                <c:pt idx="617">
                  <c:v>3.5258333333333338</c:v>
                </c:pt>
                <c:pt idx="618">
                  <c:v>3.4950000000000001</c:v>
                </c:pt>
                <c:pt idx="619">
                  <c:v>3.4641666666666668</c:v>
                </c:pt>
                <c:pt idx="620">
                  <c:v>3.4333333333333336</c:v>
                </c:pt>
                <c:pt idx="621">
                  <c:v>3.4024999999999999</c:v>
                </c:pt>
                <c:pt idx="622">
                  <c:v>3.3716666666666666</c:v>
                </c:pt>
                <c:pt idx="623">
                  <c:v>3.3408333333333338</c:v>
                </c:pt>
                <c:pt idx="624">
                  <c:v>3.31</c:v>
                </c:pt>
                <c:pt idx="625">
                  <c:v>3.2941666666666674</c:v>
                </c:pt>
                <c:pt idx="626">
                  <c:v>3.2783333333333333</c:v>
                </c:pt>
                <c:pt idx="627">
                  <c:v>3.2624999999999997</c:v>
                </c:pt>
                <c:pt idx="628">
                  <c:v>3.2466666666666666</c:v>
                </c:pt>
                <c:pt idx="629">
                  <c:v>3.2308333333333334</c:v>
                </c:pt>
                <c:pt idx="630">
                  <c:v>3.2149999999999999</c:v>
                </c:pt>
                <c:pt idx="631">
                  <c:v>3.1991666666666667</c:v>
                </c:pt>
                <c:pt idx="632">
                  <c:v>3.1833333333333336</c:v>
                </c:pt>
                <c:pt idx="633">
                  <c:v>3.1675000000000004</c:v>
                </c:pt>
                <c:pt idx="634">
                  <c:v>3.1516666666666668</c:v>
                </c:pt>
                <c:pt idx="635">
                  <c:v>3.1358333333333333</c:v>
                </c:pt>
                <c:pt idx="636">
                  <c:v>3.12</c:v>
                </c:pt>
                <c:pt idx="637">
                  <c:v>3.0924999999999998</c:v>
                </c:pt>
                <c:pt idx="638">
                  <c:v>3.0649999999999999</c:v>
                </c:pt>
                <c:pt idx="639">
                  <c:v>3.0375000000000005</c:v>
                </c:pt>
                <c:pt idx="640">
                  <c:v>3.0100000000000002</c:v>
                </c:pt>
                <c:pt idx="641">
                  <c:v>2.9824999999999999</c:v>
                </c:pt>
                <c:pt idx="642">
                  <c:v>2.9550000000000001</c:v>
                </c:pt>
                <c:pt idx="643">
                  <c:v>2.9275000000000002</c:v>
                </c:pt>
                <c:pt idx="644">
                  <c:v>2.9000000000000004</c:v>
                </c:pt>
                <c:pt idx="645">
                  <c:v>2.8724999999999996</c:v>
                </c:pt>
                <c:pt idx="646">
                  <c:v>2.8449999999999998</c:v>
                </c:pt>
                <c:pt idx="647">
                  <c:v>2.8174999999999999</c:v>
                </c:pt>
                <c:pt idx="648">
                  <c:v>2.79</c:v>
                </c:pt>
                <c:pt idx="649">
                  <c:v>2.7783333333333333</c:v>
                </c:pt>
                <c:pt idx="650">
                  <c:v>2.7666666666666666</c:v>
                </c:pt>
                <c:pt idx="651">
                  <c:v>2.7549999999999999</c:v>
                </c:pt>
                <c:pt idx="652">
                  <c:v>2.7433333333333332</c:v>
                </c:pt>
                <c:pt idx="653">
                  <c:v>2.7316666666666669</c:v>
                </c:pt>
                <c:pt idx="654">
                  <c:v>2.72</c:v>
                </c:pt>
                <c:pt idx="655">
                  <c:v>2.708333333333333</c:v>
                </c:pt>
                <c:pt idx="656">
                  <c:v>2.6966666666666668</c:v>
                </c:pt>
                <c:pt idx="657">
                  <c:v>2.6850000000000001</c:v>
                </c:pt>
                <c:pt idx="658">
                  <c:v>2.6733333333333333</c:v>
                </c:pt>
                <c:pt idx="659">
                  <c:v>2.6616666666666666</c:v>
                </c:pt>
                <c:pt idx="660">
                  <c:v>2.65</c:v>
                </c:pt>
                <c:pt idx="661">
                  <c:v>2.6524999999999999</c:v>
                </c:pt>
                <c:pt idx="662">
                  <c:v>2.6550000000000002</c:v>
                </c:pt>
                <c:pt idx="663">
                  <c:v>2.6574999999999998</c:v>
                </c:pt>
                <c:pt idx="664">
                  <c:v>2.66</c:v>
                </c:pt>
                <c:pt idx="665">
                  <c:v>2.6625000000000001</c:v>
                </c:pt>
                <c:pt idx="666">
                  <c:v>2.665</c:v>
                </c:pt>
                <c:pt idx="667">
                  <c:v>2.6675000000000004</c:v>
                </c:pt>
                <c:pt idx="668">
                  <c:v>2.67</c:v>
                </c:pt>
                <c:pt idx="669">
                  <c:v>2.6725000000000003</c:v>
                </c:pt>
                <c:pt idx="670">
                  <c:v>2.6749999999999998</c:v>
                </c:pt>
                <c:pt idx="671">
                  <c:v>2.6774999999999998</c:v>
                </c:pt>
                <c:pt idx="672">
                  <c:v>2.68</c:v>
                </c:pt>
                <c:pt idx="673">
                  <c:v>2.67</c:v>
                </c:pt>
                <c:pt idx="674">
                  <c:v>2.66</c:v>
                </c:pt>
                <c:pt idx="675">
                  <c:v>2.6500000000000004</c:v>
                </c:pt>
                <c:pt idx="676">
                  <c:v>2.64</c:v>
                </c:pt>
                <c:pt idx="677">
                  <c:v>2.63</c:v>
                </c:pt>
                <c:pt idx="678">
                  <c:v>2.62</c:v>
                </c:pt>
                <c:pt idx="679">
                  <c:v>2.6100000000000003</c:v>
                </c:pt>
                <c:pt idx="680">
                  <c:v>2.6</c:v>
                </c:pt>
                <c:pt idx="681">
                  <c:v>2.59</c:v>
                </c:pt>
                <c:pt idx="682">
                  <c:v>2.58</c:v>
                </c:pt>
                <c:pt idx="683">
                  <c:v>2.57</c:v>
                </c:pt>
                <c:pt idx="684">
                  <c:v>2.56</c:v>
                </c:pt>
                <c:pt idx="685">
                  <c:v>2.5433333333333334</c:v>
                </c:pt>
                <c:pt idx="686">
                  <c:v>2.5266666666666664</c:v>
                </c:pt>
                <c:pt idx="687">
                  <c:v>2.5099999999999998</c:v>
                </c:pt>
                <c:pt idx="688">
                  <c:v>2.4933333333333332</c:v>
                </c:pt>
                <c:pt idx="689">
                  <c:v>2.4766666666666666</c:v>
                </c:pt>
                <c:pt idx="690">
                  <c:v>2.46</c:v>
                </c:pt>
                <c:pt idx="691">
                  <c:v>2.4433333333333334</c:v>
                </c:pt>
                <c:pt idx="692">
                  <c:v>2.4266666666666667</c:v>
                </c:pt>
                <c:pt idx="693">
                  <c:v>2.4099999999999997</c:v>
                </c:pt>
                <c:pt idx="694">
                  <c:v>2.3933333333333331</c:v>
                </c:pt>
                <c:pt idx="695">
                  <c:v>2.3766666666666665</c:v>
                </c:pt>
                <c:pt idx="696">
                  <c:v>2.36</c:v>
                </c:pt>
                <c:pt idx="697">
                  <c:v>2.3474999999999997</c:v>
                </c:pt>
                <c:pt idx="698">
                  <c:v>2.335</c:v>
                </c:pt>
                <c:pt idx="699">
                  <c:v>2.3224999999999998</c:v>
                </c:pt>
                <c:pt idx="700">
                  <c:v>2.31</c:v>
                </c:pt>
                <c:pt idx="701">
                  <c:v>2.2975000000000003</c:v>
                </c:pt>
                <c:pt idx="702">
                  <c:v>2.2850000000000001</c:v>
                </c:pt>
                <c:pt idx="703">
                  <c:v>2.2725</c:v>
                </c:pt>
                <c:pt idx="704">
                  <c:v>2.2599999999999998</c:v>
                </c:pt>
                <c:pt idx="705">
                  <c:v>2.2475000000000001</c:v>
                </c:pt>
                <c:pt idx="706">
                  <c:v>2.2350000000000003</c:v>
                </c:pt>
                <c:pt idx="707">
                  <c:v>2.2225000000000001</c:v>
                </c:pt>
                <c:pt idx="708">
                  <c:v>2.21</c:v>
                </c:pt>
                <c:pt idx="709">
                  <c:v>2.1883333333333335</c:v>
                </c:pt>
                <c:pt idx="710">
                  <c:v>2.166666666666667</c:v>
                </c:pt>
                <c:pt idx="711">
                  <c:v>2.145</c:v>
                </c:pt>
                <c:pt idx="712">
                  <c:v>2.1233333333333335</c:v>
                </c:pt>
                <c:pt idx="713">
                  <c:v>2.1016666666666666</c:v>
                </c:pt>
                <c:pt idx="714">
                  <c:v>2.08</c:v>
                </c:pt>
                <c:pt idx="715">
                  <c:v>2.0583333333333336</c:v>
                </c:pt>
                <c:pt idx="716">
                  <c:v>2.0366666666666666</c:v>
                </c:pt>
                <c:pt idx="717">
                  <c:v>2.0150000000000001</c:v>
                </c:pt>
                <c:pt idx="718">
                  <c:v>1.9933333333333334</c:v>
                </c:pt>
                <c:pt idx="719">
                  <c:v>1.9716666666666665</c:v>
                </c:pt>
                <c:pt idx="720">
                  <c:v>1.95</c:v>
                </c:pt>
                <c:pt idx="721">
                  <c:v>1.9924999999999999</c:v>
                </c:pt>
                <c:pt idx="722">
                  <c:v>2.0350000000000001</c:v>
                </c:pt>
                <c:pt idx="723">
                  <c:v>2.0775000000000001</c:v>
                </c:pt>
                <c:pt idx="724">
                  <c:v>2.12</c:v>
                </c:pt>
                <c:pt idx="725">
                  <c:v>2.1625000000000001</c:v>
                </c:pt>
                <c:pt idx="726">
                  <c:v>2.2050000000000001</c:v>
                </c:pt>
                <c:pt idx="727">
                  <c:v>2.2474999999999996</c:v>
                </c:pt>
                <c:pt idx="728">
                  <c:v>2.29</c:v>
                </c:pt>
                <c:pt idx="729">
                  <c:v>2.3325</c:v>
                </c:pt>
                <c:pt idx="730">
                  <c:v>2.3750000000000004</c:v>
                </c:pt>
                <c:pt idx="731">
                  <c:v>2.4175</c:v>
                </c:pt>
                <c:pt idx="732">
                  <c:v>2.46</c:v>
                </c:pt>
                <c:pt idx="733">
                  <c:v>2.4608333333333334</c:v>
                </c:pt>
                <c:pt idx="734">
                  <c:v>2.4616666666666669</c:v>
                </c:pt>
                <c:pt idx="735">
                  <c:v>2.4624999999999999</c:v>
                </c:pt>
                <c:pt idx="736">
                  <c:v>2.4633333333333334</c:v>
                </c:pt>
                <c:pt idx="737">
                  <c:v>2.4641666666666664</c:v>
                </c:pt>
                <c:pt idx="738">
                  <c:v>2.4649999999999999</c:v>
                </c:pt>
                <c:pt idx="739">
                  <c:v>2.4658333333333338</c:v>
                </c:pt>
                <c:pt idx="740">
                  <c:v>2.4666666666666668</c:v>
                </c:pt>
                <c:pt idx="741">
                  <c:v>2.4675000000000002</c:v>
                </c:pt>
                <c:pt idx="742">
                  <c:v>2.4683333333333337</c:v>
                </c:pt>
                <c:pt idx="743">
                  <c:v>2.4691666666666667</c:v>
                </c:pt>
                <c:pt idx="744">
                  <c:v>2.4700000000000002</c:v>
                </c:pt>
                <c:pt idx="745">
                  <c:v>2.4708333333333332</c:v>
                </c:pt>
                <c:pt idx="746">
                  <c:v>2.4716666666666667</c:v>
                </c:pt>
                <c:pt idx="747">
                  <c:v>2.4725000000000001</c:v>
                </c:pt>
                <c:pt idx="748">
                  <c:v>2.4733333333333336</c:v>
                </c:pt>
                <c:pt idx="749">
                  <c:v>2.4741666666666671</c:v>
                </c:pt>
                <c:pt idx="750">
                  <c:v>2.4750000000000001</c:v>
                </c:pt>
                <c:pt idx="751">
                  <c:v>2.4758333333333331</c:v>
                </c:pt>
                <c:pt idx="752">
                  <c:v>2.4766666666666666</c:v>
                </c:pt>
                <c:pt idx="753">
                  <c:v>2.4775</c:v>
                </c:pt>
                <c:pt idx="754">
                  <c:v>2.4783333333333335</c:v>
                </c:pt>
                <c:pt idx="755">
                  <c:v>2.479166666666667</c:v>
                </c:pt>
                <c:pt idx="756">
                  <c:v>2.48</c:v>
                </c:pt>
                <c:pt idx="757">
                  <c:v>2.4708333333333332</c:v>
                </c:pt>
                <c:pt idx="758">
                  <c:v>2.4616666666666669</c:v>
                </c:pt>
                <c:pt idx="759">
                  <c:v>2.4525000000000001</c:v>
                </c:pt>
                <c:pt idx="760">
                  <c:v>2.4433333333333334</c:v>
                </c:pt>
                <c:pt idx="761">
                  <c:v>2.4341666666666666</c:v>
                </c:pt>
                <c:pt idx="762">
                  <c:v>2.4249999999999998</c:v>
                </c:pt>
                <c:pt idx="763">
                  <c:v>2.4158333333333335</c:v>
                </c:pt>
                <c:pt idx="764">
                  <c:v>2.4066666666666667</c:v>
                </c:pt>
                <c:pt idx="765">
                  <c:v>2.3975</c:v>
                </c:pt>
                <c:pt idx="766">
                  <c:v>2.3883333333333336</c:v>
                </c:pt>
                <c:pt idx="767">
                  <c:v>2.3791666666666664</c:v>
                </c:pt>
                <c:pt idx="768">
                  <c:v>2.37</c:v>
                </c:pt>
                <c:pt idx="769">
                  <c:v>2.355</c:v>
                </c:pt>
                <c:pt idx="770">
                  <c:v>2.3400000000000003</c:v>
                </c:pt>
                <c:pt idx="771">
                  <c:v>2.3250000000000002</c:v>
                </c:pt>
                <c:pt idx="772">
                  <c:v>2.31</c:v>
                </c:pt>
                <c:pt idx="773">
                  <c:v>2.2949999999999999</c:v>
                </c:pt>
                <c:pt idx="774">
                  <c:v>2.2800000000000002</c:v>
                </c:pt>
                <c:pt idx="775">
                  <c:v>2.2650000000000001</c:v>
                </c:pt>
                <c:pt idx="776">
                  <c:v>2.25</c:v>
                </c:pt>
                <c:pt idx="777">
                  <c:v>2.2350000000000003</c:v>
                </c:pt>
                <c:pt idx="778">
                  <c:v>2.2199999999999998</c:v>
                </c:pt>
                <c:pt idx="779">
                  <c:v>2.2050000000000001</c:v>
                </c:pt>
                <c:pt idx="780">
                  <c:v>2.19</c:v>
                </c:pt>
                <c:pt idx="781">
                  <c:v>2.1949999999999998</c:v>
                </c:pt>
                <c:pt idx="782">
                  <c:v>2.2000000000000002</c:v>
                </c:pt>
                <c:pt idx="783">
                  <c:v>2.2050000000000001</c:v>
                </c:pt>
                <c:pt idx="784">
                  <c:v>2.21</c:v>
                </c:pt>
                <c:pt idx="785">
                  <c:v>2.2149999999999999</c:v>
                </c:pt>
                <c:pt idx="786">
                  <c:v>2.2199999999999998</c:v>
                </c:pt>
                <c:pt idx="787">
                  <c:v>2.2250000000000001</c:v>
                </c:pt>
                <c:pt idx="788">
                  <c:v>2.23</c:v>
                </c:pt>
                <c:pt idx="789">
                  <c:v>2.2349999999999999</c:v>
                </c:pt>
                <c:pt idx="790">
                  <c:v>2.2400000000000002</c:v>
                </c:pt>
                <c:pt idx="791">
                  <c:v>2.2450000000000001</c:v>
                </c:pt>
                <c:pt idx="792">
                  <c:v>2.25</c:v>
                </c:pt>
                <c:pt idx="793">
                  <c:v>2.2658333333333331</c:v>
                </c:pt>
                <c:pt idx="794">
                  <c:v>2.2816666666666667</c:v>
                </c:pt>
                <c:pt idx="795">
                  <c:v>2.2974999999999999</c:v>
                </c:pt>
                <c:pt idx="796">
                  <c:v>2.3133333333333335</c:v>
                </c:pt>
                <c:pt idx="797">
                  <c:v>2.3291666666666666</c:v>
                </c:pt>
                <c:pt idx="798">
                  <c:v>2.3449999999999998</c:v>
                </c:pt>
                <c:pt idx="799">
                  <c:v>2.3608333333333329</c:v>
                </c:pt>
                <c:pt idx="800">
                  <c:v>2.3766666666666669</c:v>
                </c:pt>
                <c:pt idx="801">
                  <c:v>2.3925000000000001</c:v>
                </c:pt>
                <c:pt idx="802">
                  <c:v>2.4083333333333332</c:v>
                </c:pt>
                <c:pt idx="803">
                  <c:v>2.4241666666666668</c:v>
                </c:pt>
                <c:pt idx="804">
                  <c:v>2.44</c:v>
                </c:pt>
                <c:pt idx="805">
                  <c:v>2.4291666666666667</c:v>
                </c:pt>
                <c:pt idx="806">
                  <c:v>2.418333333333333</c:v>
                </c:pt>
                <c:pt idx="807">
                  <c:v>2.4075000000000002</c:v>
                </c:pt>
                <c:pt idx="808">
                  <c:v>2.3966666666666665</c:v>
                </c:pt>
                <c:pt idx="809">
                  <c:v>2.3858333333333333</c:v>
                </c:pt>
                <c:pt idx="810">
                  <c:v>2.375</c:v>
                </c:pt>
                <c:pt idx="811">
                  <c:v>2.3641666666666667</c:v>
                </c:pt>
                <c:pt idx="812">
                  <c:v>2.3533333333333335</c:v>
                </c:pt>
                <c:pt idx="813">
                  <c:v>2.3424999999999998</c:v>
                </c:pt>
                <c:pt idx="814">
                  <c:v>2.3316666666666666</c:v>
                </c:pt>
                <c:pt idx="815">
                  <c:v>2.3208333333333333</c:v>
                </c:pt>
                <c:pt idx="816">
                  <c:v>2.31</c:v>
                </c:pt>
                <c:pt idx="817">
                  <c:v>2.3108333333333335</c:v>
                </c:pt>
                <c:pt idx="818">
                  <c:v>2.3116666666666665</c:v>
                </c:pt>
                <c:pt idx="819">
                  <c:v>2.3125</c:v>
                </c:pt>
                <c:pt idx="820">
                  <c:v>2.3133333333333335</c:v>
                </c:pt>
                <c:pt idx="821">
                  <c:v>2.3141666666666669</c:v>
                </c:pt>
                <c:pt idx="822">
                  <c:v>2.3149999999999999</c:v>
                </c:pt>
                <c:pt idx="823">
                  <c:v>2.3158333333333334</c:v>
                </c:pt>
                <c:pt idx="824">
                  <c:v>2.3166666666666664</c:v>
                </c:pt>
                <c:pt idx="825">
                  <c:v>2.3174999999999999</c:v>
                </c:pt>
                <c:pt idx="826">
                  <c:v>2.3183333333333334</c:v>
                </c:pt>
                <c:pt idx="827">
                  <c:v>2.3191666666666664</c:v>
                </c:pt>
                <c:pt idx="828">
                  <c:v>2.3199999999999998</c:v>
                </c:pt>
                <c:pt idx="829">
                  <c:v>2.3408333333333333</c:v>
                </c:pt>
                <c:pt idx="830">
                  <c:v>2.3616666666666668</c:v>
                </c:pt>
                <c:pt idx="831">
                  <c:v>2.3824999999999998</c:v>
                </c:pt>
                <c:pt idx="832">
                  <c:v>2.4033333333333333</c:v>
                </c:pt>
                <c:pt idx="833">
                  <c:v>2.4241666666666664</c:v>
                </c:pt>
                <c:pt idx="834">
                  <c:v>2.4449999999999998</c:v>
                </c:pt>
                <c:pt idx="835">
                  <c:v>2.4658333333333333</c:v>
                </c:pt>
                <c:pt idx="836">
                  <c:v>2.4866666666666664</c:v>
                </c:pt>
                <c:pt idx="837">
                  <c:v>2.5074999999999998</c:v>
                </c:pt>
                <c:pt idx="838">
                  <c:v>2.5283333333333333</c:v>
                </c:pt>
                <c:pt idx="839">
                  <c:v>2.5491666666666668</c:v>
                </c:pt>
                <c:pt idx="840">
                  <c:v>2.57</c:v>
                </c:pt>
                <c:pt idx="841">
                  <c:v>2.5791666666666666</c:v>
                </c:pt>
                <c:pt idx="842">
                  <c:v>2.5883333333333334</c:v>
                </c:pt>
                <c:pt idx="843">
                  <c:v>2.5975000000000001</c:v>
                </c:pt>
                <c:pt idx="844">
                  <c:v>2.6066666666666665</c:v>
                </c:pt>
                <c:pt idx="845">
                  <c:v>2.6158333333333332</c:v>
                </c:pt>
                <c:pt idx="846">
                  <c:v>2.625</c:v>
                </c:pt>
                <c:pt idx="847">
                  <c:v>2.6341666666666668</c:v>
                </c:pt>
                <c:pt idx="848">
                  <c:v>2.6433333333333335</c:v>
                </c:pt>
                <c:pt idx="849">
                  <c:v>2.6525000000000003</c:v>
                </c:pt>
                <c:pt idx="850">
                  <c:v>2.6616666666666666</c:v>
                </c:pt>
                <c:pt idx="851">
                  <c:v>2.6708333333333334</c:v>
                </c:pt>
                <c:pt idx="852">
                  <c:v>2.68</c:v>
                </c:pt>
                <c:pt idx="853">
                  <c:v>2.6924999999999999</c:v>
                </c:pt>
                <c:pt idx="854">
                  <c:v>2.7050000000000001</c:v>
                </c:pt>
                <c:pt idx="855">
                  <c:v>2.7175000000000002</c:v>
                </c:pt>
                <c:pt idx="856">
                  <c:v>2.7300000000000004</c:v>
                </c:pt>
                <c:pt idx="857">
                  <c:v>2.7425000000000002</c:v>
                </c:pt>
                <c:pt idx="858">
                  <c:v>2.7549999999999999</c:v>
                </c:pt>
                <c:pt idx="859">
                  <c:v>2.7675000000000001</c:v>
                </c:pt>
                <c:pt idx="860">
                  <c:v>2.7800000000000002</c:v>
                </c:pt>
                <c:pt idx="861">
                  <c:v>2.7925</c:v>
                </c:pt>
                <c:pt idx="862">
                  <c:v>2.8050000000000002</c:v>
                </c:pt>
                <c:pt idx="863">
                  <c:v>2.8174999999999999</c:v>
                </c:pt>
                <c:pt idx="864">
                  <c:v>2.83</c:v>
                </c:pt>
                <c:pt idx="865">
                  <c:v>2.8008333333333333</c:v>
                </c:pt>
                <c:pt idx="866">
                  <c:v>2.7716666666666665</c:v>
                </c:pt>
                <c:pt idx="867">
                  <c:v>2.83</c:v>
                </c:pt>
                <c:pt idx="868">
                  <c:v>3.05</c:v>
                </c:pt>
                <c:pt idx="869">
                  <c:v>3.11</c:v>
                </c:pt>
                <c:pt idx="870">
                  <c:v>2.93</c:v>
                </c:pt>
                <c:pt idx="871">
                  <c:v>2.95</c:v>
                </c:pt>
                <c:pt idx="872">
                  <c:v>2.87</c:v>
                </c:pt>
                <c:pt idx="873">
                  <c:v>2.66</c:v>
                </c:pt>
                <c:pt idx="874">
                  <c:v>2.68</c:v>
                </c:pt>
                <c:pt idx="875">
                  <c:v>2.59</c:v>
                </c:pt>
                <c:pt idx="876">
                  <c:v>2.48</c:v>
                </c:pt>
                <c:pt idx="877">
                  <c:v>2.4700000000000002</c:v>
                </c:pt>
                <c:pt idx="878">
                  <c:v>2.37</c:v>
                </c:pt>
                <c:pt idx="879">
                  <c:v>2.29</c:v>
                </c:pt>
                <c:pt idx="880">
                  <c:v>2.37</c:v>
                </c:pt>
                <c:pt idx="881">
                  <c:v>2.38</c:v>
                </c:pt>
                <c:pt idx="882">
                  <c:v>2.2999999999999998</c:v>
                </c:pt>
                <c:pt idx="883">
                  <c:v>2.36</c:v>
                </c:pt>
                <c:pt idx="884">
                  <c:v>2.38</c:v>
                </c:pt>
                <c:pt idx="885">
                  <c:v>2.4300000000000002</c:v>
                </c:pt>
                <c:pt idx="886">
                  <c:v>2.48</c:v>
                </c:pt>
                <c:pt idx="887">
                  <c:v>2.5099999999999998</c:v>
                </c:pt>
                <c:pt idx="888">
                  <c:v>2.61</c:v>
                </c:pt>
                <c:pt idx="889">
                  <c:v>2.65</c:v>
                </c:pt>
                <c:pt idx="890">
                  <c:v>2.68</c:v>
                </c:pt>
                <c:pt idx="891">
                  <c:v>2.75</c:v>
                </c:pt>
                <c:pt idx="892">
                  <c:v>2.76</c:v>
                </c:pt>
                <c:pt idx="893">
                  <c:v>2.78</c:v>
                </c:pt>
                <c:pt idx="894">
                  <c:v>2.9</c:v>
                </c:pt>
                <c:pt idx="895">
                  <c:v>2.97</c:v>
                </c:pt>
                <c:pt idx="896">
                  <c:v>2.97</c:v>
                </c:pt>
                <c:pt idx="897">
                  <c:v>2.88</c:v>
                </c:pt>
                <c:pt idx="898">
                  <c:v>2.89</c:v>
                </c:pt>
                <c:pt idx="899">
                  <c:v>2.96</c:v>
                </c:pt>
                <c:pt idx="900">
                  <c:v>2.9</c:v>
                </c:pt>
                <c:pt idx="901">
                  <c:v>2.84</c:v>
                </c:pt>
                <c:pt idx="902">
                  <c:v>2.96</c:v>
                </c:pt>
                <c:pt idx="903">
                  <c:v>3.18</c:v>
                </c:pt>
                <c:pt idx="904">
                  <c:v>3.07</c:v>
                </c:pt>
                <c:pt idx="905">
                  <c:v>3</c:v>
                </c:pt>
                <c:pt idx="906">
                  <c:v>3.11</c:v>
                </c:pt>
                <c:pt idx="907">
                  <c:v>3.33</c:v>
                </c:pt>
                <c:pt idx="908">
                  <c:v>3.38</c:v>
                </c:pt>
                <c:pt idx="909">
                  <c:v>3.34</c:v>
                </c:pt>
                <c:pt idx="910">
                  <c:v>3.49</c:v>
                </c:pt>
                <c:pt idx="911">
                  <c:v>3.59</c:v>
                </c:pt>
                <c:pt idx="912">
                  <c:v>3.46</c:v>
                </c:pt>
                <c:pt idx="913">
                  <c:v>3.34</c:v>
                </c:pt>
                <c:pt idx="914">
                  <c:v>3.41</c:v>
                </c:pt>
                <c:pt idx="915">
                  <c:v>3.48</c:v>
                </c:pt>
                <c:pt idx="916">
                  <c:v>3.6</c:v>
                </c:pt>
                <c:pt idx="917">
                  <c:v>3.8</c:v>
                </c:pt>
                <c:pt idx="918">
                  <c:v>3.93</c:v>
                </c:pt>
                <c:pt idx="919">
                  <c:v>3.93</c:v>
                </c:pt>
                <c:pt idx="920">
                  <c:v>3.92</c:v>
                </c:pt>
                <c:pt idx="921">
                  <c:v>3.97</c:v>
                </c:pt>
                <c:pt idx="922">
                  <c:v>3.72</c:v>
                </c:pt>
                <c:pt idx="923">
                  <c:v>3.21</c:v>
                </c:pt>
                <c:pt idx="924">
                  <c:v>3.09</c:v>
                </c:pt>
                <c:pt idx="925">
                  <c:v>3.05</c:v>
                </c:pt>
                <c:pt idx="926">
                  <c:v>2.98</c:v>
                </c:pt>
                <c:pt idx="927">
                  <c:v>2.88</c:v>
                </c:pt>
                <c:pt idx="928">
                  <c:v>2.92</c:v>
                </c:pt>
                <c:pt idx="929">
                  <c:v>2.97</c:v>
                </c:pt>
                <c:pt idx="930">
                  <c:v>3.2</c:v>
                </c:pt>
                <c:pt idx="931">
                  <c:v>3.54</c:v>
                </c:pt>
                <c:pt idx="932">
                  <c:v>3.76</c:v>
                </c:pt>
                <c:pt idx="933">
                  <c:v>3.8</c:v>
                </c:pt>
                <c:pt idx="934">
                  <c:v>3.74</c:v>
                </c:pt>
                <c:pt idx="935">
                  <c:v>3.86</c:v>
                </c:pt>
                <c:pt idx="936">
                  <c:v>4.0199999999999996</c:v>
                </c:pt>
                <c:pt idx="937">
                  <c:v>3.96</c:v>
                </c:pt>
                <c:pt idx="938">
                  <c:v>3.99</c:v>
                </c:pt>
                <c:pt idx="939">
                  <c:v>4.12</c:v>
                </c:pt>
                <c:pt idx="940">
                  <c:v>4.3099999999999996</c:v>
                </c:pt>
                <c:pt idx="941">
                  <c:v>4.34</c:v>
                </c:pt>
                <c:pt idx="942">
                  <c:v>4.4000000000000004</c:v>
                </c:pt>
                <c:pt idx="943">
                  <c:v>4.43</c:v>
                </c:pt>
                <c:pt idx="944">
                  <c:v>4.68</c:v>
                </c:pt>
                <c:pt idx="945">
                  <c:v>4.53</c:v>
                </c:pt>
                <c:pt idx="946">
                  <c:v>4.53</c:v>
                </c:pt>
                <c:pt idx="947">
                  <c:v>4.6900000000000004</c:v>
                </c:pt>
                <c:pt idx="948">
                  <c:v>4.72</c:v>
                </c:pt>
                <c:pt idx="949">
                  <c:v>4.49</c:v>
                </c:pt>
                <c:pt idx="950">
                  <c:v>4.25</c:v>
                </c:pt>
                <c:pt idx="951">
                  <c:v>4.28</c:v>
                </c:pt>
                <c:pt idx="952">
                  <c:v>4.3499999999999996</c:v>
                </c:pt>
                <c:pt idx="953">
                  <c:v>4.1500000000000004</c:v>
                </c:pt>
                <c:pt idx="954">
                  <c:v>3.9</c:v>
                </c:pt>
                <c:pt idx="955">
                  <c:v>3.8</c:v>
                </c:pt>
                <c:pt idx="956">
                  <c:v>3.8</c:v>
                </c:pt>
                <c:pt idx="957">
                  <c:v>3.89</c:v>
                </c:pt>
                <c:pt idx="958">
                  <c:v>3.93</c:v>
                </c:pt>
                <c:pt idx="959">
                  <c:v>3.84</c:v>
                </c:pt>
                <c:pt idx="960">
                  <c:v>3.84</c:v>
                </c:pt>
                <c:pt idx="961">
                  <c:v>3.78</c:v>
                </c:pt>
                <c:pt idx="962">
                  <c:v>3.74</c:v>
                </c:pt>
                <c:pt idx="963">
                  <c:v>3.78</c:v>
                </c:pt>
                <c:pt idx="964">
                  <c:v>3.71</c:v>
                </c:pt>
                <c:pt idx="965">
                  <c:v>3.88</c:v>
                </c:pt>
                <c:pt idx="966">
                  <c:v>3.92</c:v>
                </c:pt>
                <c:pt idx="967">
                  <c:v>4.04</c:v>
                </c:pt>
                <c:pt idx="968">
                  <c:v>3.98</c:v>
                </c:pt>
                <c:pt idx="969">
                  <c:v>3.92</c:v>
                </c:pt>
                <c:pt idx="970">
                  <c:v>3.94</c:v>
                </c:pt>
                <c:pt idx="971">
                  <c:v>4.0599999999999996</c:v>
                </c:pt>
                <c:pt idx="972">
                  <c:v>4.08</c:v>
                </c:pt>
                <c:pt idx="973">
                  <c:v>4.04</c:v>
                </c:pt>
                <c:pt idx="974">
                  <c:v>3.93</c:v>
                </c:pt>
                <c:pt idx="975">
                  <c:v>3.84</c:v>
                </c:pt>
                <c:pt idx="976">
                  <c:v>3.87</c:v>
                </c:pt>
                <c:pt idx="977">
                  <c:v>3.91</c:v>
                </c:pt>
                <c:pt idx="978">
                  <c:v>4.01</c:v>
                </c:pt>
                <c:pt idx="979">
                  <c:v>3.98</c:v>
                </c:pt>
                <c:pt idx="980">
                  <c:v>3.98</c:v>
                </c:pt>
                <c:pt idx="981">
                  <c:v>3.93</c:v>
                </c:pt>
                <c:pt idx="982">
                  <c:v>3.92</c:v>
                </c:pt>
                <c:pt idx="983">
                  <c:v>3.86</c:v>
                </c:pt>
                <c:pt idx="984">
                  <c:v>3.83</c:v>
                </c:pt>
                <c:pt idx="985">
                  <c:v>3.92</c:v>
                </c:pt>
                <c:pt idx="986">
                  <c:v>3.93</c:v>
                </c:pt>
                <c:pt idx="987">
                  <c:v>3.97</c:v>
                </c:pt>
                <c:pt idx="988">
                  <c:v>3.93</c:v>
                </c:pt>
                <c:pt idx="989">
                  <c:v>3.99</c:v>
                </c:pt>
                <c:pt idx="990">
                  <c:v>4.0199999999999996</c:v>
                </c:pt>
                <c:pt idx="991">
                  <c:v>4</c:v>
                </c:pt>
                <c:pt idx="992">
                  <c:v>4.08</c:v>
                </c:pt>
                <c:pt idx="993">
                  <c:v>4.1100000000000003</c:v>
                </c:pt>
                <c:pt idx="994">
                  <c:v>4.12</c:v>
                </c:pt>
                <c:pt idx="995">
                  <c:v>4.13</c:v>
                </c:pt>
                <c:pt idx="996">
                  <c:v>4.17</c:v>
                </c:pt>
                <c:pt idx="997">
                  <c:v>4.1500000000000004</c:v>
                </c:pt>
                <c:pt idx="998">
                  <c:v>4.22</c:v>
                </c:pt>
                <c:pt idx="999">
                  <c:v>4.2300000000000004</c:v>
                </c:pt>
                <c:pt idx="1000">
                  <c:v>4.2</c:v>
                </c:pt>
                <c:pt idx="1001">
                  <c:v>4.17</c:v>
                </c:pt>
                <c:pt idx="1002">
                  <c:v>4.1900000000000004</c:v>
                </c:pt>
                <c:pt idx="1003">
                  <c:v>4.1900000000000004</c:v>
                </c:pt>
                <c:pt idx="1004">
                  <c:v>4.2</c:v>
                </c:pt>
                <c:pt idx="1005">
                  <c:v>4.1900000000000004</c:v>
                </c:pt>
                <c:pt idx="1006">
                  <c:v>4.1500000000000004</c:v>
                </c:pt>
                <c:pt idx="1007">
                  <c:v>4.18</c:v>
                </c:pt>
                <c:pt idx="1008">
                  <c:v>4.1900000000000004</c:v>
                </c:pt>
                <c:pt idx="1009">
                  <c:v>4.21</c:v>
                </c:pt>
                <c:pt idx="1010">
                  <c:v>4.21</c:v>
                </c:pt>
                <c:pt idx="1011">
                  <c:v>4.2</c:v>
                </c:pt>
                <c:pt idx="1012">
                  <c:v>4.21</c:v>
                </c:pt>
                <c:pt idx="1013">
                  <c:v>4.21</c:v>
                </c:pt>
                <c:pt idx="1014">
                  <c:v>4.2</c:v>
                </c:pt>
                <c:pt idx="1015">
                  <c:v>4.25</c:v>
                </c:pt>
                <c:pt idx="1016">
                  <c:v>4.29</c:v>
                </c:pt>
                <c:pt idx="1017">
                  <c:v>4.3499999999999996</c:v>
                </c:pt>
                <c:pt idx="1018">
                  <c:v>4.45</c:v>
                </c:pt>
                <c:pt idx="1019">
                  <c:v>4.62</c:v>
                </c:pt>
                <c:pt idx="1020">
                  <c:v>4.6100000000000003</c:v>
                </c:pt>
                <c:pt idx="1021">
                  <c:v>4.83</c:v>
                </c:pt>
                <c:pt idx="1022">
                  <c:v>4.87</c:v>
                </c:pt>
                <c:pt idx="1023">
                  <c:v>4.75</c:v>
                </c:pt>
                <c:pt idx="1024">
                  <c:v>4.78</c:v>
                </c:pt>
                <c:pt idx="1025">
                  <c:v>4.8099999999999996</c:v>
                </c:pt>
                <c:pt idx="1026">
                  <c:v>5.0199999999999996</c:v>
                </c:pt>
                <c:pt idx="1027">
                  <c:v>5.22</c:v>
                </c:pt>
                <c:pt idx="1028">
                  <c:v>5.18</c:v>
                </c:pt>
                <c:pt idx="1029">
                  <c:v>5.01</c:v>
                </c:pt>
                <c:pt idx="1030">
                  <c:v>5.16</c:v>
                </c:pt>
                <c:pt idx="1031">
                  <c:v>4.84</c:v>
                </c:pt>
                <c:pt idx="1032">
                  <c:v>4.58</c:v>
                </c:pt>
                <c:pt idx="1033">
                  <c:v>4.63</c:v>
                </c:pt>
                <c:pt idx="1034">
                  <c:v>4.54</c:v>
                </c:pt>
                <c:pt idx="1035">
                  <c:v>4.59</c:v>
                </c:pt>
                <c:pt idx="1036">
                  <c:v>4.8499999999999996</c:v>
                </c:pt>
                <c:pt idx="1037">
                  <c:v>5.0199999999999996</c:v>
                </c:pt>
                <c:pt idx="1038">
                  <c:v>5.16</c:v>
                </c:pt>
                <c:pt idx="1039">
                  <c:v>5.28</c:v>
                </c:pt>
                <c:pt idx="1040">
                  <c:v>5.3</c:v>
                </c:pt>
                <c:pt idx="1041">
                  <c:v>5.48</c:v>
                </c:pt>
                <c:pt idx="1042">
                  <c:v>5.75</c:v>
                </c:pt>
                <c:pt idx="1043">
                  <c:v>5.7</c:v>
                </c:pt>
                <c:pt idx="1044">
                  <c:v>5.53</c:v>
                </c:pt>
                <c:pt idx="1045">
                  <c:v>5.56</c:v>
                </c:pt>
                <c:pt idx="1046">
                  <c:v>5.74</c:v>
                </c:pt>
                <c:pt idx="1047">
                  <c:v>5.64</c:v>
                </c:pt>
                <c:pt idx="1048">
                  <c:v>5.87</c:v>
                </c:pt>
                <c:pt idx="1049">
                  <c:v>5.72</c:v>
                </c:pt>
                <c:pt idx="1050">
                  <c:v>5.5</c:v>
                </c:pt>
                <c:pt idx="1051">
                  <c:v>5.42</c:v>
                </c:pt>
                <c:pt idx="1052">
                  <c:v>5.46</c:v>
                </c:pt>
                <c:pt idx="1053">
                  <c:v>5.58</c:v>
                </c:pt>
                <c:pt idx="1054">
                  <c:v>5.7</c:v>
                </c:pt>
                <c:pt idx="1055">
                  <c:v>6.03</c:v>
                </c:pt>
                <c:pt idx="1056">
                  <c:v>6.04</c:v>
                </c:pt>
                <c:pt idx="1057">
                  <c:v>6.19</c:v>
                </c:pt>
                <c:pt idx="1058">
                  <c:v>6.3</c:v>
                </c:pt>
                <c:pt idx="1059">
                  <c:v>6.17</c:v>
                </c:pt>
                <c:pt idx="1060">
                  <c:v>6.32</c:v>
                </c:pt>
                <c:pt idx="1061">
                  <c:v>6.57</c:v>
                </c:pt>
                <c:pt idx="1062">
                  <c:v>6.72</c:v>
                </c:pt>
                <c:pt idx="1063">
                  <c:v>6.69</c:v>
                </c:pt>
                <c:pt idx="1064">
                  <c:v>7.16</c:v>
                </c:pt>
                <c:pt idx="1065">
                  <c:v>7.1</c:v>
                </c:pt>
                <c:pt idx="1066">
                  <c:v>7.14</c:v>
                </c:pt>
                <c:pt idx="1067">
                  <c:v>7.65</c:v>
                </c:pt>
                <c:pt idx="1068">
                  <c:v>7.79</c:v>
                </c:pt>
                <c:pt idx="1069">
                  <c:v>7.24</c:v>
                </c:pt>
                <c:pt idx="1070">
                  <c:v>7.07</c:v>
                </c:pt>
                <c:pt idx="1071">
                  <c:v>7.39</c:v>
                </c:pt>
                <c:pt idx="1072">
                  <c:v>7.91</c:v>
                </c:pt>
                <c:pt idx="1073">
                  <c:v>7.84</c:v>
                </c:pt>
                <c:pt idx="1074">
                  <c:v>7.46</c:v>
                </c:pt>
                <c:pt idx="1075">
                  <c:v>7.53</c:v>
                </c:pt>
                <c:pt idx="1076">
                  <c:v>7.39</c:v>
                </c:pt>
                <c:pt idx="1077">
                  <c:v>7.33</c:v>
                </c:pt>
                <c:pt idx="1078">
                  <c:v>6.84</c:v>
                </c:pt>
                <c:pt idx="1079">
                  <c:v>6.39</c:v>
                </c:pt>
                <c:pt idx="1080">
                  <c:v>6.24</c:v>
                </c:pt>
                <c:pt idx="1081">
                  <c:v>6.11</c:v>
                </c:pt>
                <c:pt idx="1082">
                  <c:v>5.7</c:v>
                </c:pt>
                <c:pt idx="1083">
                  <c:v>5.83</c:v>
                </c:pt>
                <c:pt idx="1084">
                  <c:v>6.39</c:v>
                </c:pt>
                <c:pt idx="1085">
                  <c:v>6.52</c:v>
                </c:pt>
                <c:pt idx="1086">
                  <c:v>6.73</c:v>
                </c:pt>
                <c:pt idx="1087">
                  <c:v>6.58</c:v>
                </c:pt>
                <c:pt idx="1088">
                  <c:v>6.14</c:v>
                </c:pt>
                <c:pt idx="1089">
                  <c:v>5.93</c:v>
                </c:pt>
                <c:pt idx="1090">
                  <c:v>5.81</c:v>
                </c:pt>
                <c:pt idx="1091">
                  <c:v>5.93</c:v>
                </c:pt>
                <c:pt idx="1092">
                  <c:v>5.95</c:v>
                </c:pt>
                <c:pt idx="1093">
                  <c:v>6.08</c:v>
                </c:pt>
                <c:pt idx="1094">
                  <c:v>6.07</c:v>
                </c:pt>
                <c:pt idx="1095">
                  <c:v>6.19</c:v>
                </c:pt>
                <c:pt idx="1096">
                  <c:v>6.13</c:v>
                </c:pt>
                <c:pt idx="1097">
                  <c:v>6.11</c:v>
                </c:pt>
                <c:pt idx="1098">
                  <c:v>6.11</c:v>
                </c:pt>
                <c:pt idx="1099">
                  <c:v>6.21</c:v>
                </c:pt>
                <c:pt idx="1100">
                  <c:v>6.55</c:v>
                </c:pt>
                <c:pt idx="1101">
                  <c:v>6.48</c:v>
                </c:pt>
                <c:pt idx="1102">
                  <c:v>6.28</c:v>
                </c:pt>
                <c:pt idx="1103">
                  <c:v>6.36</c:v>
                </c:pt>
                <c:pt idx="1104">
                  <c:v>6.46</c:v>
                </c:pt>
                <c:pt idx="1105">
                  <c:v>6.64</c:v>
                </c:pt>
                <c:pt idx="1106">
                  <c:v>6.71</c:v>
                </c:pt>
                <c:pt idx="1107">
                  <c:v>6.67</c:v>
                </c:pt>
                <c:pt idx="1108">
                  <c:v>6.85</c:v>
                </c:pt>
                <c:pt idx="1109">
                  <c:v>6.9</c:v>
                </c:pt>
                <c:pt idx="1110">
                  <c:v>7.13</c:v>
                </c:pt>
                <c:pt idx="1111">
                  <c:v>7.4</c:v>
                </c:pt>
                <c:pt idx="1112">
                  <c:v>7.09</c:v>
                </c:pt>
                <c:pt idx="1113">
                  <c:v>6.79</c:v>
                </c:pt>
                <c:pt idx="1114">
                  <c:v>6.73</c:v>
                </c:pt>
                <c:pt idx="1115">
                  <c:v>6.74</c:v>
                </c:pt>
                <c:pt idx="1116">
                  <c:v>6.99</c:v>
                </c:pt>
                <c:pt idx="1117">
                  <c:v>6.96</c:v>
                </c:pt>
                <c:pt idx="1118">
                  <c:v>7.21</c:v>
                </c:pt>
                <c:pt idx="1119">
                  <c:v>7.51</c:v>
                </c:pt>
                <c:pt idx="1120">
                  <c:v>7.58</c:v>
                </c:pt>
                <c:pt idx="1121">
                  <c:v>7.54</c:v>
                </c:pt>
                <c:pt idx="1122">
                  <c:v>7.81</c:v>
                </c:pt>
                <c:pt idx="1123">
                  <c:v>8.0399999999999991</c:v>
                </c:pt>
                <c:pt idx="1124">
                  <c:v>8.0399999999999991</c:v>
                </c:pt>
                <c:pt idx="1125">
                  <c:v>7.9</c:v>
                </c:pt>
                <c:pt idx="1126">
                  <c:v>7.68</c:v>
                </c:pt>
                <c:pt idx="1127">
                  <c:v>7.43</c:v>
                </c:pt>
                <c:pt idx="1128">
                  <c:v>7.5</c:v>
                </c:pt>
                <c:pt idx="1129">
                  <c:v>7.39</c:v>
                </c:pt>
                <c:pt idx="1130">
                  <c:v>7.73</c:v>
                </c:pt>
                <c:pt idx="1131">
                  <c:v>8.23</c:v>
                </c:pt>
                <c:pt idx="1132">
                  <c:v>8.06</c:v>
                </c:pt>
                <c:pt idx="1133">
                  <c:v>7.86</c:v>
                </c:pt>
                <c:pt idx="1134">
                  <c:v>8.06</c:v>
                </c:pt>
                <c:pt idx="1135">
                  <c:v>8.4</c:v>
                </c:pt>
                <c:pt idx="1136">
                  <c:v>8.43</c:v>
                </c:pt>
                <c:pt idx="1137">
                  <c:v>8.14</c:v>
                </c:pt>
                <c:pt idx="1138">
                  <c:v>8.0500000000000007</c:v>
                </c:pt>
                <c:pt idx="1139">
                  <c:v>8</c:v>
                </c:pt>
                <c:pt idx="1140">
                  <c:v>7.74</c:v>
                </c:pt>
                <c:pt idx="1141">
                  <c:v>7.79</c:v>
                </c:pt>
                <c:pt idx="1142">
                  <c:v>7.73</c:v>
                </c:pt>
                <c:pt idx="1143">
                  <c:v>7.56</c:v>
                </c:pt>
                <c:pt idx="1144">
                  <c:v>7.9</c:v>
                </c:pt>
                <c:pt idx="1145">
                  <c:v>7.86</c:v>
                </c:pt>
                <c:pt idx="1146">
                  <c:v>7.83</c:v>
                </c:pt>
                <c:pt idx="1147">
                  <c:v>7.77</c:v>
                </c:pt>
                <c:pt idx="1148">
                  <c:v>7.59</c:v>
                </c:pt>
                <c:pt idx="1149">
                  <c:v>7.41</c:v>
                </c:pt>
                <c:pt idx="1150">
                  <c:v>7.29</c:v>
                </c:pt>
                <c:pt idx="1151">
                  <c:v>6.87</c:v>
                </c:pt>
                <c:pt idx="1152">
                  <c:v>7.21</c:v>
                </c:pt>
                <c:pt idx="1153">
                  <c:v>7.39</c:v>
                </c:pt>
                <c:pt idx="1154">
                  <c:v>7.46</c:v>
                </c:pt>
                <c:pt idx="1155">
                  <c:v>7.37</c:v>
                </c:pt>
                <c:pt idx="1156">
                  <c:v>7.46</c:v>
                </c:pt>
                <c:pt idx="1157">
                  <c:v>7.28</c:v>
                </c:pt>
                <c:pt idx="1158">
                  <c:v>7.33</c:v>
                </c:pt>
                <c:pt idx="1159">
                  <c:v>7.4</c:v>
                </c:pt>
                <c:pt idx="1160">
                  <c:v>7.34</c:v>
                </c:pt>
                <c:pt idx="1161">
                  <c:v>7.52</c:v>
                </c:pt>
                <c:pt idx="1162">
                  <c:v>7.58</c:v>
                </c:pt>
                <c:pt idx="1163">
                  <c:v>7.69</c:v>
                </c:pt>
                <c:pt idx="1164">
                  <c:v>7.96</c:v>
                </c:pt>
                <c:pt idx="1165">
                  <c:v>8.0299999999999994</c:v>
                </c:pt>
                <c:pt idx="1166">
                  <c:v>8.0399999999999991</c:v>
                </c:pt>
                <c:pt idx="1167">
                  <c:v>8.15</c:v>
                </c:pt>
                <c:pt idx="1168">
                  <c:v>8.35</c:v>
                </c:pt>
                <c:pt idx="1169">
                  <c:v>8.4600000000000009</c:v>
                </c:pt>
                <c:pt idx="1170">
                  <c:v>8.64</c:v>
                </c:pt>
                <c:pt idx="1171">
                  <c:v>8.41</c:v>
                </c:pt>
                <c:pt idx="1172">
                  <c:v>8.42</c:v>
                </c:pt>
                <c:pt idx="1173">
                  <c:v>8.64</c:v>
                </c:pt>
                <c:pt idx="1174">
                  <c:v>8.81</c:v>
                </c:pt>
                <c:pt idx="1175">
                  <c:v>9.01</c:v>
                </c:pt>
                <c:pt idx="1176">
                  <c:v>9.1</c:v>
                </c:pt>
                <c:pt idx="1177">
                  <c:v>9.1</c:v>
                </c:pt>
                <c:pt idx="1178">
                  <c:v>9.1199999999999992</c:v>
                </c:pt>
                <c:pt idx="1179">
                  <c:v>9.18</c:v>
                </c:pt>
                <c:pt idx="1180">
                  <c:v>9.25</c:v>
                </c:pt>
                <c:pt idx="1181">
                  <c:v>8.91</c:v>
                </c:pt>
                <c:pt idx="1182">
                  <c:v>8.9499999999999993</c:v>
                </c:pt>
                <c:pt idx="1183">
                  <c:v>9.0299999999999994</c:v>
                </c:pt>
                <c:pt idx="1184">
                  <c:v>9.33</c:v>
                </c:pt>
                <c:pt idx="1185">
                  <c:v>10.3</c:v>
                </c:pt>
                <c:pt idx="1186">
                  <c:v>10.65</c:v>
                </c:pt>
                <c:pt idx="1187">
                  <c:v>10.39</c:v>
                </c:pt>
                <c:pt idx="1188">
                  <c:v>10.8</c:v>
                </c:pt>
                <c:pt idx="1189">
                  <c:v>12.41</c:v>
                </c:pt>
                <c:pt idx="1190">
                  <c:v>12.75</c:v>
                </c:pt>
                <c:pt idx="1191">
                  <c:v>11.47</c:v>
                </c:pt>
                <c:pt idx="1192">
                  <c:v>10.18</c:v>
                </c:pt>
                <c:pt idx="1193">
                  <c:v>9.7799999999999994</c:v>
                </c:pt>
                <c:pt idx="1194">
                  <c:v>10.25</c:v>
                </c:pt>
                <c:pt idx="1195">
                  <c:v>11.1</c:v>
                </c:pt>
                <c:pt idx="1196">
                  <c:v>11.51</c:v>
                </c:pt>
                <c:pt idx="1197">
                  <c:v>11.75</c:v>
                </c:pt>
                <c:pt idx="1198">
                  <c:v>12.68</c:v>
                </c:pt>
                <c:pt idx="1199">
                  <c:v>12.84</c:v>
                </c:pt>
                <c:pt idx="1200">
                  <c:v>12.57</c:v>
                </c:pt>
                <c:pt idx="1201">
                  <c:v>13.19</c:v>
                </c:pt>
                <c:pt idx="1202">
                  <c:v>13.12</c:v>
                </c:pt>
                <c:pt idx="1203">
                  <c:v>13.68</c:v>
                </c:pt>
                <c:pt idx="1204">
                  <c:v>14.1</c:v>
                </c:pt>
                <c:pt idx="1205">
                  <c:v>13.47</c:v>
                </c:pt>
                <c:pt idx="1206">
                  <c:v>14.28</c:v>
                </c:pt>
                <c:pt idx="1207">
                  <c:v>14.94</c:v>
                </c:pt>
                <c:pt idx="1208">
                  <c:v>15.32</c:v>
                </c:pt>
                <c:pt idx="1209">
                  <c:v>15.15</c:v>
                </c:pt>
                <c:pt idx="1210">
                  <c:v>13.39</c:v>
                </c:pt>
                <c:pt idx="1211">
                  <c:v>13.72</c:v>
                </c:pt>
                <c:pt idx="1212">
                  <c:v>14.59</c:v>
                </c:pt>
                <c:pt idx="1213">
                  <c:v>14.43</c:v>
                </c:pt>
                <c:pt idx="1214">
                  <c:v>13.86</c:v>
                </c:pt>
                <c:pt idx="1215">
                  <c:v>13.87</c:v>
                </c:pt>
                <c:pt idx="1216">
                  <c:v>13.62</c:v>
                </c:pt>
                <c:pt idx="1217">
                  <c:v>14.3</c:v>
                </c:pt>
                <c:pt idx="1218">
                  <c:v>13.95</c:v>
                </c:pt>
                <c:pt idx="1219">
                  <c:v>13.06</c:v>
                </c:pt>
                <c:pt idx="1220">
                  <c:v>12.34</c:v>
                </c:pt>
                <c:pt idx="1221">
                  <c:v>10.91</c:v>
                </c:pt>
                <c:pt idx="1222">
                  <c:v>10.55</c:v>
                </c:pt>
                <c:pt idx="1223">
                  <c:v>10.54</c:v>
                </c:pt>
                <c:pt idx="1224">
                  <c:v>10.46</c:v>
                </c:pt>
                <c:pt idx="1225">
                  <c:v>10.72</c:v>
                </c:pt>
                <c:pt idx="1226">
                  <c:v>10.51</c:v>
                </c:pt>
                <c:pt idx="1227">
                  <c:v>10.4</c:v>
                </c:pt>
                <c:pt idx="1228">
                  <c:v>10.38</c:v>
                </c:pt>
                <c:pt idx="1229">
                  <c:v>10.85</c:v>
                </c:pt>
                <c:pt idx="1230">
                  <c:v>11.38</c:v>
                </c:pt>
                <c:pt idx="1231">
                  <c:v>11.85</c:v>
                </c:pt>
                <c:pt idx="1232">
                  <c:v>11.65</c:v>
                </c:pt>
                <c:pt idx="1233">
                  <c:v>11.54</c:v>
                </c:pt>
                <c:pt idx="1234">
                  <c:v>11.69</c:v>
                </c:pt>
                <c:pt idx="1235">
                  <c:v>11.83</c:v>
                </c:pt>
                <c:pt idx="1236">
                  <c:v>11.67</c:v>
                </c:pt>
                <c:pt idx="1237">
                  <c:v>11.84</c:v>
                </c:pt>
                <c:pt idx="1238">
                  <c:v>12.32</c:v>
                </c:pt>
                <c:pt idx="1239">
                  <c:v>12.63</c:v>
                </c:pt>
                <c:pt idx="1240">
                  <c:v>13.41</c:v>
                </c:pt>
                <c:pt idx="1241">
                  <c:v>13.56</c:v>
                </c:pt>
                <c:pt idx="1242">
                  <c:v>13.36</c:v>
                </c:pt>
                <c:pt idx="1243">
                  <c:v>12.72</c:v>
                </c:pt>
                <c:pt idx="1244">
                  <c:v>12.52</c:v>
                </c:pt>
                <c:pt idx="1245">
                  <c:v>12.16</c:v>
                </c:pt>
                <c:pt idx="1246">
                  <c:v>11.57</c:v>
                </c:pt>
                <c:pt idx="1247">
                  <c:v>11.5</c:v>
                </c:pt>
                <c:pt idx="1248">
                  <c:v>11.38</c:v>
                </c:pt>
                <c:pt idx="1249">
                  <c:v>11.51</c:v>
                </c:pt>
                <c:pt idx="1250">
                  <c:v>11.86</c:v>
                </c:pt>
                <c:pt idx="1251">
                  <c:v>11.43</c:v>
                </c:pt>
                <c:pt idx="1252">
                  <c:v>10.85</c:v>
                </c:pt>
                <c:pt idx="1253">
                  <c:v>10.16</c:v>
                </c:pt>
                <c:pt idx="1254">
                  <c:v>10.31</c:v>
                </c:pt>
                <c:pt idx="1255">
                  <c:v>10.33</c:v>
                </c:pt>
                <c:pt idx="1256">
                  <c:v>10.37</c:v>
                </c:pt>
                <c:pt idx="1257">
                  <c:v>10.24</c:v>
                </c:pt>
                <c:pt idx="1258">
                  <c:v>9.7799999999999994</c:v>
                </c:pt>
                <c:pt idx="1259">
                  <c:v>9.26</c:v>
                </c:pt>
                <c:pt idx="1260">
                  <c:v>9.19</c:v>
                </c:pt>
                <c:pt idx="1261">
                  <c:v>8.6999999999999993</c:v>
                </c:pt>
                <c:pt idx="1262">
                  <c:v>7.78</c:v>
                </c:pt>
                <c:pt idx="1263">
                  <c:v>7.3</c:v>
                </c:pt>
                <c:pt idx="1264">
                  <c:v>7.71</c:v>
                </c:pt>
                <c:pt idx="1265">
                  <c:v>7.8</c:v>
                </c:pt>
                <c:pt idx="1266">
                  <c:v>7.3</c:v>
                </c:pt>
                <c:pt idx="1267">
                  <c:v>7.17</c:v>
                </c:pt>
                <c:pt idx="1268">
                  <c:v>7.45</c:v>
                </c:pt>
                <c:pt idx="1269">
                  <c:v>7.43</c:v>
                </c:pt>
                <c:pt idx="1270">
                  <c:v>7.25</c:v>
                </c:pt>
                <c:pt idx="1271">
                  <c:v>7.11</c:v>
                </c:pt>
                <c:pt idx="1272">
                  <c:v>7.08</c:v>
                </c:pt>
                <c:pt idx="1273">
                  <c:v>7.25</c:v>
                </c:pt>
                <c:pt idx="1274">
                  <c:v>7.25</c:v>
                </c:pt>
                <c:pt idx="1275">
                  <c:v>8.02</c:v>
                </c:pt>
                <c:pt idx="1276">
                  <c:v>8.61</c:v>
                </c:pt>
                <c:pt idx="1277">
                  <c:v>8.4</c:v>
                </c:pt>
                <c:pt idx="1278">
                  <c:v>8.4499999999999993</c:v>
                </c:pt>
                <c:pt idx="1279">
                  <c:v>8.76</c:v>
                </c:pt>
                <c:pt idx="1280">
                  <c:v>9.42</c:v>
                </c:pt>
                <c:pt idx="1281">
                  <c:v>9.52</c:v>
                </c:pt>
                <c:pt idx="1282">
                  <c:v>8.86</c:v>
                </c:pt>
                <c:pt idx="1283">
                  <c:v>8.99</c:v>
                </c:pt>
                <c:pt idx="1284">
                  <c:v>8.67</c:v>
                </c:pt>
                <c:pt idx="1285">
                  <c:v>8.2100000000000009</c:v>
                </c:pt>
                <c:pt idx="1286">
                  <c:v>8.3699999999999992</c:v>
                </c:pt>
                <c:pt idx="1287">
                  <c:v>8.7200000000000006</c:v>
                </c:pt>
                <c:pt idx="1288">
                  <c:v>9.09</c:v>
                </c:pt>
                <c:pt idx="1289">
                  <c:v>8.92</c:v>
                </c:pt>
                <c:pt idx="1290">
                  <c:v>9.06</c:v>
                </c:pt>
                <c:pt idx="1291">
                  <c:v>9.26</c:v>
                </c:pt>
                <c:pt idx="1292">
                  <c:v>8.98</c:v>
                </c:pt>
                <c:pt idx="1293">
                  <c:v>8.8000000000000007</c:v>
                </c:pt>
                <c:pt idx="1294">
                  <c:v>8.9600000000000009</c:v>
                </c:pt>
                <c:pt idx="1295">
                  <c:v>9.11</c:v>
                </c:pt>
                <c:pt idx="1296">
                  <c:v>9.09</c:v>
                </c:pt>
                <c:pt idx="1297">
                  <c:v>9.17</c:v>
                </c:pt>
                <c:pt idx="1298">
                  <c:v>9.36</c:v>
                </c:pt>
                <c:pt idx="1299">
                  <c:v>9.18</c:v>
                </c:pt>
                <c:pt idx="1300">
                  <c:v>8.86</c:v>
                </c:pt>
                <c:pt idx="1301">
                  <c:v>8.2799999999999994</c:v>
                </c:pt>
                <c:pt idx="1302">
                  <c:v>8.02</c:v>
                </c:pt>
                <c:pt idx="1303">
                  <c:v>8.11</c:v>
                </c:pt>
                <c:pt idx="1304">
                  <c:v>8.19</c:v>
                </c:pt>
                <c:pt idx="1305">
                  <c:v>8.01</c:v>
                </c:pt>
                <c:pt idx="1306">
                  <c:v>7.87</c:v>
                </c:pt>
                <c:pt idx="1307">
                  <c:v>7.84</c:v>
                </c:pt>
                <c:pt idx="1308">
                  <c:v>8.2100000000000009</c:v>
                </c:pt>
                <c:pt idx="1309">
                  <c:v>8.4700000000000006</c:v>
                </c:pt>
                <c:pt idx="1310">
                  <c:v>8.59</c:v>
                </c:pt>
                <c:pt idx="1311">
                  <c:v>8.7899999999999991</c:v>
                </c:pt>
                <c:pt idx="1312">
                  <c:v>8.76</c:v>
                </c:pt>
                <c:pt idx="1313">
                  <c:v>8.48</c:v>
                </c:pt>
                <c:pt idx="1314">
                  <c:v>8.4700000000000006</c:v>
                </c:pt>
                <c:pt idx="1315">
                  <c:v>8.75</c:v>
                </c:pt>
                <c:pt idx="1316">
                  <c:v>8.89</c:v>
                </c:pt>
                <c:pt idx="1317">
                  <c:v>8.7200000000000006</c:v>
                </c:pt>
                <c:pt idx="1318">
                  <c:v>8.39</c:v>
                </c:pt>
                <c:pt idx="1319">
                  <c:v>8.08</c:v>
                </c:pt>
                <c:pt idx="1320">
                  <c:v>8.09</c:v>
                </c:pt>
                <c:pt idx="1321">
                  <c:v>7.85</c:v>
                </c:pt>
                <c:pt idx="1322">
                  <c:v>8.11</c:v>
                </c:pt>
                <c:pt idx="1323">
                  <c:v>8.0399999999999991</c:v>
                </c:pt>
                <c:pt idx="1324">
                  <c:v>8.07</c:v>
                </c:pt>
                <c:pt idx="1325">
                  <c:v>8.2799999999999994</c:v>
                </c:pt>
                <c:pt idx="1326">
                  <c:v>8.27</c:v>
                </c:pt>
                <c:pt idx="1327">
                  <c:v>7.9</c:v>
                </c:pt>
                <c:pt idx="1328">
                  <c:v>7.65</c:v>
                </c:pt>
                <c:pt idx="1329">
                  <c:v>7.53</c:v>
                </c:pt>
                <c:pt idx="1330">
                  <c:v>7.42</c:v>
                </c:pt>
                <c:pt idx="1331">
                  <c:v>7.09</c:v>
                </c:pt>
                <c:pt idx="1332">
                  <c:v>7.03</c:v>
                </c:pt>
                <c:pt idx="1333">
                  <c:v>7.34</c:v>
                </c:pt>
                <c:pt idx="1334">
                  <c:v>7.54</c:v>
                </c:pt>
                <c:pt idx="1335">
                  <c:v>7.48</c:v>
                </c:pt>
                <c:pt idx="1336">
                  <c:v>7.39</c:v>
                </c:pt>
                <c:pt idx="1337">
                  <c:v>7.26</c:v>
                </c:pt>
                <c:pt idx="1338">
                  <c:v>6.84</c:v>
                </c:pt>
                <c:pt idx="1339">
                  <c:v>6.59</c:v>
                </c:pt>
                <c:pt idx="1340">
                  <c:v>6.42</c:v>
                </c:pt>
                <c:pt idx="1341">
                  <c:v>6.59</c:v>
                </c:pt>
                <c:pt idx="1342">
                  <c:v>6.87</c:v>
                </c:pt>
                <c:pt idx="1343">
                  <c:v>6.77</c:v>
                </c:pt>
                <c:pt idx="1344">
                  <c:v>6.6</c:v>
                </c:pt>
                <c:pt idx="1345">
                  <c:v>6.26</c:v>
                </c:pt>
                <c:pt idx="1346">
                  <c:v>5.98</c:v>
                </c:pt>
                <c:pt idx="1347">
                  <c:v>5.97</c:v>
                </c:pt>
                <c:pt idx="1348">
                  <c:v>6.04</c:v>
                </c:pt>
                <c:pt idx="1349">
                  <c:v>5.96</c:v>
                </c:pt>
                <c:pt idx="1350">
                  <c:v>5.81</c:v>
                </c:pt>
                <c:pt idx="1351">
                  <c:v>5.68</c:v>
                </c:pt>
                <c:pt idx="1352">
                  <c:v>5.36</c:v>
                </c:pt>
                <c:pt idx="1353">
                  <c:v>5.33</c:v>
                </c:pt>
                <c:pt idx="1354">
                  <c:v>5.72</c:v>
                </c:pt>
                <c:pt idx="1355">
                  <c:v>5.77</c:v>
                </c:pt>
                <c:pt idx="1356">
                  <c:v>5.75</c:v>
                </c:pt>
                <c:pt idx="1357">
                  <c:v>5.97</c:v>
                </c:pt>
                <c:pt idx="1358">
                  <c:v>6.48</c:v>
                </c:pt>
                <c:pt idx="1359">
                  <c:v>6.97</c:v>
                </c:pt>
                <c:pt idx="1360">
                  <c:v>7.18</c:v>
                </c:pt>
                <c:pt idx="1361">
                  <c:v>7.1</c:v>
                </c:pt>
                <c:pt idx="1362">
                  <c:v>7.3</c:v>
                </c:pt>
                <c:pt idx="1363">
                  <c:v>7.24</c:v>
                </c:pt>
                <c:pt idx="1364">
                  <c:v>7.46</c:v>
                </c:pt>
                <c:pt idx="1365">
                  <c:v>7.74</c:v>
                </c:pt>
                <c:pt idx="1366">
                  <c:v>7.96</c:v>
                </c:pt>
                <c:pt idx="1367">
                  <c:v>7.81</c:v>
                </c:pt>
                <c:pt idx="1368">
                  <c:v>7.78</c:v>
                </c:pt>
                <c:pt idx="1369">
                  <c:v>7.47</c:v>
                </c:pt>
                <c:pt idx="1370">
                  <c:v>7.2</c:v>
                </c:pt>
                <c:pt idx="1371">
                  <c:v>7.06</c:v>
                </c:pt>
                <c:pt idx="1372">
                  <c:v>6.63</c:v>
                </c:pt>
                <c:pt idx="1373">
                  <c:v>6.17</c:v>
                </c:pt>
                <c:pt idx="1374">
                  <c:v>6.28</c:v>
                </c:pt>
                <c:pt idx="1375">
                  <c:v>6.49</c:v>
                </c:pt>
                <c:pt idx="1376">
                  <c:v>6.2</c:v>
                </c:pt>
                <c:pt idx="1377">
                  <c:v>6.04</c:v>
                </c:pt>
                <c:pt idx="1378">
                  <c:v>5.93</c:v>
                </c:pt>
                <c:pt idx="1379">
                  <c:v>5.71</c:v>
                </c:pt>
                <c:pt idx="1380">
                  <c:v>5.65</c:v>
                </c:pt>
                <c:pt idx="1381">
                  <c:v>5.81</c:v>
                </c:pt>
                <c:pt idx="1382">
                  <c:v>6.27</c:v>
                </c:pt>
                <c:pt idx="1383">
                  <c:v>6.51</c:v>
                </c:pt>
                <c:pt idx="1384">
                  <c:v>6.74</c:v>
                </c:pt>
                <c:pt idx="1385">
                  <c:v>6.91</c:v>
                </c:pt>
                <c:pt idx="1386">
                  <c:v>6.87</c:v>
                </c:pt>
                <c:pt idx="1387">
                  <c:v>6.64</c:v>
                </c:pt>
                <c:pt idx="1388">
                  <c:v>6.83</c:v>
                </c:pt>
                <c:pt idx="1389">
                  <c:v>6.53</c:v>
                </c:pt>
                <c:pt idx="1390">
                  <c:v>6.2</c:v>
                </c:pt>
                <c:pt idx="1391">
                  <c:v>6.3</c:v>
                </c:pt>
                <c:pt idx="1392">
                  <c:v>6.58</c:v>
                </c:pt>
                <c:pt idx="1393">
                  <c:v>6.42</c:v>
                </c:pt>
                <c:pt idx="1394">
                  <c:v>6.69</c:v>
                </c:pt>
                <c:pt idx="1395">
                  <c:v>6.89</c:v>
                </c:pt>
                <c:pt idx="1396">
                  <c:v>6.71</c:v>
                </c:pt>
                <c:pt idx="1397">
                  <c:v>6.49</c:v>
                </c:pt>
                <c:pt idx="1398">
                  <c:v>6.22</c:v>
                </c:pt>
                <c:pt idx="1399">
                  <c:v>6.3</c:v>
                </c:pt>
                <c:pt idx="1400">
                  <c:v>6.21</c:v>
                </c:pt>
                <c:pt idx="1401">
                  <c:v>6.03</c:v>
                </c:pt>
                <c:pt idx="1402">
                  <c:v>5.88</c:v>
                </c:pt>
                <c:pt idx="1403">
                  <c:v>5.81</c:v>
                </c:pt>
                <c:pt idx="1404">
                  <c:v>5.54</c:v>
                </c:pt>
                <c:pt idx="1405">
                  <c:v>5.57</c:v>
                </c:pt>
                <c:pt idx="1406">
                  <c:v>5.65</c:v>
                </c:pt>
                <c:pt idx="1407">
                  <c:v>5.64</c:v>
                </c:pt>
                <c:pt idx="1408">
                  <c:v>5.65</c:v>
                </c:pt>
                <c:pt idx="1409">
                  <c:v>5.5</c:v>
                </c:pt>
                <c:pt idx="1410">
                  <c:v>5.46</c:v>
                </c:pt>
                <c:pt idx="1411">
                  <c:v>5.34</c:v>
                </c:pt>
                <c:pt idx="1412">
                  <c:v>4.8099999999999996</c:v>
                </c:pt>
                <c:pt idx="1413">
                  <c:v>4.53</c:v>
                </c:pt>
                <c:pt idx="1414">
                  <c:v>4.83</c:v>
                </c:pt>
                <c:pt idx="1415">
                  <c:v>4.6500000000000004</c:v>
                </c:pt>
                <c:pt idx="1416">
                  <c:v>4.72</c:v>
                </c:pt>
                <c:pt idx="1417">
                  <c:v>5</c:v>
                </c:pt>
                <c:pt idx="1418">
                  <c:v>5.23</c:v>
                </c:pt>
                <c:pt idx="1419">
                  <c:v>5.18</c:v>
                </c:pt>
                <c:pt idx="1420">
                  <c:v>5.54</c:v>
                </c:pt>
                <c:pt idx="1421">
                  <c:v>5.9</c:v>
                </c:pt>
                <c:pt idx="1422">
                  <c:v>5.79</c:v>
                </c:pt>
                <c:pt idx="1423">
                  <c:v>5.94</c:v>
                </c:pt>
                <c:pt idx="1424">
                  <c:v>5.92</c:v>
                </c:pt>
                <c:pt idx="1425">
                  <c:v>6.11</c:v>
                </c:pt>
                <c:pt idx="1426">
                  <c:v>6.03</c:v>
                </c:pt>
                <c:pt idx="1427">
                  <c:v>6.28</c:v>
                </c:pt>
                <c:pt idx="1428">
                  <c:v>6.66</c:v>
                </c:pt>
                <c:pt idx="1429">
                  <c:v>6.52</c:v>
                </c:pt>
                <c:pt idx="1430">
                  <c:v>6.26</c:v>
                </c:pt>
                <c:pt idx="1431">
                  <c:v>5.99</c:v>
                </c:pt>
                <c:pt idx="1432">
                  <c:v>6.44</c:v>
                </c:pt>
                <c:pt idx="1433">
                  <c:v>6.1</c:v>
                </c:pt>
                <c:pt idx="1434">
                  <c:v>6.05</c:v>
                </c:pt>
                <c:pt idx="1435">
                  <c:v>5.83</c:v>
                </c:pt>
                <c:pt idx="1436">
                  <c:v>5.8</c:v>
                </c:pt>
                <c:pt idx="1437">
                  <c:v>5.74</c:v>
                </c:pt>
                <c:pt idx="1438">
                  <c:v>5.72</c:v>
                </c:pt>
                <c:pt idx="1439">
                  <c:v>5.24</c:v>
                </c:pt>
                <c:pt idx="1440">
                  <c:v>5.16</c:v>
                </c:pt>
                <c:pt idx="1441">
                  <c:v>5.0999999999999996</c:v>
                </c:pt>
                <c:pt idx="1442">
                  <c:v>4.8899999999999997</c:v>
                </c:pt>
                <c:pt idx="1443">
                  <c:v>5.14</c:v>
                </c:pt>
                <c:pt idx="1444">
                  <c:v>5.39</c:v>
                </c:pt>
                <c:pt idx="1445">
                  <c:v>5.28</c:v>
                </c:pt>
                <c:pt idx="1446">
                  <c:v>5.24</c:v>
                </c:pt>
                <c:pt idx="1447">
                  <c:v>4.97</c:v>
                </c:pt>
                <c:pt idx="1448">
                  <c:v>4.7300000000000004</c:v>
                </c:pt>
                <c:pt idx="1449">
                  <c:v>4.57</c:v>
                </c:pt>
                <c:pt idx="1450">
                  <c:v>4.6500000000000004</c:v>
                </c:pt>
                <c:pt idx="1451">
                  <c:v>5.09</c:v>
                </c:pt>
                <c:pt idx="1452">
                  <c:v>5.04</c:v>
                </c:pt>
                <c:pt idx="1453">
                  <c:v>4.91</c:v>
                </c:pt>
                <c:pt idx="1454">
                  <c:v>5.28</c:v>
                </c:pt>
                <c:pt idx="1455">
                  <c:v>5.21</c:v>
                </c:pt>
                <c:pt idx="1456">
                  <c:v>5.16</c:v>
                </c:pt>
                <c:pt idx="1457">
                  <c:v>4.93</c:v>
                </c:pt>
                <c:pt idx="1458">
                  <c:v>4.6500000000000004</c:v>
                </c:pt>
                <c:pt idx="1459">
                  <c:v>4.26</c:v>
                </c:pt>
                <c:pt idx="1460">
                  <c:v>3.87</c:v>
                </c:pt>
                <c:pt idx="1461">
                  <c:v>3.94</c:v>
                </c:pt>
                <c:pt idx="1462">
                  <c:v>4.05</c:v>
                </c:pt>
                <c:pt idx="1463">
                  <c:v>4.03</c:v>
                </c:pt>
                <c:pt idx="1464">
                  <c:v>4.05</c:v>
                </c:pt>
                <c:pt idx="1465">
                  <c:v>3.9</c:v>
                </c:pt>
                <c:pt idx="1466">
                  <c:v>3.81</c:v>
                </c:pt>
                <c:pt idx="1467">
                  <c:v>3.96</c:v>
                </c:pt>
                <c:pt idx="1468">
                  <c:v>3.57</c:v>
                </c:pt>
                <c:pt idx="1469">
                  <c:v>3.33</c:v>
                </c:pt>
                <c:pt idx="1470">
                  <c:v>3.98</c:v>
                </c:pt>
                <c:pt idx="1471">
                  <c:v>4.45</c:v>
                </c:pt>
                <c:pt idx="1472">
                  <c:v>4.2699999999999996</c:v>
                </c:pt>
                <c:pt idx="1473">
                  <c:v>4.29</c:v>
                </c:pt>
                <c:pt idx="1474">
                  <c:v>4.3</c:v>
                </c:pt>
                <c:pt idx="1475">
                  <c:v>4.2699999999999996</c:v>
                </c:pt>
                <c:pt idx="1476">
                  <c:v>4.1500000000000004</c:v>
                </c:pt>
                <c:pt idx="1477">
                  <c:v>4.08</c:v>
                </c:pt>
                <c:pt idx="1478">
                  <c:v>3.83</c:v>
                </c:pt>
                <c:pt idx="1479">
                  <c:v>4.3499999999999996</c:v>
                </c:pt>
                <c:pt idx="1480">
                  <c:v>4.72</c:v>
                </c:pt>
                <c:pt idx="1481">
                  <c:v>4.7300000000000004</c:v>
                </c:pt>
                <c:pt idx="1482">
                  <c:v>4.5</c:v>
                </c:pt>
                <c:pt idx="1483">
                  <c:v>4.28</c:v>
                </c:pt>
                <c:pt idx="1484">
                  <c:v>4.13</c:v>
                </c:pt>
                <c:pt idx="1485">
                  <c:v>4.0999999999999996</c:v>
                </c:pt>
                <c:pt idx="1486">
                  <c:v>4.1900000000000004</c:v>
                </c:pt>
                <c:pt idx="1487">
                  <c:v>4.2300000000000004</c:v>
                </c:pt>
                <c:pt idx="1488">
                  <c:v>4.22</c:v>
                </c:pt>
                <c:pt idx="1489">
                  <c:v>4.17</c:v>
                </c:pt>
                <c:pt idx="1490">
                  <c:v>4.5</c:v>
                </c:pt>
                <c:pt idx="1491">
                  <c:v>4.34</c:v>
                </c:pt>
                <c:pt idx="1492">
                  <c:v>4.1399999999999997</c:v>
                </c:pt>
                <c:pt idx="1493">
                  <c:v>4</c:v>
                </c:pt>
                <c:pt idx="1494">
                  <c:v>4.18</c:v>
                </c:pt>
                <c:pt idx="1495">
                  <c:v>4.26</c:v>
                </c:pt>
                <c:pt idx="1496">
                  <c:v>4.2</c:v>
                </c:pt>
                <c:pt idx="1497">
                  <c:v>4.46</c:v>
                </c:pt>
                <c:pt idx="1498">
                  <c:v>4.54</c:v>
                </c:pt>
                <c:pt idx="1499">
                  <c:v>4.47</c:v>
                </c:pt>
                <c:pt idx="1500">
                  <c:v>4.42</c:v>
                </c:pt>
                <c:pt idx="1501">
                  <c:v>4.57</c:v>
                </c:pt>
                <c:pt idx="1502">
                  <c:v>4.72</c:v>
                </c:pt>
                <c:pt idx="1503">
                  <c:v>4.99</c:v>
                </c:pt>
                <c:pt idx="1504">
                  <c:v>5.1100000000000003</c:v>
                </c:pt>
                <c:pt idx="1505">
                  <c:v>5.1100000000000003</c:v>
                </c:pt>
                <c:pt idx="1506">
                  <c:v>5.09</c:v>
                </c:pt>
                <c:pt idx="1507">
                  <c:v>4.88</c:v>
                </c:pt>
                <c:pt idx="1508">
                  <c:v>4.72</c:v>
                </c:pt>
                <c:pt idx="1509">
                  <c:v>4.7300000000000004</c:v>
                </c:pt>
                <c:pt idx="1510">
                  <c:v>4.5999999999999996</c:v>
                </c:pt>
                <c:pt idx="1511">
                  <c:v>4.5599999999999996</c:v>
                </c:pt>
                <c:pt idx="1512">
                  <c:v>4.76</c:v>
                </c:pt>
                <c:pt idx="1513">
                  <c:v>4.72</c:v>
                </c:pt>
                <c:pt idx="1514">
                  <c:v>4.5599999999999996</c:v>
                </c:pt>
                <c:pt idx="1515">
                  <c:v>4.6900000000000004</c:v>
                </c:pt>
                <c:pt idx="1516">
                  <c:v>4.75</c:v>
                </c:pt>
                <c:pt idx="1517">
                  <c:v>5.0999999999999996</c:v>
                </c:pt>
                <c:pt idx="1518">
                  <c:v>5</c:v>
                </c:pt>
                <c:pt idx="1519">
                  <c:v>4.67</c:v>
                </c:pt>
                <c:pt idx="1520">
                  <c:v>4.5199999999999996</c:v>
                </c:pt>
                <c:pt idx="1521">
                  <c:v>4.53</c:v>
                </c:pt>
                <c:pt idx="1522">
                  <c:v>4.1500000000000004</c:v>
                </c:pt>
                <c:pt idx="1523">
                  <c:v>4.0999999999999996</c:v>
                </c:pt>
                <c:pt idx="1524">
                  <c:v>3.74</c:v>
                </c:pt>
                <c:pt idx="1525">
                  <c:v>3.74</c:v>
                </c:pt>
                <c:pt idx="1526">
                  <c:v>3.51</c:v>
                </c:pt>
                <c:pt idx="1527">
                  <c:v>3.68</c:v>
                </c:pt>
                <c:pt idx="1528">
                  <c:v>3.88</c:v>
                </c:pt>
                <c:pt idx="1529">
                  <c:v>4.0999999999999996</c:v>
                </c:pt>
                <c:pt idx="1530">
                  <c:v>4.01</c:v>
                </c:pt>
                <c:pt idx="1531">
                  <c:v>3.89</c:v>
                </c:pt>
                <c:pt idx="1532">
                  <c:v>3.69</c:v>
                </c:pt>
                <c:pt idx="1533">
                  <c:v>3.81</c:v>
                </c:pt>
                <c:pt idx="1534">
                  <c:v>3.53</c:v>
                </c:pt>
                <c:pt idx="1535">
                  <c:v>2.42</c:v>
                </c:pt>
                <c:pt idx="1536">
                  <c:v>2.52</c:v>
                </c:pt>
                <c:pt idx="1537">
                  <c:v>2.87</c:v>
                </c:pt>
                <c:pt idx="1538">
                  <c:v>2.82</c:v>
                </c:pt>
                <c:pt idx="1539">
                  <c:v>2.93</c:v>
                </c:pt>
                <c:pt idx="1540">
                  <c:v>3.29</c:v>
                </c:pt>
                <c:pt idx="1541">
                  <c:v>3.72</c:v>
                </c:pt>
                <c:pt idx="1542">
                  <c:v>3.56</c:v>
                </c:pt>
                <c:pt idx="1543">
                  <c:v>3.59</c:v>
                </c:pt>
                <c:pt idx="1544">
                  <c:v>3.4</c:v>
                </c:pt>
                <c:pt idx="1545">
                  <c:v>3.39</c:v>
                </c:pt>
                <c:pt idx="1546">
                  <c:v>3.4</c:v>
                </c:pt>
                <c:pt idx="1547">
                  <c:v>3.59</c:v>
                </c:pt>
                <c:pt idx="1548">
                  <c:v>3.73</c:v>
                </c:pt>
                <c:pt idx="1549">
                  <c:v>3.69</c:v>
                </c:pt>
                <c:pt idx="1550">
                  <c:v>3.73</c:v>
                </c:pt>
                <c:pt idx="1551">
                  <c:v>3.85</c:v>
                </c:pt>
                <c:pt idx="1552">
                  <c:v>3.42</c:v>
                </c:pt>
                <c:pt idx="1553">
                  <c:v>3.2</c:v>
                </c:pt>
                <c:pt idx="1554">
                  <c:v>3.01</c:v>
                </c:pt>
                <c:pt idx="1555">
                  <c:v>2.7</c:v>
                </c:pt>
                <c:pt idx="1556">
                  <c:v>2.65</c:v>
                </c:pt>
                <c:pt idx="1557">
                  <c:v>2.54</c:v>
                </c:pt>
                <c:pt idx="1558">
                  <c:v>2.76</c:v>
                </c:pt>
                <c:pt idx="1559">
                  <c:v>3.29</c:v>
                </c:pt>
                <c:pt idx="1560">
                  <c:v>3.39</c:v>
                </c:pt>
                <c:pt idx="1561">
                  <c:v>3.58</c:v>
                </c:pt>
                <c:pt idx="1562">
                  <c:v>3.41</c:v>
                </c:pt>
                <c:pt idx="1563">
                  <c:v>3.46</c:v>
                </c:pt>
                <c:pt idx="1564">
                  <c:v>3.17</c:v>
                </c:pt>
                <c:pt idx="1565">
                  <c:v>3</c:v>
                </c:pt>
                <c:pt idx="1566">
                  <c:v>3</c:v>
                </c:pt>
                <c:pt idx="1567">
                  <c:v>2.2999999999999998</c:v>
                </c:pt>
                <c:pt idx="1568">
                  <c:v>1.98</c:v>
                </c:pt>
                <c:pt idx="1569">
                  <c:v>2.15</c:v>
                </c:pt>
                <c:pt idx="1570">
                  <c:v>2.0099999999999998</c:v>
                </c:pt>
                <c:pt idx="1571">
                  <c:v>1.98</c:v>
                </c:pt>
                <c:pt idx="1572">
                  <c:v>1.97</c:v>
                </c:pt>
                <c:pt idx="1573">
                  <c:v>1.97</c:v>
                </c:pt>
                <c:pt idx="1574">
                  <c:v>2.17</c:v>
                </c:pt>
                <c:pt idx="1575">
                  <c:v>2.0499999999999998</c:v>
                </c:pt>
                <c:pt idx="1576">
                  <c:v>1.8</c:v>
                </c:pt>
                <c:pt idx="1577">
                  <c:v>1.62</c:v>
                </c:pt>
                <c:pt idx="1578">
                  <c:v>1.53</c:v>
                </c:pt>
                <c:pt idx="1579">
                  <c:v>1.68</c:v>
                </c:pt>
                <c:pt idx="1580">
                  <c:v>1.72</c:v>
                </c:pt>
                <c:pt idx="1581">
                  <c:v>1.75</c:v>
                </c:pt>
                <c:pt idx="1582">
                  <c:v>1.65</c:v>
                </c:pt>
                <c:pt idx="1583">
                  <c:v>1.72</c:v>
                </c:pt>
                <c:pt idx="1584">
                  <c:v>1.91</c:v>
                </c:pt>
                <c:pt idx="1585">
                  <c:v>1.98</c:v>
                </c:pt>
                <c:pt idx="1586">
                  <c:v>1.96</c:v>
                </c:pt>
                <c:pt idx="1587">
                  <c:v>1.76</c:v>
                </c:pt>
                <c:pt idx="1588">
                  <c:v>1.93</c:v>
                </c:pt>
                <c:pt idx="1589">
                  <c:v>2.2999999999999998</c:v>
                </c:pt>
                <c:pt idx="1590">
                  <c:v>2.58</c:v>
                </c:pt>
                <c:pt idx="1591">
                  <c:v>2.74</c:v>
                </c:pt>
                <c:pt idx="1592">
                  <c:v>2.81</c:v>
                </c:pt>
                <c:pt idx="1593">
                  <c:v>2.62</c:v>
                </c:pt>
                <c:pt idx="1594">
                  <c:v>2.72</c:v>
                </c:pt>
                <c:pt idx="1595">
                  <c:v>2.9</c:v>
                </c:pt>
                <c:pt idx="1596">
                  <c:v>2.86</c:v>
                </c:pt>
                <c:pt idx="1597">
                  <c:v>2.71</c:v>
                </c:pt>
                <c:pt idx="1598">
                  <c:v>2.72</c:v>
                </c:pt>
                <c:pt idx="1599">
                  <c:v>2.71</c:v>
                </c:pt>
                <c:pt idx="1600">
                  <c:v>2.56</c:v>
                </c:pt>
                <c:pt idx="1601">
                  <c:v>2.6</c:v>
                </c:pt>
                <c:pt idx="1602">
                  <c:v>2.54</c:v>
                </c:pt>
                <c:pt idx="1603">
                  <c:v>2.42</c:v>
                </c:pt>
                <c:pt idx="1604">
                  <c:v>2.5299999999999998</c:v>
                </c:pt>
                <c:pt idx="1605">
                  <c:v>2.2999999999999998</c:v>
                </c:pt>
                <c:pt idx="1606">
                  <c:v>2.33</c:v>
                </c:pt>
                <c:pt idx="1607">
                  <c:v>2.21</c:v>
                </c:pt>
                <c:pt idx="1608">
                  <c:v>1.88</c:v>
                </c:pt>
                <c:pt idx="1609">
                  <c:v>1.98</c:v>
                </c:pt>
                <c:pt idx="1610">
                  <c:v>2.04</c:v>
                </c:pt>
                <c:pt idx="1611">
                  <c:v>1.94</c:v>
                </c:pt>
                <c:pt idx="1612">
                  <c:v>2.2000000000000002</c:v>
                </c:pt>
                <c:pt idx="1613">
                  <c:v>2.36</c:v>
                </c:pt>
                <c:pt idx="1614">
                  <c:v>2.3199999999999998</c:v>
                </c:pt>
                <c:pt idx="1615">
                  <c:v>2.17</c:v>
                </c:pt>
                <c:pt idx="1616">
                  <c:v>2.17</c:v>
                </c:pt>
                <c:pt idx="1617">
                  <c:v>2.0699999999999998</c:v>
                </c:pt>
                <c:pt idx="1618">
                  <c:v>2.2599999999999998</c:v>
                </c:pt>
                <c:pt idx="1619">
                  <c:v>2.2400000000000002</c:v>
                </c:pt>
                <c:pt idx="1620">
                  <c:v>2.09</c:v>
                </c:pt>
                <c:pt idx="1621">
                  <c:v>1.78</c:v>
                </c:pt>
                <c:pt idx="1622">
                  <c:v>1.89</c:v>
                </c:pt>
                <c:pt idx="1623">
                  <c:v>1.81</c:v>
                </c:pt>
                <c:pt idx="1624">
                  <c:v>1.81</c:v>
                </c:pt>
                <c:pt idx="1625">
                  <c:v>1.64</c:v>
                </c:pt>
                <c:pt idx="1626">
                  <c:v>1.5</c:v>
                </c:pt>
                <c:pt idx="1627">
                  <c:v>1.56</c:v>
                </c:pt>
                <c:pt idx="1628">
                  <c:v>1.63</c:v>
                </c:pt>
                <c:pt idx="1629">
                  <c:v>1.76</c:v>
                </c:pt>
                <c:pt idx="1630">
                  <c:v>2.14</c:v>
                </c:pt>
                <c:pt idx="1631">
                  <c:v>2.4900000000000002</c:v>
                </c:pt>
                <c:pt idx="1632">
                  <c:v>2.4300000000000002</c:v>
                </c:pt>
                <c:pt idx="1633">
                  <c:v>2.42</c:v>
                </c:pt>
                <c:pt idx="1634">
                  <c:v>2.48</c:v>
                </c:pt>
                <c:pt idx="1635">
                  <c:v>2.2999999999999998</c:v>
                </c:pt>
                <c:pt idx="1636">
                  <c:v>2.2999999999999998</c:v>
                </c:pt>
                <c:pt idx="1637">
                  <c:v>2.19</c:v>
                </c:pt>
                <c:pt idx="1638">
                  <c:v>2.3199999999999998</c:v>
                </c:pt>
                <c:pt idx="1639">
                  <c:v>2.21</c:v>
                </c:pt>
                <c:pt idx="1640">
                  <c:v>2.2000000000000002</c:v>
                </c:pt>
                <c:pt idx="1641">
                  <c:v>2.36</c:v>
                </c:pt>
                <c:pt idx="1642">
                  <c:v>2.35</c:v>
                </c:pt>
                <c:pt idx="1643">
                  <c:v>2.4</c:v>
                </c:pt>
                <c:pt idx="1644">
                  <c:v>2.58</c:v>
                </c:pt>
                <c:pt idx="1645">
                  <c:v>2.86</c:v>
                </c:pt>
                <c:pt idx="1646">
                  <c:v>2.84</c:v>
                </c:pt>
                <c:pt idx="1647">
                  <c:v>2.87</c:v>
                </c:pt>
                <c:pt idx="1648">
                  <c:v>2.976</c:v>
                </c:pt>
                <c:pt idx="1649">
                  <c:v>2.91</c:v>
                </c:pt>
                <c:pt idx="1650">
                  <c:v>2.89</c:v>
                </c:pt>
                <c:pt idx="1651">
                  <c:v>2.89</c:v>
                </c:pt>
                <c:pt idx="1652">
                  <c:v>3</c:v>
                </c:pt>
                <c:pt idx="1653">
                  <c:v>3.15</c:v>
                </c:pt>
                <c:pt idx="1654">
                  <c:v>3.12</c:v>
                </c:pt>
                <c:pt idx="1655">
                  <c:v>2.83</c:v>
                </c:pt>
                <c:pt idx="1656">
                  <c:v>2.71</c:v>
                </c:pt>
                <c:pt idx="1657">
                  <c:v>2.68</c:v>
                </c:pt>
                <c:pt idx="1658">
                  <c:v>2.57</c:v>
                </c:pt>
                <c:pt idx="1659">
                  <c:v>2.5299999999999998</c:v>
                </c:pt>
                <c:pt idx="1660">
                  <c:v>2.4</c:v>
                </c:pt>
                <c:pt idx="1661">
                  <c:v>2.06</c:v>
                </c:pt>
                <c:pt idx="1662">
                  <c:v>1.63</c:v>
                </c:pt>
                <c:pt idx="1663">
                  <c:v>1.63</c:v>
                </c:pt>
                <c:pt idx="1664">
                  <c:v>1.7</c:v>
                </c:pt>
                <c:pt idx="1665">
                  <c:v>1.71</c:v>
                </c:pt>
                <c:pt idx="1666">
                  <c:v>1.81</c:v>
                </c:pt>
                <c:pt idx="1667">
                  <c:v>1.86</c:v>
                </c:pt>
                <c:pt idx="1668">
                  <c:v>1.76</c:v>
                </c:pt>
                <c:pt idx="1669">
                  <c:v>1.5</c:v>
                </c:pt>
                <c:pt idx="1670">
                  <c:v>0.87</c:v>
                </c:pt>
                <c:pt idx="1671">
                  <c:v>0.66</c:v>
                </c:pt>
                <c:pt idx="1672">
                  <c:v>0.67</c:v>
                </c:pt>
                <c:pt idx="1673">
                  <c:v>0.73</c:v>
                </c:pt>
                <c:pt idx="1674">
                  <c:v>0.62</c:v>
                </c:pt>
                <c:pt idx="1675">
                  <c:v>0.59</c:v>
                </c:pt>
              </c:numCache>
            </c:numRef>
          </c:yVal>
          <c:smooth val="0"/>
          <c:extLst>
            <c:ext xmlns:c16="http://schemas.microsoft.com/office/drawing/2014/chart" uri="{C3380CC4-5D6E-409C-BE32-E72D297353CC}">
              <c16:uniqueId val="{00000001-029D-40C9-8061-E35AAC4B689F}"/>
            </c:ext>
          </c:extLst>
        </c:ser>
        <c:dLbls>
          <c:showLegendKey val="0"/>
          <c:showVal val="0"/>
          <c:showCatName val="0"/>
          <c:showSerName val="0"/>
          <c:showPercent val="0"/>
          <c:showBubbleSize val="0"/>
        </c:dLbls>
        <c:axId val="3"/>
        <c:axId val="4"/>
      </c:scatterChart>
      <c:valAx>
        <c:axId val="472276784"/>
        <c:scaling>
          <c:orientation val="minMax"/>
        </c:scaling>
        <c:delete val="0"/>
        <c:axPos val="b"/>
        <c:numFmt formatCode="0" sourceLinked="0"/>
        <c:majorTickMark val="out"/>
        <c:minorTickMark val="none"/>
        <c:tickLblPos val="nextTo"/>
        <c:txPr>
          <a:bodyPr rot="0" vert="horz"/>
          <a:lstStyle/>
          <a:p>
            <a:pPr>
              <a:defRPr sz="16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title>
          <c:tx>
            <c:rich>
              <a:bodyPr/>
              <a:lstStyle/>
              <a:p>
                <a:pPr>
                  <a:defRPr sz="1600" b="1" i="0" u="none" strike="noStrike" baseline="0">
                    <a:solidFill>
                      <a:srgbClr val="333399"/>
                    </a:solidFill>
                    <a:latin typeface="Calibri"/>
                    <a:ea typeface="Calibri"/>
                    <a:cs typeface="Calibri"/>
                  </a:defRPr>
                </a:pPr>
                <a:r>
                  <a:rPr lang="en-US"/>
                  <a:t>Price-Earnings Ratio (CAPE, P/E10)</a:t>
                </a:r>
              </a:p>
            </c:rich>
          </c:tx>
          <c:layout>
            <c:manualLayout>
              <c:xMode val="edge"/>
              <c:yMode val="edge"/>
              <c:x val="5.8636729814713759E-3"/>
              <c:y val="0.2534862005885628"/>
            </c:manualLayout>
          </c:layout>
          <c:overlay val="0"/>
        </c:title>
        <c:numFmt formatCode="0" sourceLinked="0"/>
        <c:majorTickMark val="out"/>
        <c:minorTickMark val="none"/>
        <c:tickLblPos val="nextTo"/>
        <c:txPr>
          <a:bodyPr rot="0" vert="horz"/>
          <a:lstStyle/>
          <a:p>
            <a:pPr>
              <a:defRPr sz="1600" b="0" i="0" u="none" strike="noStrike" baseline="0">
                <a:solidFill>
                  <a:srgbClr val="333399"/>
                </a:solidFill>
                <a:latin typeface="Calibri"/>
                <a:ea typeface="Calibri"/>
                <a:cs typeface="Calibri"/>
              </a:defRPr>
            </a:pPr>
            <a:endParaRPr lang="en-US"/>
          </a:p>
        </c:txPr>
        <c:crossAx val="472276784"/>
        <c:crosses val="autoZero"/>
        <c:crossBetween val="midCat"/>
      </c:valAx>
      <c:valAx>
        <c:axId val="3"/>
        <c:scaling>
          <c:orientation val="minMax"/>
        </c:scaling>
        <c:delete val="1"/>
        <c:axPos val="b"/>
        <c:numFmt formatCode="0.00" sourceLinked="1"/>
        <c:majorTickMark val="out"/>
        <c:minorTickMark val="none"/>
        <c:tickLblPos val="nextTo"/>
        <c:crossAx val="4"/>
        <c:crosses val="autoZero"/>
        <c:crossBetween val="midCat"/>
      </c:valAx>
      <c:valAx>
        <c:axId val="4"/>
        <c:scaling>
          <c:orientation val="minMax"/>
        </c:scaling>
        <c:delete val="0"/>
        <c:axPos val="r"/>
        <c:title>
          <c:tx>
            <c:rich>
              <a:bodyPr/>
              <a:lstStyle/>
              <a:p>
                <a:pPr>
                  <a:defRPr sz="1600" b="1" i="0" u="none" strike="noStrike" baseline="0">
                    <a:solidFill>
                      <a:srgbClr val="FF0000"/>
                    </a:solidFill>
                    <a:latin typeface="Calibri"/>
                    <a:ea typeface="Calibri"/>
                    <a:cs typeface="Calibri"/>
                  </a:defRPr>
                </a:pPr>
                <a:r>
                  <a:rPr lang="en-US"/>
                  <a:t>Long-Term Interest Rates</a:t>
                </a:r>
              </a:p>
            </c:rich>
          </c:tx>
          <c:overlay val="0"/>
        </c:title>
        <c:numFmt formatCode="0" sourceLinked="0"/>
        <c:majorTickMark val="out"/>
        <c:minorTickMark val="none"/>
        <c:tickLblPos val="nextTo"/>
        <c:txPr>
          <a:bodyPr rot="0" vert="horz"/>
          <a:lstStyle/>
          <a:p>
            <a:pPr>
              <a:defRPr sz="1600" b="0" i="0" u="none" strike="noStrike" baseline="0">
                <a:solidFill>
                  <a:srgbClr val="FF0000"/>
                </a:solidFill>
                <a:latin typeface="Calibri"/>
                <a:ea typeface="Calibri"/>
                <a:cs typeface="Calibri"/>
              </a:defRPr>
            </a:pPr>
            <a:endParaRPr lang="en-US"/>
          </a:p>
        </c:txPr>
        <c:crossAx val="3"/>
        <c:crosses val="max"/>
        <c:crossBetween val="midCat"/>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91"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zoomScale="73"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574593" cy="5828044"/>
    <xdr:graphicFrame macro="">
      <xdr:nvGraphicFramePr>
        <xdr:cNvPr id="2" name="Chart 1">
          <a:extLst>
            <a:ext uri="{FF2B5EF4-FFF2-40B4-BE49-F238E27FC236}">
              <a16:creationId xmlns:a16="http://schemas.microsoft.com/office/drawing/2014/main" id="{CD673B3E-7613-4CB5-AFCF-654FAB92F1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0.622</cdr:x>
      <cdr:y>0.3615</cdr:y>
    </cdr:from>
    <cdr:to>
      <cdr:x>0.7485</cdr:x>
      <cdr:y>0.4685</cdr:y>
    </cdr:to>
    <cdr:sp macro="" textlink="">
      <cdr:nvSpPr>
        <cdr:cNvPr id="1025" name="Text Box 1"/>
        <cdr:cNvSpPr txBox="1">
          <a:spLocks xmlns:a="http://schemas.openxmlformats.org/drawingml/2006/main" noChangeArrowheads="1"/>
        </cdr:cNvSpPr>
      </cdr:nvSpPr>
      <cdr:spPr bwMode="auto">
        <a:xfrm xmlns:a="http://schemas.openxmlformats.org/drawingml/2006/main">
          <a:off x="5363766" y="2090299"/>
          <a:ext cx="1096353" cy="62621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45720" tIns="41148" rIns="45720" bIns="41148" anchor="ctr" upright="1"/>
        <a:lstStyle xmlns:a="http://schemas.openxmlformats.org/drawingml/2006/main"/>
        <a:p xmlns:a="http://schemas.openxmlformats.org/drawingml/2006/main">
          <a:pPr algn="ctr" rtl="0">
            <a:defRPr sz="1000"/>
          </a:pPr>
          <a:r>
            <a:rPr lang="en-US" sz="1600" b="0" i="0" strike="noStrike" baseline="0">
              <a:solidFill>
                <a:srgbClr val="3366FF"/>
              </a:solidFill>
              <a:latin typeface="Times New Roman"/>
              <a:cs typeface="Times New Roman"/>
            </a:rPr>
            <a:t>Price</a:t>
          </a:r>
        </a:p>
      </cdr:txBody>
    </cdr:sp>
  </cdr:relSizeAnchor>
  <cdr:relSizeAnchor xmlns:cdr="http://schemas.openxmlformats.org/drawingml/2006/chartDrawing">
    <cdr:from>
      <cdr:x>0.71965</cdr:x>
      <cdr:y>0.70758</cdr:y>
    </cdr:from>
    <cdr:to>
      <cdr:x>0.8235</cdr:x>
      <cdr:y>0.74544</cdr:y>
    </cdr:to>
    <cdr:sp macro="" textlink="">
      <cdr:nvSpPr>
        <cdr:cNvPr id="1026" name="Text Box 2"/>
        <cdr:cNvSpPr txBox="1">
          <a:spLocks xmlns:a="http://schemas.openxmlformats.org/drawingml/2006/main" noChangeArrowheads="1"/>
        </cdr:cNvSpPr>
      </cdr:nvSpPr>
      <cdr:spPr bwMode="auto">
        <a:xfrm xmlns:a="http://schemas.openxmlformats.org/drawingml/2006/main">
          <a:off x="6128991" y="4144897"/>
          <a:ext cx="876854" cy="22198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45720" tIns="41148" rIns="45720" bIns="41148" anchor="ctr" upright="1"/>
        <a:lstStyle xmlns:a="http://schemas.openxmlformats.org/drawingml/2006/main"/>
        <a:p xmlns:a="http://schemas.openxmlformats.org/drawingml/2006/main">
          <a:pPr algn="ctr" rtl="0">
            <a:defRPr sz="1000"/>
          </a:pPr>
          <a:r>
            <a:rPr lang="en-US" sz="1600" b="0" i="0" strike="noStrike" baseline="0">
              <a:solidFill>
                <a:srgbClr val="00FF00"/>
              </a:solidFill>
              <a:latin typeface="Times New Roman"/>
              <a:cs typeface="Times New Roman"/>
            </a:rPr>
            <a:t>Earnings</a:t>
          </a:r>
          <a:endParaRPr lang="en-US" sz="1600" b="0" i="0" strike="noStrike" baseline="0">
            <a:solidFill>
              <a:srgbClr val="000000"/>
            </a:solidFill>
            <a:latin typeface="Times New Roman"/>
            <a:cs typeface="Times New Roman"/>
          </a:endParaRPr>
        </a:p>
        <a:p xmlns:a="http://schemas.openxmlformats.org/drawingml/2006/main">
          <a:pPr algn="ctr" rtl="0">
            <a:defRPr sz="1000"/>
          </a:pPr>
          <a:endParaRPr lang="en-US" sz="1825" b="0" i="0" strike="noStrike">
            <a:solidFill>
              <a:srgbClr val="000000"/>
            </a:solidFill>
            <a:latin typeface="Times New Roman"/>
            <a:cs typeface="Times New Roman"/>
          </a:endParaRPr>
        </a:p>
      </cdr:txBody>
    </cdr:sp>
  </cdr:relSizeAnchor>
  <cdr:relSizeAnchor xmlns:cdr="http://schemas.openxmlformats.org/drawingml/2006/chartDrawing">
    <cdr:from>
      <cdr:x>0.534</cdr:x>
      <cdr:y>0.53025</cdr:y>
    </cdr:from>
    <cdr:to>
      <cdr:x>0.73875</cdr:x>
      <cdr:y>0.556</cdr:y>
    </cdr:to>
    <cdr:sp macro="" textlink="">
      <cdr:nvSpPr>
        <cdr:cNvPr id="1028" name="Text Box 4"/>
        <cdr:cNvSpPr txBox="1">
          <a:spLocks xmlns:a="http://schemas.openxmlformats.org/drawingml/2006/main" noChangeArrowheads="1"/>
        </cdr:cNvSpPr>
      </cdr:nvSpPr>
      <cdr:spPr bwMode="auto">
        <a:xfrm xmlns:a="http://schemas.openxmlformats.org/drawingml/2006/main">
          <a:off x="4606402" y="3055165"/>
          <a:ext cx="1737860" cy="1737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0.775</cdr:x>
      <cdr:y>0.80825</cdr:y>
    </cdr:from>
    <cdr:to>
      <cdr:x>0.897</cdr:x>
      <cdr:y>0.86225</cdr:y>
    </cdr:to>
    <cdr:sp macro="" textlink="">
      <cdr:nvSpPr>
        <cdr:cNvPr id="1030" name="Text Box 6"/>
        <cdr:cNvSpPr txBox="1">
          <a:spLocks xmlns:a="http://schemas.openxmlformats.org/drawingml/2006/main" noChangeArrowheads="1"/>
        </cdr:cNvSpPr>
      </cdr:nvSpPr>
      <cdr:spPr bwMode="auto">
        <a:xfrm xmlns:a="http://schemas.openxmlformats.org/drawingml/2006/main">
          <a:off x="6681106" y="4719230"/>
          <a:ext cx="1068463" cy="33427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endParaRPr lang="en-US" sz="1825" b="0" i="0" strike="noStrike">
            <a:solidFill>
              <a:srgbClr val="000000"/>
            </a:solidFill>
            <a:latin typeface="Times New Roman"/>
            <a:cs typeface="Times New Roman"/>
          </a:endParaRPr>
        </a:p>
        <a:p xmlns:a="http://schemas.openxmlformats.org/drawingml/2006/main">
          <a:pPr algn="ctr" rtl="0">
            <a:defRPr sz="1000"/>
          </a:pPr>
          <a:endParaRPr lang="en-US" sz="1825" b="0" i="0" strike="noStrike">
            <a:solidFill>
              <a:srgbClr val="000000"/>
            </a:solidFill>
            <a:latin typeface="Times New Roman"/>
            <a:cs typeface="Times New Roman"/>
          </a:endParaRPr>
        </a:p>
      </cdr:txBody>
    </cdr:sp>
  </cdr:relSizeAnchor>
  <cdr:relSizeAnchor xmlns:cdr="http://schemas.openxmlformats.org/drawingml/2006/chartDrawing">
    <cdr:from>
      <cdr:x>0.7397</cdr:x>
      <cdr:y>0.59881</cdr:y>
    </cdr:from>
    <cdr:to>
      <cdr:x>0.83241</cdr:x>
      <cdr:y>0.61222</cdr:y>
    </cdr:to>
    <cdr:sp macro="" textlink="">
      <cdr:nvSpPr>
        <cdr:cNvPr id="1031" name="Text Box 7"/>
        <cdr:cNvSpPr txBox="1">
          <a:spLocks xmlns:a="http://schemas.openxmlformats.org/drawingml/2006/main" noChangeArrowheads="1"/>
        </cdr:cNvSpPr>
      </cdr:nvSpPr>
      <cdr:spPr bwMode="auto">
        <a:xfrm xmlns:a="http://schemas.openxmlformats.org/drawingml/2006/main">
          <a:off x="6350269" y="3486149"/>
          <a:ext cx="793481" cy="724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endParaRPr lang="en-US"/>
        </a:p>
      </cdr:txBody>
    </cdr:sp>
  </cdr:relSizeAnchor>
  <cdr:relSizeAnchor xmlns:cdr="http://schemas.openxmlformats.org/drawingml/2006/chartDrawing">
    <cdr:from>
      <cdr:x>0.78685</cdr:x>
      <cdr:y>0.28446</cdr:y>
    </cdr:from>
    <cdr:to>
      <cdr:x>0.82938</cdr:x>
      <cdr:y>0.29338</cdr:y>
    </cdr:to>
    <cdr:sp macro="" textlink="">
      <cdr:nvSpPr>
        <cdr:cNvPr id="1273" name="TextBox 7"/>
        <cdr:cNvSpPr txBox="1">
          <a:spLocks xmlns:a="http://schemas.openxmlformats.org/drawingml/2006/main" noChangeArrowheads="1"/>
        </cdr:cNvSpPr>
      </cdr:nvSpPr>
      <cdr:spPr bwMode="auto">
        <a:xfrm xmlns:a="http://schemas.openxmlformats.org/drawingml/2006/main">
          <a:off x="6776367" y="1639017"/>
          <a:ext cx="386433" cy="564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l" rtl="0">
            <a:lnSpc>
              <a:spcPts val="1200"/>
            </a:lnSpc>
            <a:defRPr sz="1000"/>
          </a:pPr>
          <a:endParaRPr lang="en-US" sz="1400" b="0" i="0" strike="noStrike">
            <a:solidFill>
              <a:srgbClr val="333399"/>
            </a:solidFill>
            <a:latin typeface="Calibri"/>
          </a:endParaRPr>
        </a:p>
        <a:p xmlns:a="http://schemas.openxmlformats.org/drawingml/2006/main">
          <a:pPr algn="l" rtl="0">
            <a:lnSpc>
              <a:spcPts val="1000"/>
            </a:lnSpc>
            <a:defRPr sz="1000"/>
          </a:pPr>
          <a:endParaRPr lang="en-US" sz="1400" b="0" i="0" strike="noStrike">
            <a:solidFill>
              <a:srgbClr val="333399"/>
            </a:solidFill>
            <a:latin typeface="Calibri"/>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63836" cy="6283890"/>
    <xdr:graphicFrame macro="">
      <xdr:nvGraphicFramePr>
        <xdr:cNvPr id="2" name="Chart 1">
          <a:extLst>
            <a:ext uri="{FF2B5EF4-FFF2-40B4-BE49-F238E27FC236}">
              <a16:creationId xmlns:a16="http://schemas.microsoft.com/office/drawing/2014/main" id="{72E40CE2-8664-40B6-8A24-1D2ADB1CE1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0.10746</cdr:x>
      <cdr:y>0.67095</cdr:y>
    </cdr:from>
    <cdr:to>
      <cdr:x>0.1915</cdr:x>
      <cdr:y>0.7342</cdr:y>
    </cdr:to>
    <cdr:sp macro="" textlink="">
      <cdr:nvSpPr>
        <cdr:cNvPr id="2" name="TextBox 1"/>
        <cdr:cNvSpPr txBox="1"/>
      </cdr:nvSpPr>
      <cdr:spPr>
        <a:xfrm xmlns:a="http://schemas.openxmlformats.org/drawingml/2006/main">
          <a:off x="732803" y="3371622"/>
          <a:ext cx="580794" cy="3132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b="1">
              <a:solidFill>
                <a:schemeClr val="accent1">
                  <a:lumMod val="75000"/>
                </a:schemeClr>
              </a:solidFill>
            </a:rPr>
            <a:t>CAPE</a:t>
          </a:r>
        </a:p>
      </cdr:txBody>
    </cdr:sp>
  </cdr:relSizeAnchor>
  <cdr:relSizeAnchor xmlns:cdr="http://schemas.openxmlformats.org/drawingml/2006/chartDrawing">
    <cdr:from>
      <cdr:x>0.11746</cdr:x>
      <cdr:y>0.80311</cdr:y>
    </cdr:from>
    <cdr:to>
      <cdr:x>0.30813</cdr:x>
      <cdr:y>0.93596</cdr:y>
    </cdr:to>
    <cdr:sp macro="" textlink="">
      <cdr:nvSpPr>
        <cdr:cNvPr id="3" name="TextBox 2"/>
        <cdr:cNvSpPr txBox="1"/>
      </cdr:nvSpPr>
      <cdr:spPr>
        <a:xfrm xmlns:a="http://schemas.openxmlformats.org/drawingml/2006/main">
          <a:off x="800359" y="4031675"/>
          <a:ext cx="1332103" cy="6711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b="1" baseline="0">
              <a:solidFill>
                <a:srgbClr val="FF0000"/>
              </a:solidFill>
            </a:rPr>
            <a:t>Long-Term</a:t>
          </a:r>
          <a:r>
            <a:rPr lang="en-US" sz="1100" b="1">
              <a:solidFill>
                <a:srgbClr val="FF0000"/>
              </a:solidFill>
            </a:rPr>
            <a:t> </a:t>
          </a:r>
        </a:p>
        <a:p xmlns:a="http://schemas.openxmlformats.org/drawingml/2006/main">
          <a:r>
            <a:rPr lang="en-US" sz="1600" b="1">
              <a:solidFill>
                <a:srgbClr val="FF0000"/>
              </a:solidFill>
            </a:rPr>
            <a:t>Interest Rates</a:t>
          </a:r>
        </a:p>
      </cdr:txBody>
    </cdr:sp>
  </cdr:relSizeAnchor>
  <cdr:relSizeAnchor xmlns:cdr="http://schemas.openxmlformats.org/drawingml/2006/chartDrawing">
    <cdr:from>
      <cdr:x>0.69614</cdr:x>
      <cdr:y>0.13305</cdr:y>
    </cdr:from>
    <cdr:to>
      <cdr:x>0.80272</cdr:x>
      <cdr:y>0.18451</cdr:y>
    </cdr:to>
    <cdr:sp macro="" textlink="">
      <cdr:nvSpPr>
        <cdr:cNvPr id="4" name="TextBox 3"/>
        <cdr:cNvSpPr txBox="1"/>
      </cdr:nvSpPr>
      <cdr:spPr>
        <a:xfrm xmlns:a="http://schemas.openxmlformats.org/drawingml/2006/main">
          <a:off x="6043839" y="771071"/>
          <a:ext cx="929822" cy="3401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2000</a:t>
          </a:r>
        </a:p>
      </cdr:txBody>
    </cdr:sp>
  </cdr:relSizeAnchor>
  <cdr:relSizeAnchor xmlns:cdr="http://schemas.openxmlformats.org/drawingml/2006/chartDrawing">
    <cdr:from>
      <cdr:x>0.62218</cdr:x>
      <cdr:y>0.13118</cdr:y>
    </cdr:from>
    <cdr:to>
      <cdr:x>0.68269</cdr:x>
      <cdr:y>0.18084</cdr:y>
    </cdr:to>
    <cdr:sp macro="" textlink="">
      <cdr:nvSpPr>
        <cdr:cNvPr id="5" name="TextBox 4"/>
        <cdr:cNvSpPr txBox="1"/>
      </cdr:nvSpPr>
      <cdr:spPr>
        <a:xfrm xmlns:a="http://schemas.openxmlformats.org/drawingml/2006/main">
          <a:off x="4311158" y="655157"/>
          <a:ext cx="419451" cy="2486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1981</a:t>
          </a:r>
        </a:p>
      </cdr:txBody>
    </cdr:sp>
  </cdr:relSizeAnchor>
  <cdr:relSizeAnchor xmlns:cdr="http://schemas.openxmlformats.org/drawingml/2006/chartDrawing">
    <cdr:from>
      <cdr:x>0.38914</cdr:x>
      <cdr:y>0.32514</cdr:y>
    </cdr:from>
    <cdr:to>
      <cdr:x>0.47359</cdr:x>
      <cdr:y>0.37455</cdr:y>
    </cdr:to>
    <cdr:sp macro="" textlink="">
      <cdr:nvSpPr>
        <cdr:cNvPr id="6" name="TextBox 5"/>
        <cdr:cNvSpPr txBox="1"/>
      </cdr:nvSpPr>
      <cdr:spPr>
        <a:xfrm xmlns:a="http://schemas.openxmlformats.org/drawingml/2006/main">
          <a:off x="3299732" y="2018393"/>
          <a:ext cx="759732" cy="3288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1929</a:t>
          </a:r>
        </a:p>
      </cdr:txBody>
    </cdr:sp>
  </cdr:relSizeAnchor>
  <cdr:relSizeAnchor xmlns:cdr="http://schemas.openxmlformats.org/drawingml/2006/chartDrawing">
    <cdr:from>
      <cdr:x>0.25346</cdr:x>
      <cdr:y>0.44709</cdr:y>
    </cdr:from>
    <cdr:to>
      <cdr:x>0.34364</cdr:x>
      <cdr:y>0.5041</cdr:y>
    </cdr:to>
    <cdr:sp macro="" textlink="">
      <cdr:nvSpPr>
        <cdr:cNvPr id="7" name="TextBox 6"/>
        <cdr:cNvSpPr txBox="1"/>
      </cdr:nvSpPr>
      <cdr:spPr>
        <a:xfrm xmlns:a="http://schemas.openxmlformats.org/drawingml/2006/main">
          <a:off x="2109107" y="2823482"/>
          <a:ext cx="805089" cy="351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1901</a:t>
          </a:r>
        </a:p>
      </cdr:txBody>
    </cdr:sp>
  </cdr:relSizeAnchor>
  <cdr:relSizeAnchor xmlns:cdr="http://schemas.openxmlformats.org/drawingml/2006/chartDrawing">
    <cdr:from>
      <cdr:x>0.35122</cdr:x>
      <cdr:y>0.87263</cdr:y>
    </cdr:from>
    <cdr:to>
      <cdr:x>0.45128</cdr:x>
      <cdr:y>0.93489</cdr:y>
    </cdr:to>
    <cdr:sp macro="" textlink="">
      <cdr:nvSpPr>
        <cdr:cNvPr id="8" name="TextBox 7"/>
        <cdr:cNvSpPr txBox="1"/>
      </cdr:nvSpPr>
      <cdr:spPr>
        <a:xfrm xmlns:a="http://schemas.openxmlformats.org/drawingml/2006/main">
          <a:off x="3031204" y="5477307"/>
          <a:ext cx="866033" cy="3831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1921</a:t>
          </a:r>
        </a:p>
      </cdr:txBody>
    </cdr:sp>
  </cdr:relSizeAnchor>
  <cdr:relSizeAnchor xmlns:cdr="http://schemas.openxmlformats.org/drawingml/2006/chartDrawing">
    <cdr:from>
      <cdr:x>0.83904</cdr:x>
      <cdr:y>0.42486</cdr:y>
    </cdr:from>
    <cdr:to>
      <cdr:x>0.92083</cdr:x>
      <cdr:y>0.48433</cdr:y>
    </cdr:to>
    <cdr:sp macro="" textlink="">
      <cdr:nvSpPr>
        <cdr:cNvPr id="9" name="TextBox 8"/>
        <cdr:cNvSpPr txBox="1"/>
      </cdr:nvSpPr>
      <cdr:spPr>
        <a:xfrm xmlns:a="http://schemas.openxmlformats.org/drawingml/2006/main">
          <a:off x="7241977" y="2669243"/>
          <a:ext cx="705947" cy="373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b="1">
              <a:solidFill>
                <a:srgbClr val="002060"/>
              </a:solidFill>
            </a:rPr>
            <a:t>30.63</a:t>
          </a:r>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r>
            <a:rPr lang="en-US" sz="1100"/>
            <a:t>26.1</a:t>
          </a:r>
        </a:p>
        <a:p xmlns:a="http://schemas.openxmlformats.org/drawingml/2006/main">
          <a:r>
            <a:rPr lang="en-US" sz="1100"/>
            <a:t>225.7</a:t>
          </a:r>
        </a:p>
      </cdr:txBody>
    </cdr:sp>
  </cdr:relSizeAnchor>
  <cdr:relSizeAnchor xmlns:cdr="http://schemas.openxmlformats.org/drawingml/2006/chartDrawing">
    <cdr:from>
      <cdr:x>0.55619</cdr:x>
      <cdr:y>0.46203</cdr:y>
    </cdr:from>
    <cdr:to>
      <cdr:x>0.64504</cdr:x>
      <cdr:y>0.51876</cdr:y>
    </cdr:to>
    <cdr:sp macro="" textlink="">
      <cdr:nvSpPr>
        <cdr:cNvPr id="10" name="TextBox 9"/>
        <cdr:cNvSpPr txBox="1"/>
      </cdr:nvSpPr>
      <cdr:spPr>
        <a:xfrm xmlns:a="http://schemas.openxmlformats.org/drawingml/2006/main">
          <a:off x="3855494" y="2318926"/>
          <a:ext cx="612410" cy="2855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1966</a:t>
          </a:r>
        </a:p>
      </cdr:txBody>
    </cdr:sp>
  </cdr:relSizeAnchor>
  <cdr:relSizeAnchor xmlns:cdr="http://schemas.openxmlformats.org/drawingml/2006/chartDrawing">
    <cdr:from>
      <cdr:x>0.79788</cdr:x>
      <cdr:y>0.30404</cdr:y>
    </cdr:from>
    <cdr:to>
      <cdr:x>0.90446</cdr:x>
      <cdr:y>0.3555</cdr:y>
    </cdr:to>
    <cdr:sp macro="" textlink="">
      <cdr:nvSpPr>
        <cdr:cNvPr id="11" name="TextBox 1"/>
        <cdr:cNvSpPr txBox="1"/>
      </cdr:nvSpPr>
      <cdr:spPr>
        <a:xfrm xmlns:a="http://schemas.openxmlformats.org/drawingml/2006/main">
          <a:off x="6907495" y="1910133"/>
          <a:ext cx="922696" cy="3233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t>2020</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4"/>
  <sheetViews>
    <sheetView showGridLines="0" workbookViewId="0">
      <selection activeCell="D21" sqref="D21"/>
    </sheetView>
  </sheetViews>
  <sheetFormatPr defaultColWidth="9" defaultRowHeight="13.2" x14ac:dyDescent="0.2"/>
  <cols>
    <col min="1" max="6" width="13.44140625" style="22" customWidth="1"/>
    <col min="7" max="16384" width="9" style="22"/>
  </cols>
  <sheetData>
    <row r="1" spans="1:6" ht="25.5" customHeight="1" x14ac:dyDescent="0.2">
      <c r="A1" s="46" t="s">
        <v>28</v>
      </c>
      <c r="B1" s="47"/>
      <c r="C1" s="47"/>
      <c r="D1" s="47"/>
      <c r="E1" s="47"/>
      <c r="F1" s="47"/>
    </row>
    <row r="2" spans="1:6" ht="25.5" customHeight="1" x14ac:dyDescent="0.2">
      <c r="A2" s="47"/>
      <c r="B2" s="47"/>
      <c r="C2" s="47"/>
      <c r="D2" s="47"/>
      <c r="E2" s="47"/>
      <c r="F2" s="47"/>
    </row>
    <row r="3" spans="1:6" ht="25.5" customHeight="1" x14ac:dyDescent="0.2">
      <c r="A3" s="47"/>
      <c r="B3" s="47"/>
      <c r="C3" s="47"/>
      <c r="D3" s="47"/>
      <c r="E3" s="47"/>
      <c r="F3" s="47"/>
    </row>
    <row r="4" spans="1:6" ht="25.5" customHeight="1" x14ac:dyDescent="0.2">
      <c r="A4" s="47"/>
      <c r="B4" s="47"/>
      <c r="C4" s="47"/>
      <c r="D4" s="47"/>
      <c r="E4" s="47"/>
      <c r="F4" s="47"/>
    </row>
    <row r="5" spans="1:6" ht="25.5" customHeight="1" x14ac:dyDescent="0.2">
      <c r="A5" s="47"/>
      <c r="B5" s="47"/>
      <c r="C5" s="47"/>
      <c r="D5" s="47"/>
      <c r="E5" s="47"/>
      <c r="F5" s="47"/>
    </row>
    <row r="6" spans="1:6" ht="25.2" customHeight="1" x14ac:dyDescent="0.2">
      <c r="A6" s="47"/>
      <c r="B6" s="47"/>
      <c r="C6" s="47"/>
      <c r="D6" s="47"/>
      <c r="E6" s="47"/>
      <c r="F6" s="47"/>
    </row>
    <row r="9" spans="1:6" x14ac:dyDescent="0.2">
      <c r="A9" s="45"/>
      <c r="B9" s="45"/>
      <c r="C9" s="45"/>
      <c r="D9" s="45"/>
      <c r="E9" s="45"/>
      <c r="F9" s="45"/>
    </row>
    <row r="10" spans="1:6" x14ac:dyDescent="0.2">
      <c r="A10" s="45"/>
      <c r="B10" s="45"/>
      <c r="C10" s="45"/>
      <c r="D10" s="45"/>
      <c r="E10" s="45"/>
      <c r="F10" s="45"/>
    </row>
    <row r="11" spans="1:6" x14ac:dyDescent="0.2">
      <c r="A11" s="45"/>
      <c r="B11" s="45"/>
      <c r="C11" s="45"/>
      <c r="D11" s="45"/>
      <c r="E11" s="45"/>
      <c r="F11" s="45"/>
    </row>
    <row r="12" spans="1:6" x14ac:dyDescent="0.2">
      <c r="A12" s="45"/>
      <c r="B12" s="45"/>
      <c r="C12" s="45"/>
      <c r="D12" s="45"/>
      <c r="E12" s="45"/>
      <c r="F12" s="45"/>
    </row>
    <row r="13" spans="1:6" x14ac:dyDescent="0.2">
      <c r="A13" s="45"/>
      <c r="B13" s="45"/>
      <c r="C13" s="45"/>
      <c r="D13" s="45"/>
      <c r="E13" s="45"/>
      <c r="F13" s="45"/>
    </row>
    <row r="14" spans="1:6" x14ac:dyDescent="0.2">
      <c r="A14" s="45"/>
      <c r="B14" s="45"/>
      <c r="C14" s="45"/>
      <c r="D14" s="45"/>
      <c r="E14" s="45"/>
      <c r="F14" s="45"/>
    </row>
  </sheetData>
  <mergeCells count="2">
    <mergeCell ref="A9:F14"/>
    <mergeCell ref="A1: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430"/>
  <sheetViews>
    <sheetView tabSelected="1" zoomScale="102" zoomScaleNormal="100" workbookViewId="0">
      <pane xSplit="1" ySplit="8" topLeftCell="B1785" activePane="bottomRight" state="frozen"/>
      <selection pane="topRight" activeCell="B1" sqref="B1"/>
      <selection pane="bottomLeft" activeCell="A9" sqref="A9"/>
      <selection pane="bottomRight" activeCell="O1800" sqref="O1800"/>
    </sheetView>
  </sheetViews>
  <sheetFormatPr defaultColWidth="10.21875" defaultRowHeight="12" x14ac:dyDescent="0.2"/>
  <cols>
    <col min="1" max="1" width="14" customWidth="1"/>
    <col min="2" max="2" width="11.77734375" style="12" customWidth="1"/>
    <col min="3" max="3" width="10.21875" style="9"/>
    <col min="4" max="5" width="10.21875" style="12"/>
    <col min="6" max="6" width="10.21875" style="26"/>
    <col min="7" max="8" width="10.21875" style="9"/>
    <col min="9" max="9" width="11" style="19" bestFit="1" customWidth="1"/>
    <col min="10" max="10" width="10.21875" style="9"/>
    <col min="11" max="11" width="10.21875" style="19"/>
    <col min="12" max="12" width="10.21875" style="18"/>
    <col min="13" max="13" width="2.109375" style="18" customWidth="1"/>
    <col min="14" max="14" width="13" style="17" customWidth="1"/>
  </cols>
  <sheetData>
    <row r="1" spans="1:15" ht="13.8" thickBot="1" x14ac:dyDescent="0.3">
      <c r="A1" s="1"/>
      <c r="B1" s="11"/>
      <c r="C1" s="4"/>
      <c r="D1" s="11"/>
      <c r="E1" s="11"/>
      <c r="F1" s="23"/>
      <c r="G1" s="4"/>
      <c r="H1" s="4"/>
      <c r="I1" s="5"/>
      <c r="J1" s="4"/>
      <c r="K1" s="5"/>
      <c r="L1" s="6"/>
      <c r="M1" s="6"/>
      <c r="N1" s="7"/>
    </row>
    <row r="2" spans="1:15" ht="13.2" x14ac:dyDescent="0.25">
      <c r="A2" s="2"/>
      <c r="B2" s="11"/>
      <c r="C2" s="4"/>
      <c r="D2" s="11"/>
      <c r="E2" s="11"/>
      <c r="F2" s="23"/>
      <c r="G2" s="4"/>
      <c r="H2" s="4"/>
      <c r="I2" s="5"/>
      <c r="J2" s="4"/>
      <c r="K2" s="5"/>
      <c r="L2" s="8" t="s">
        <v>18</v>
      </c>
      <c r="M2" s="6"/>
      <c r="N2" s="21" t="s">
        <v>27</v>
      </c>
    </row>
    <row r="3" spans="1:15" ht="13.2" x14ac:dyDescent="0.25">
      <c r="A3" s="2"/>
      <c r="B3" s="11"/>
      <c r="C3" s="4"/>
      <c r="D3" s="11"/>
      <c r="E3" s="11"/>
      <c r="G3" s="4"/>
      <c r="H3" s="4"/>
      <c r="I3" s="5"/>
      <c r="J3" s="4"/>
      <c r="K3" s="5"/>
      <c r="L3" s="10" t="s">
        <v>19</v>
      </c>
      <c r="M3" s="6"/>
      <c r="N3" s="21" t="s">
        <v>19</v>
      </c>
    </row>
    <row r="4" spans="1:15" ht="13.2" x14ac:dyDescent="0.25">
      <c r="A4" s="3"/>
      <c r="B4" s="11"/>
      <c r="C4" s="11"/>
      <c r="D4" s="11"/>
      <c r="E4" s="11"/>
      <c r="F4" s="23"/>
      <c r="G4" s="11"/>
      <c r="H4" s="12"/>
      <c r="I4" s="13"/>
      <c r="J4" s="11"/>
      <c r="K4" s="13"/>
      <c r="L4" s="10" t="s">
        <v>0</v>
      </c>
      <c r="M4" s="6"/>
      <c r="N4" s="21" t="s">
        <v>26</v>
      </c>
    </row>
    <row r="5" spans="1:15" ht="13.2" x14ac:dyDescent="0.25">
      <c r="A5" s="3"/>
      <c r="B5" s="11"/>
      <c r="C5" s="11"/>
      <c r="D5" s="11"/>
      <c r="E5" s="11" t="s">
        <v>14</v>
      </c>
      <c r="F5" s="23"/>
      <c r="G5" s="11"/>
      <c r="H5" s="11"/>
      <c r="I5" s="13" t="s">
        <v>6</v>
      </c>
      <c r="J5" s="11"/>
      <c r="K5" s="13" t="s">
        <v>6</v>
      </c>
      <c r="L5" s="10" t="s">
        <v>2</v>
      </c>
      <c r="M5" s="6"/>
      <c r="N5" s="21" t="s">
        <v>2</v>
      </c>
    </row>
    <row r="6" spans="1:15" ht="13.2" x14ac:dyDescent="0.25">
      <c r="A6" s="3"/>
      <c r="B6" s="11" t="s">
        <v>1</v>
      </c>
      <c r="C6" s="11"/>
      <c r="D6" s="11"/>
      <c r="E6" s="11" t="s">
        <v>0</v>
      </c>
      <c r="F6" s="23" t="s">
        <v>16</v>
      </c>
      <c r="G6" s="11"/>
      <c r="H6" s="11"/>
      <c r="I6" s="13" t="s">
        <v>22</v>
      </c>
      <c r="J6" s="11"/>
      <c r="K6" s="13" t="s">
        <v>24</v>
      </c>
      <c r="L6" s="10" t="s">
        <v>7</v>
      </c>
      <c r="M6" s="6"/>
      <c r="N6" s="21" t="s">
        <v>7</v>
      </c>
    </row>
    <row r="7" spans="1:15" ht="13.2" x14ac:dyDescent="0.25">
      <c r="A7" s="3"/>
      <c r="B7" s="11" t="s">
        <v>3</v>
      </c>
      <c r="C7" s="11" t="s">
        <v>4</v>
      </c>
      <c r="D7" s="11" t="s">
        <v>2</v>
      </c>
      <c r="E7" s="11" t="s">
        <v>5</v>
      </c>
      <c r="F7" s="23" t="s">
        <v>15</v>
      </c>
      <c r="G7" s="11" t="s">
        <v>6</v>
      </c>
      <c r="H7" s="11" t="s">
        <v>6</v>
      </c>
      <c r="I7" s="13" t="s">
        <v>23</v>
      </c>
      <c r="J7" s="11" t="s">
        <v>6</v>
      </c>
      <c r="K7" s="13" t="s">
        <v>25</v>
      </c>
      <c r="L7" s="10" t="s">
        <v>20</v>
      </c>
      <c r="M7" s="6"/>
      <c r="N7" s="21" t="s">
        <v>29</v>
      </c>
    </row>
    <row r="8" spans="1:15" ht="13.8" thickBot="1" x14ac:dyDescent="0.3">
      <c r="A8" s="3" t="s">
        <v>8</v>
      </c>
      <c r="B8" s="11" t="s">
        <v>9</v>
      </c>
      <c r="C8" s="11" t="s">
        <v>10</v>
      </c>
      <c r="D8" s="11" t="s">
        <v>11</v>
      </c>
      <c r="E8" s="11" t="s">
        <v>12</v>
      </c>
      <c r="F8" s="23" t="s">
        <v>17</v>
      </c>
      <c r="G8" s="11" t="s">
        <v>0</v>
      </c>
      <c r="H8" s="11" t="s">
        <v>4</v>
      </c>
      <c r="I8" s="13" t="s">
        <v>0</v>
      </c>
      <c r="J8" s="11" t="s">
        <v>2</v>
      </c>
      <c r="K8" s="13" t="s">
        <v>2</v>
      </c>
      <c r="L8" s="14" t="s">
        <v>21</v>
      </c>
      <c r="M8" s="6"/>
      <c r="N8" s="21" t="s">
        <v>30</v>
      </c>
      <c r="O8" t="s">
        <v>33</v>
      </c>
    </row>
    <row r="9" spans="1:15" ht="13.2" x14ac:dyDescent="0.25">
      <c r="A9" s="30" t="s">
        <v>31</v>
      </c>
      <c r="B9" s="11">
        <v>4.4400000000000004</v>
      </c>
      <c r="C9" s="4">
        <v>0.26</v>
      </c>
      <c r="D9" s="11">
        <v>0.4</v>
      </c>
      <c r="E9" s="11">
        <v>12.46406116</v>
      </c>
      <c r="F9" s="23">
        <v>5.32</v>
      </c>
      <c r="G9" s="4">
        <f>B9*$E$1804/E9</f>
        <v>92.530300132128048</v>
      </c>
      <c r="H9" s="4">
        <f>C9*$E$1804/E9</f>
        <v>5.4184409987282187</v>
      </c>
      <c r="I9" s="5">
        <f>G9</f>
        <v>92.530300132128048</v>
      </c>
      <c r="J9" s="4">
        <f>D9*$E$1804/E9</f>
        <v>8.336063074966491</v>
      </c>
      <c r="K9" s="5">
        <f>J9*(I9/G9)</f>
        <v>8.336063074966491</v>
      </c>
      <c r="L9" s="15" t="s">
        <v>13</v>
      </c>
      <c r="M9" s="6"/>
      <c r="N9" s="7" t="s">
        <v>13</v>
      </c>
      <c r="O9" s="28">
        <f t="shared" ref="O9:O72" si="0">B9/D9</f>
        <v>11.1</v>
      </c>
    </row>
    <row r="10" spans="1:15" ht="13.2" x14ac:dyDescent="0.25">
      <c r="A10" s="1" t="s">
        <v>32</v>
      </c>
      <c r="B10" s="11">
        <v>4.5</v>
      </c>
      <c r="C10" s="4">
        <v>0.26</v>
      </c>
      <c r="D10" s="11">
        <v>0.4</v>
      </c>
      <c r="E10" s="11">
        <v>12.844641319999999</v>
      </c>
      <c r="F10" s="23">
        <f>F9*11/12+F21*1/12</f>
        <v>5.3233333333333333</v>
      </c>
      <c r="G10" s="4">
        <f t="shared" ref="G10:G73" si="1">B10*$E$1804/E10</f>
        <v>91.002035080571645</v>
      </c>
      <c r="H10" s="4">
        <f t="shared" ref="H10:H73" si="2">C10*$E$1804/E10</f>
        <v>5.2578953602108065</v>
      </c>
      <c r="I10" s="5">
        <f>I9*((G10+(H10/12))/G9)</f>
        <v>91.440193027255873</v>
      </c>
      <c r="J10" s="4">
        <f t="shared" ref="J10:J73" si="3">D10*$E$1804/E10</f>
        <v>8.0890697849397029</v>
      </c>
      <c r="K10" s="5">
        <f t="shared" ref="K10:K73" si="4">J10*(I10/G10)</f>
        <v>8.1280171579783023</v>
      </c>
      <c r="L10" s="15" t="s">
        <v>13</v>
      </c>
      <c r="M10" s="6"/>
      <c r="N10" s="7" t="s">
        <v>13</v>
      </c>
      <c r="O10" s="28">
        <f t="shared" si="0"/>
        <v>11.25</v>
      </c>
    </row>
    <row r="11" spans="1:15" ht="13.2" x14ac:dyDescent="0.25">
      <c r="A11" s="1">
        <v>1871.03</v>
      </c>
      <c r="B11" s="11">
        <v>4.6100000000000003</v>
      </c>
      <c r="C11" s="4">
        <v>0.26</v>
      </c>
      <c r="D11" s="11">
        <v>0.4</v>
      </c>
      <c r="E11" s="11">
        <v>13.0349719</v>
      </c>
      <c r="F11" s="23">
        <f>F9*10/12+F21*2/12</f>
        <v>5.3266666666666671</v>
      </c>
      <c r="G11" s="4">
        <f t="shared" si="1"/>
        <v>91.865278973098526</v>
      </c>
      <c r="H11" s="4">
        <f t="shared" si="2"/>
        <v>5.1811220245131482</v>
      </c>
      <c r="I11" s="5">
        <f t="shared" ref="I11:I74" si="5">I10*((G11+(H11/12))/G10)</f>
        <v>92.741432293231483</v>
      </c>
      <c r="J11" s="4">
        <f t="shared" si="3"/>
        <v>7.9709569607894588</v>
      </c>
      <c r="K11" s="5">
        <f t="shared" si="4"/>
        <v>8.0469789408443795</v>
      </c>
      <c r="L11" s="15" t="s">
        <v>13</v>
      </c>
      <c r="M11" s="6"/>
      <c r="N11" s="7" t="s">
        <v>13</v>
      </c>
      <c r="O11" s="28">
        <f t="shared" si="0"/>
        <v>11.525</v>
      </c>
    </row>
    <row r="12" spans="1:15" ht="13.2" x14ac:dyDescent="0.25">
      <c r="A12" s="1">
        <v>1871.04</v>
      </c>
      <c r="B12" s="11">
        <v>4.74</v>
      </c>
      <c r="C12" s="4">
        <v>0.26</v>
      </c>
      <c r="D12" s="11">
        <v>0.4</v>
      </c>
      <c r="E12" s="11">
        <v>12.559226450000001</v>
      </c>
      <c r="F12" s="23">
        <f>F9*9/12+F21*3/12</f>
        <v>5.33</v>
      </c>
      <c r="G12" s="4">
        <f t="shared" si="1"/>
        <v>98.033841885222145</v>
      </c>
      <c r="H12" s="4">
        <f t="shared" si="2"/>
        <v>5.3773837321007933</v>
      </c>
      <c r="I12" s="5">
        <f t="shared" si="5"/>
        <v>99.421216236590467</v>
      </c>
      <c r="J12" s="4">
        <f t="shared" si="3"/>
        <v>8.2728980493858355</v>
      </c>
      <c r="K12" s="5">
        <f t="shared" si="4"/>
        <v>8.389976053720714</v>
      </c>
      <c r="L12" s="15" t="s">
        <v>13</v>
      </c>
      <c r="M12" s="6"/>
      <c r="N12" s="7" t="s">
        <v>13</v>
      </c>
      <c r="O12" s="28">
        <f t="shared" si="0"/>
        <v>11.85</v>
      </c>
    </row>
    <row r="13" spans="1:15" ht="13.2" x14ac:dyDescent="0.25">
      <c r="A13" s="1">
        <v>1871.05</v>
      </c>
      <c r="B13" s="11">
        <v>4.8600000000000003</v>
      </c>
      <c r="C13" s="4">
        <v>0.26</v>
      </c>
      <c r="D13" s="11">
        <v>0.4</v>
      </c>
      <c r="E13" s="11">
        <v>12.273811569999999</v>
      </c>
      <c r="F13" s="23">
        <f>F9*8/12+F21*4/12</f>
        <v>5.3333333333333339</v>
      </c>
      <c r="G13" s="4">
        <f t="shared" si="1"/>
        <v>102.85310091329681</v>
      </c>
      <c r="H13" s="4">
        <f t="shared" si="2"/>
        <v>5.5024292669664963</v>
      </c>
      <c r="I13" s="5">
        <f t="shared" si="5"/>
        <v>104.77370235775565</v>
      </c>
      <c r="J13" s="4">
        <f t="shared" si="3"/>
        <v>8.4652757953330724</v>
      </c>
      <c r="K13" s="5">
        <f t="shared" si="4"/>
        <v>8.6233499882926488</v>
      </c>
      <c r="L13" s="15" t="s">
        <v>13</v>
      </c>
      <c r="M13" s="6"/>
      <c r="N13" s="7" t="s">
        <v>13</v>
      </c>
      <c r="O13" s="28">
        <f t="shared" si="0"/>
        <v>12.15</v>
      </c>
    </row>
    <row r="14" spans="1:15" ht="13.2" x14ac:dyDescent="0.25">
      <c r="A14" s="1">
        <v>1871.06</v>
      </c>
      <c r="B14" s="11">
        <v>4.82</v>
      </c>
      <c r="C14" s="4">
        <v>0.26</v>
      </c>
      <c r="D14" s="11">
        <v>0.4</v>
      </c>
      <c r="E14" s="11">
        <v>12.08348099</v>
      </c>
      <c r="F14" s="23">
        <f>F9*7/12+F21*5/12</f>
        <v>5.3366666666666669</v>
      </c>
      <c r="G14" s="4">
        <f t="shared" si="1"/>
        <v>103.613309859645</v>
      </c>
      <c r="H14" s="4">
        <f t="shared" si="2"/>
        <v>5.5890997019725521</v>
      </c>
      <c r="I14" s="5">
        <f t="shared" si="5"/>
        <v>106.02256240299492</v>
      </c>
      <c r="J14" s="4">
        <f t="shared" si="3"/>
        <v>8.5986149261116189</v>
      </c>
      <c r="K14" s="5">
        <f t="shared" si="4"/>
        <v>8.7985528965141029</v>
      </c>
      <c r="L14" s="15" t="s">
        <v>13</v>
      </c>
      <c r="M14" s="6"/>
      <c r="N14" s="7" t="s">
        <v>13</v>
      </c>
      <c r="O14" s="28">
        <f t="shared" si="0"/>
        <v>12.05</v>
      </c>
    </row>
    <row r="15" spans="1:15" ht="13.2" x14ac:dyDescent="0.25">
      <c r="A15" s="1">
        <v>1871.07</v>
      </c>
      <c r="B15" s="11">
        <v>4.7300000000000004</v>
      </c>
      <c r="C15" s="4">
        <v>0.26</v>
      </c>
      <c r="D15" s="11">
        <v>0.4</v>
      </c>
      <c r="E15" s="11">
        <v>12.08348099</v>
      </c>
      <c r="F15" s="23">
        <f>F9*6/12+F21*6/12</f>
        <v>5.34</v>
      </c>
      <c r="G15" s="4">
        <f t="shared" si="1"/>
        <v>101.67862150126989</v>
      </c>
      <c r="H15" s="4">
        <f t="shared" si="2"/>
        <v>5.5890997019725521</v>
      </c>
      <c r="I15" s="5">
        <f t="shared" si="5"/>
        <v>104.51947628317377</v>
      </c>
      <c r="J15" s="4">
        <f t="shared" si="3"/>
        <v>8.5986149261116189</v>
      </c>
      <c r="K15" s="5">
        <f t="shared" si="4"/>
        <v>8.8388563453001083</v>
      </c>
      <c r="L15" s="15" t="s">
        <v>13</v>
      </c>
      <c r="M15" s="6"/>
      <c r="N15" s="7" t="s">
        <v>13</v>
      </c>
      <c r="O15" s="28">
        <f t="shared" si="0"/>
        <v>11.825000000000001</v>
      </c>
    </row>
    <row r="16" spans="1:15" ht="13.2" x14ac:dyDescent="0.25">
      <c r="A16" s="1">
        <v>1871.08</v>
      </c>
      <c r="B16" s="11">
        <v>4.79</v>
      </c>
      <c r="C16" s="4">
        <v>0.26</v>
      </c>
      <c r="D16" s="11">
        <v>0.4</v>
      </c>
      <c r="E16" s="11">
        <v>11.893231399999999</v>
      </c>
      <c r="F16" s="23">
        <f>F9*5/12+F21*7/12</f>
        <v>5.3433333333333337</v>
      </c>
      <c r="G16" s="4">
        <f t="shared" si="1"/>
        <v>104.61554376214357</v>
      </c>
      <c r="H16" s="4">
        <f t="shared" si="2"/>
        <v>5.6785055069221979</v>
      </c>
      <c r="I16" s="5">
        <f t="shared" si="5"/>
        <v>108.02488485841046</v>
      </c>
      <c r="J16" s="4">
        <f t="shared" si="3"/>
        <v>8.7361623183418438</v>
      </c>
      <c r="K16" s="5">
        <f t="shared" si="4"/>
        <v>9.0208672115582846</v>
      </c>
      <c r="L16" s="15" t="s">
        <v>13</v>
      </c>
      <c r="M16" s="6"/>
      <c r="N16" s="7" t="s">
        <v>13</v>
      </c>
      <c r="O16" s="28">
        <f t="shared" si="0"/>
        <v>11.975</v>
      </c>
    </row>
    <row r="17" spans="1:15" ht="13.2" x14ac:dyDescent="0.25">
      <c r="A17" s="1">
        <v>1871.09</v>
      </c>
      <c r="B17" s="11">
        <v>4.84</v>
      </c>
      <c r="C17" s="4">
        <v>0.26</v>
      </c>
      <c r="D17" s="11">
        <v>0.4</v>
      </c>
      <c r="E17" s="11">
        <v>12.178646280000001</v>
      </c>
      <c r="F17" s="23">
        <f>F9*4/12+F21*8/12</f>
        <v>5.3466666666666676</v>
      </c>
      <c r="G17" s="4">
        <f t="shared" si="1"/>
        <v>103.23023520804645</v>
      </c>
      <c r="H17" s="4">
        <f t="shared" si="2"/>
        <v>5.5454258582834877</v>
      </c>
      <c r="I17" s="5">
        <f t="shared" si="5"/>
        <v>107.0716090737865</v>
      </c>
      <c r="J17" s="4">
        <f t="shared" si="3"/>
        <v>8.5314243973592117</v>
      </c>
      <c r="K17" s="5">
        <f t="shared" si="4"/>
        <v>8.8488933118831845</v>
      </c>
      <c r="L17" s="15" t="s">
        <v>13</v>
      </c>
      <c r="M17" s="6"/>
      <c r="N17" s="7" t="s">
        <v>13</v>
      </c>
      <c r="O17" s="28">
        <f t="shared" si="0"/>
        <v>12.1</v>
      </c>
    </row>
    <row r="18" spans="1:15" ht="13.2" x14ac:dyDescent="0.25">
      <c r="A18" s="1">
        <v>1871.1</v>
      </c>
      <c r="B18" s="11">
        <v>4.59</v>
      </c>
      <c r="C18" s="4">
        <v>0.26</v>
      </c>
      <c r="D18" s="11">
        <v>0.4</v>
      </c>
      <c r="E18" s="11">
        <v>12.368895869999999</v>
      </c>
      <c r="F18" s="23">
        <f>F9*3/12+F21*9/12</f>
        <v>5.3500000000000005</v>
      </c>
      <c r="G18" s="4">
        <f t="shared" si="1"/>
        <v>96.392295846856371</v>
      </c>
      <c r="H18" s="4">
        <f t="shared" si="2"/>
        <v>5.4601300479700789</v>
      </c>
      <c r="I18" s="5">
        <f t="shared" si="5"/>
        <v>100.45116084681872</v>
      </c>
      <c r="J18" s="4">
        <f t="shared" si="3"/>
        <v>8.4002000738001215</v>
      </c>
      <c r="K18" s="5">
        <f t="shared" si="4"/>
        <v>8.7539137992870373</v>
      </c>
      <c r="L18" s="15" t="s">
        <v>13</v>
      </c>
      <c r="M18" s="6"/>
      <c r="N18" s="7" t="s">
        <v>13</v>
      </c>
      <c r="O18" s="28">
        <f t="shared" si="0"/>
        <v>11.475</v>
      </c>
    </row>
    <row r="19" spans="1:15" ht="13.2" x14ac:dyDescent="0.25">
      <c r="A19" s="1">
        <v>1871.11</v>
      </c>
      <c r="B19" s="11">
        <v>4.6399999999999997</v>
      </c>
      <c r="C19" s="4">
        <v>0.26</v>
      </c>
      <c r="D19" s="11">
        <v>0.4</v>
      </c>
      <c r="E19" s="11">
        <v>12.368895869999999</v>
      </c>
      <c r="F19" s="23">
        <f>F9*2/12+F21*10/12</f>
        <v>5.3533333333333335</v>
      </c>
      <c r="G19" s="4">
        <f t="shared" si="1"/>
        <v>97.442320856081395</v>
      </c>
      <c r="H19" s="4">
        <f t="shared" si="2"/>
        <v>5.4601300479700789</v>
      </c>
      <c r="I19" s="5">
        <f t="shared" si="5"/>
        <v>102.01957040252434</v>
      </c>
      <c r="J19" s="4">
        <f t="shared" si="3"/>
        <v>8.4002000738001215</v>
      </c>
      <c r="K19" s="5">
        <f t="shared" si="4"/>
        <v>8.7947905519417535</v>
      </c>
      <c r="L19" s="15" t="s">
        <v>13</v>
      </c>
      <c r="M19" s="6"/>
      <c r="N19" s="7" t="s">
        <v>13</v>
      </c>
      <c r="O19" s="28">
        <f t="shared" si="0"/>
        <v>11.599999999999998</v>
      </c>
    </row>
    <row r="20" spans="1:15" ht="13.2" x14ac:dyDescent="0.25">
      <c r="A20" s="1">
        <v>1871.12</v>
      </c>
      <c r="B20" s="11">
        <v>4.74</v>
      </c>
      <c r="C20" s="4">
        <v>0.26</v>
      </c>
      <c r="D20" s="11">
        <v>0.4</v>
      </c>
      <c r="E20" s="11">
        <v>12.654391739999999</v>
      </c>
      <c r="F20" s="23">
        <f>F9*1/12+F21*11/12</f>
        <v>5.3566666666666665</v>
      </c>
      <c r="G20" s="4">
        <f t="shared" si="1"/>
        <v>97.296594360054158</v>
      </c>
      <c r="H20" s="4">
        <f t="shared" si="2"/>
        <v>5.3369439944333514</v>
      </c>
      <c r="I20" s="5">
        <f t="shared" si="5"/>
        <v>102.33263533169367</v>
      </c>
      <c r="J20" s="4">
        <f t="shared" si="3"/>
        <v>8.2106830683590015</v>
      </c>
      <c r="K20" s="5">
        <f t="shared" si="4"/>
        <v>8.6356654288349084</v>
      </c>
      <c r="L20" s="15" t="s">
        <v>13</v>
      </c>
      <c r="M20" s="6"/>
      <c r="N20" s="7" t="s">
        <v>13</v>
      </c>
      <c r="O20" s="28">
        <f t="shared" si="0"/>
        <v>11.85</v>
      </c>
    </row>
    <row r="21" spans="1:15" ht="13.2" x14ac:dyDescent="0.25">
      <c r="A21" s="1">
        <v>1872.01</v>
      </c>
      <c r="B21" s="11">
        <v>4.8600000000000003</v>
      </c>
      <c r="C21" s="4">
        <v>0.26329999999999998</v>
      </c>
      <c r="D21" s="11">
        <v>0.40250000000000002</v>
      </c>
      <c r="E21" s="11">
        <v>12.654391739999999</v>
      </c>
      <c r="F21" s="23">
        <v>5.36</v>
      </c>
      <c r="G21" s="4">
        <f t="shared" si="1"/>
        <v>99.759799280561865</v>
      </c>
      <c r="H21" s="4">
        <f t="shared" si="2"/>
        <v>5.4046821297473127</v>
      </c>
      <c r="I21" s="5">
        <f t="shared" si="5"/>
        <v>105.39703719105502</v>
      </c>
      <c r="J21" s="4">
        <f t="shared" si="3"/>
        <v>8.261999837536246</v>
      </c>
      <c r="K21" s="5">
        <f t="shared" si="4"/>
        <v>8.7288698496707102</v>
      </c>
      <c r="L21" s="15" t="s">
        <v>13</v>
      </c>
      <c r="M21" s="6"/>
      <c r="N21" s="7" t="s">
        <v>13</v>
      </c>
      <c r="O21" s="28">
        <f t="shared" si="0"/>
        <v>12.074534161490684</v>
      </c>
    </row>
    <row r="22" spans="1:15" ht="13.2" x14ac:dyDescent="0.25">
      <c r="A22" s="1">
        <v>1872.02</v>
      </c>
      <c r="B22" s="11">
        <v>4.88</v>
      </c>
      <c r="C22" s="4">
        <v>0.26669999999999999</v>
      </c>
      <c r="D22" s="11">
        <v>0.40500000000000003</v>
      </c>
      <c r="E22" s="11">
        <v>12.654391739999999</v>
      </c>
      <c r="F22" s="23">
        <f>F21*11/12+F33*1/12</f>
        <v>5.378333333333333</v>
      </c>
      <c r="G22" s="4">
        <f t="shared" si="1"/>
        <v>100.17033343397981</v>
      </c>
      <c r="H22" s="4">
        <f t="shared" si="2"/>
        <v>5.4744729358283637</v>
      </c>
      <c r="I22" s="5">
        <f t="shared" si="5"/>
        <v>106.31275527652667</v>
      </c>
      <c r="J22" s="4">
        <f t="shared" si="3"/>
        <v>8.3133166067134887</v>
      </c>
      <c r="K22" s="5">
        <f t="shared" si="4"/>
        <v>8.8230872719248588</v>
      </c>
      <c r="L22" s="15" t="s">
        <v>13</v>
      </c>
      <c r="M22" s="6"/>
      <c r="N22" s="7" t="s">
        <v>13</v>
      </c>
      <c r="O22" s="28">
        <f t="shared" si="0"/>
        <v>12.049382716049381</v>
      </c>
    </row>
    <row r="23" spans="1:15" ht="13.2" x14ac:dyDescent="0.25">
      <c r="A23" s="1">
        <v>1872.03</v>
      </c>
      <c r="B23" s="11">
        <v>5.04</v>
      </c>
      <c r="C23" s="4">
        <v>0.27</v>
      </c>
      <c r="D23" s="11">
        <v>0.40749999999999997</v>
      </c>
      <c r="E23" s="11">
        <v>12.844641319999999</v>
      </c>
      <c r="F23" s="23">
        <f>F21*10/12+F33*2/12</f>
        <v>5.3966666666666665</v>
      </c>
      <c r="G23" s="4">
        <f t="shared" si="1"/>
        <v>101.92227929024024</v>
      </c>
      <c r="H23" s="4">
        <f t="shared" si="2"/>
        <v>5.4601221048342978</v>
      </c>
      <c r="I23" s="5">
        <f t="shared" si="5"/>
        <v>108.65504134523496</v>
      </c>
      <c r="J23" s="4">
        <f t="shared" si="3"/>
        <v>8.2407398434073205</v>
      </c>
      <c r="K23" s="5">
        <f t="shared" si="4"/>
        <v>8.7851050294014357</v>
      </c>
      <c r="L23" s="15" t="s">
        <v>13</v>
      </c>
      <c r="M23" s="6"/>
      <c r="N23" s="7" t="s">
        <v>13</v>
      </c>
      <c r="O23" s="28">
        <f t="shared" si="0"/>
        <v>12.368098159509204</v>
      </c>
    </row>
    <row r="24" spans="1:15" ht="13.2" x14ac:dyDescent="0.25">
      <c r="A24" s="1">
        <v>1872.04</v>
      </c>
      <c r="B24" s="11">
        <v>5.18</v>
      </c>
      <c r="C24" s="4">
        <v>0.27329999999999999</v>
      </c>
      <c r="D24" s="11">
        <v>0.41</v>
      </c>
      <c r="E24" s="11">
        <v>13.130137189999999</v>
      </c>
      <c r="F24" s="23">
        <f>F21*9/12+F33*3/12</f>
        <v>5.4150000000000009</v>
      </c>
      <c r="G24" s="4">
        <f t="shared" si="1"/>
        <v>102.47574115408004</v>
      </c>
      <c r="H24" s="4">
        <f t="shared" si="2"/>
        <v>5.4066834087664235</v>
      </c>
      <c r="I24" s="5">
        <f t="shared" si="5"/>
        <v>109.72538343891868</v>
      </c>
      <c r="J24" s="4">
        <f t="shared" si="3"/>
        <v>8.1110142612302738</v>
      </c>
      <c r="K24" s="5">
        <f t="shared" si="4"/>
        <v>8.6848276467097811</v>
      </c>
      <c r="L24" s="15" t="s">
        <v>13</v>
      </c>
      <c r="M24" s="6"/>
      <c r="N24" s="7" t="s">
        <v>13</v>
      </c>
      <c r="O24" s="28">
        <f t="shared" si="0"/>
        <v>12.634146341463415</v>
      </c>
    </row>
    <row r="25" spans="1:15" ht="13.2" x14ac:dyDescent="0.25">
      <c r="A25" s="1">
        <v>1872.05</v>
      </c>
      <c r="B25" s="11">
        <v>5.18</v>
      </c>
      <c r="C25" s="4">
        <v>0.2767</v>
      </c>
      <c r="D25" s="11">
        <v>0.41249999999999998</v>
      </c>
      <c r="E25" s="11">
        <v>13.130137189999999</v>
      </c>
      <c r="F25" s="23">
        <f>F21*8/12+F33*4/12</f>
        <v>5.4333333333333336</v>
      </c>
      <c r="G25" s="4">
        <f t="shared" si="1"/>
        <v>102.47574115408004</v>
      </c>
      <c r="H25" s="4">
        <f t="shared" si="2"/>
        <v>5.4739454782497967</v>
      </c>
      <c r="I25" s="5">
        <f t="shared" si="5"/>
        <v>110.21381673360254</v>
      </c>
      <c r="J25" s="4">
        <f t="shared" si="3"/>
        <v>8.1604716652621647</v>
      </c>
      <c r="K25" s="5">
        <f t="shared" si="4"/>
        <v>8.7766794213534833</v>
      </c>
      <c r="L25" s="15" t="s">
        <v>13</v>
      </c>
      <c r="M25" s="6"/>
      <c r="N25" s="7" t="s">
        <v>13</v>
      </c>
      <c r="O25" s="28">
        <f t="shared" si="0"/>
        <v>12.557575757575757</v>
      </c>
    </row>
    <row r="26" spans="1:15" ht="13.2" x14ac:dyDescent="0.25">
      <c r="A26" s="1">
        <v>1872.06</v>
      </c>
      <c r="B26" s="11">
        <v>5.13</v>
      </c>
      <c r="C26" s="4">
        <v>0.28000000000000003</v>
      </c>
      <c r="D26" s="11">
        <v>0.41499999999999998</v>
      </c>
      <c r="E26" s="11">
        <v>13.0349719</v>
      </c>
      <c r="F26" s="23">
        <f>F21*7/12+F33*5/12</f>
        <v>5.4516666666666662</v>
      </c>
      <c r="G26" s="4">
        <f t="shared" si="1"/>
        <v>102.2275230221248</v>
      </c>
      <c r="H26" s="4">
        <f t="shared" si="2"/>
        <v>5.5796698725526213</v>
      </c>
      <c r="I26" s="5">
        <f t="shared" si="5"/>
        <v>110.44693849253117</v>
      </c>
      <c r="J26" s="4">
        <f t="shared" si="3"/>
        <v>8.2698678468190625</v>
      </c>
      <c r="K26" s="5">
        <f t="shared" si="4"/>
        <v>8.9347913205458926</v>
      </c>
      <c r="L26" s="15" t="s">
        <v>13</v>
      </c>
      <c r="M26" s="6"/>
      <c r="N26" s="7" t="s">
        <v>13</v>
      </c>
      <c r="O26" s="28">
        <f t="shared" si="0"/>
        <v>12.361445783132531</v>
      </c>
    </row>
    <row r="27" spans="1:15" ht="13.2" x14ac:dyDescent="0.25">
      <c r="A27" s="1">
        <v>1872.07</v>
      </c>
      <c r="B27" s="11">
        <v>5.0999999999999996</v>
      </c>
      <c r="C27" s="4">
        <v>0.2833</v>
      </c>
      <c r="D27" s="11">
        <v>0.41749999999999998</v>
      </c>
      <c r="E27" s="11">
        <v>12.844641319999999</v>
      </c>
      <c r="F27" s="23">
        <f>F21*6/12+F33*6/12</f>
        <v>5.4700000000000006</v>
      </c>
      <c r="G27" s="4">
        <f t="shared" si="1"/>
        <v>103.1356397579812</v>
      </c>
      <c r="H27" s="4">
        <f t="shared" si="2"/>
        <v>5.729083675183543</v>
      </c>
      <c r="I27" s="5">
        <f t="shared" si="5"/>
        <v>111.94388068679406</v>
      </c>
      <c r="J27" s="4">
        <f t="shared" si="3"/>
        <v>8.4429665880308118</v>
      </c>
      <c r="K27" s="5">
        <f t="shared" si="4"/>
        <v>9.164033369948335</v>
      </c>
      <c r="L27" s="15" t="s">
        <v>13</v>
      </c>
      <c r="M27" s="6"/>
      <c r="N27" s="7" t="s">
        <v>13</v>
      </c>
      <c r="O27" s="28">
        <f t="shared" si="0"/>
        <v>12.215568862275449</v>
      </c>
    </row>
    <row r="28" spans="1:15" ht="13.2" x14ac:dyDescent="0.25">
      <c r="A28" s="1">
        <v>1872.08</v>
      </c>
      <c r="B28" s="11">
        <v>5.04</v>
      </c>
      <c r="C28" s="4">
        <v>0.28670000000000001</v>
      </c>
      <c r="D28" s="11">
        <v>0.42</v>
      </c>
      <c r="E28" s="11">
        <v>12.93980661</v>
      </c>
      <c r="F28" s="23">
        <f>F21*5/12+F33*7/12</f>
        <v>5.4883333333333333</v>
      </c>
      <c r="G28" s="4">
        <f t="shared" si="1"/>
        <v>101.17269596504426</v>
      </c>
      <c r="H28" s="4">
        <f t="shared" si="2"/>
        <v>5.7552007803924976</v>
      </c>
      <c r="I28" s="5">
        <f t="shared" si="5"/>
        <v>110.33385282752376</v>
      </c>
      <c r="J28" s="4">
        <f t="shared" si="3"/>
        <v>8.4310579970870201</v>
      </c>
      <c r="K28" s="5">
        <f t="shared" si="4"/>
        <v>9.1944877356269785</v>
      </c>
      <c r="L28" s="15" t="s">
        <v>13</v>
      </c>
      <c r="M28" s="6"/>
      <c r="N28" s="7" t="s">
        <v>13</v>
      </c>
      <c r="O28" s="28">
        <f t="shared" si="0"/>
        <v>12</v>
      </c>
    </row>
    <row r="29" spans="1:15" ht="13.2" x14ac:dyDescent="0.25">
      <c r="A29" s="1">
        <v>1872.09</v>
      </c>
      <c r="B29" s="11">
        <v>4.95</v>
      </c>
      <c r="C29" s="4">
        <v>0.28999999999999998</v>
      </c>
      <c r="D29" s="11">
        <v>0.42249999999999999</v>
      </c>
      <c r="E29" s="11">
        <v>13.0349719</v>
      </c>
      <c r="F29" s="23">
        <f>F21*4/12+F33*8/12</f>
        <v>5.5066666666666668</v>
      </c>
      <c r="G29" s="4">
        <f t="shared" si="1"/>
        <v>98.640592389769552</v>
      </c>
      <c r="H29" s="4">
        <f t="shared" si="2"/>
        <v>5.7789437965723573</v>
      </c>
      <c r="I29" s="5">
        <f t="shared" si="5"/>
        <v>108.09765349332679</v>
      </c>
      <c r="J29" s="4">
        <f t="shared" si="3"/>
        <v>8.4193232898338657</v>
      </c>
      <c r="K29" s="5">
        <f t="shared" si="4"/>
        <v>9.2265168890768816</v>
      </c>
      <c r="L29" s="15" t="s">
        <v>13</v>
      </c>
      <c r="M29" s="6"/>
      <c r="N29" s="7" t="s">
        <v>13</v>
      </c>
      <c r="O29" s="28">
        <f t="shared" si="0"/>
        <v>11.715976331360947</v>
      </c>
    </row>
    <row r="30" spans="1:15" ht="13.2" x14ac:dyDescent="0.25">
      <c r="A30" s="1">
        <v>1872.1</v>
      </c>
      <c r="B30" s="11">
        <v>4.97</v>
      </c>
      <c r="C30" s="4">
        <v>0.29330000000000001</v>
      </c>
      <c r="D30" s="11">
        <v>0.42499999999999999</v>
      </c>
      <c r="E30" s="11">
        <v>12.74947603</v>
      </c>
      <c r="F30" s="23">
        <f>F21*3/12+F33*9/12</f>
        <v>5.5249999999999995</v>
      </c>
      <c r="G30" s="4">
        <f t="shared" si="1"/>
        <v>101.25689926098083</v>
      </c>
      <c r="H30" s="4">
        <f t="shared" si="2"/>
        <v>5.9755832099085877</v>
      </c>
      <c r="I30" s="5">
        <f t="shared" si="5"/>
        <v>111.51050313643604</v>
      </c>
      <c r="J30" s="4">
        <f t="shared" si="3"/>
        <v>8.6587891722166717</v>
      </c>
      <c r="K30" s="5">
        <f t="shared" si="4"/>
        <v>9.5356064050272273</v>
      </c>
      <c r="L30" s="15" t="s">
        <v>13</v>
      </c>
      <c r="M30" s="6"/>
      <c r="N30" s="7" t="s">
        <v>13</v>
      </c>
      <c r="O30" s="28">
        <f t="shared" si="0"/>
        <v>11.694117647058823</v>
      </c>
    </row>
    <row r="31" spans="1:15" ht="13.2" x14ac:dyDescent="0.25">
      <c r="A31" s="1">
        <v>1872.11</v>
      </c>
      <c r="B31" s="11">
        <v>4.95</v>
      </c>
      <c r="C31" s="4">
        <v>0.29670000000000002</v>
      </c>
      <c r="D31" s="11">
        <v>0.42749999999999999</v>
      </c>
      <c r="E31" s="11">
        <v>13.130137189999999</v>
      </c>
      <c r="F31" s="23">
        <f>F21*2/12+F33*10/12</f>
        <v>5.543333333333333</v>
      </c>
      <c r="G31" s="4">
        <f t="shared" si="1"/>
        <v>97.925659983146005</v>
      </c>
      <c r="H31" s="4">
        <f t="shared" si="2"/>
        <v>5.8696047105049338</v>
      </c>
      <c r="I31" s="5">
        <f t="shared" si="5"/>
        <v>108.38059670656396</v>
      </c>
      <c r="J31" s="4">
        <f t="shared" si="3"/>
        <v>8.4572160894535173</v>
      </c>
      <c r="K31" s="5">
        <f t="shared" si="4"/>
        <v>9.3601424428396136</v>
      </c>
      <c r="L31" s="15" t="s">
        <v>13</v>
      </c>
      <c r="M31" s="6"/>
      <c r="N31" s="7" t="s">
        <v>13</v>
      </c>
      <c r="O31" s="28">
        <f t="shared" si="0"/>
        <v>11.578947368421053</v>
      </c>
    </row>
    <row r="32" spans="1:15" ht="13.2" x14ac:dyDescent="0.25">
      <c r="A32" s="1">
        <v>1872.12</v>
      </c>
      <c r="B32" s="11">
        <v>5.07</v>
      </c>
      <c r="C32" s="4">
        <v>0.3</v>
      </c>
      <c r="D32" s="11">
        <v>0.43</v>
      </c>
      <c r="E32" s="11">
        <v>12.93980661</v>
      </c>
      <c r="F32" s="23">
        <f>F21*1/12+F33*11/12</f>
        <v>5.5616666666666665</v>
      </c>
      <c r="G32" s="4">
        <f t="shared" si="1"/>
        <v>101.77491439340761</v>
      </c>
      <c r="H32" s="4">
        <f t="shared" si="2"/>
        <v>6.022184283633587</v>
      </c>
      <c r="I32" s="5">
        <f t="shared" si="5"/>
        <v>113.19624104791549</v>
      </c>
      <c r="J32" s="4">
        <f t="shared" si="3"/>
        <v>8.6317974732081399</v>
      </c>
      <c r="K32" s="5">
        <f t="shared" si="4"/>
        <v>9.6004701480480588</v>
      </c>
      <c r="L32" s="15" t="s">
        <v>13</v>
      </c>
      <c r="M32" s="6"/>
      <c r="N32" s="7" t="s">
        <v>13</v>
      </c>
      <c r="O32" s="28">
        <f t="shared" si="0"/>
        <v>11.790697674418606</v>
      </c>
    </row>
    <row r="33" spans="1:15" ht="13.2" x14ac:dyDescent="0.25">
      <c r="A33" s="1">
        <v>1873.01</v>
      </c>
      <c r="B33" s="11">
        <v>5.1100000000000003</v>
      </c>
      <c r="C33" s="4">
        <v>0.30249999999999999</v>
      </c>
      <c r="D33" s="11">
        <v>0.4325</v>
      </c>
      <c r="E33" s="11">
        <v>12.93980661</v>
      </c>
      <c r="F33" s="23">
        <v>5.58</v>
      </c>
      <c r="G33" s="4">
        <f t="shared" si="1"/>
        <v>102.57787229789209</v>
      </c>
      <c r="H33" s="4">
        <f t="shared" si="2"/>
        <v>6.0723691526638666</v>
      </c>
      <c r="I33" s="5">
        <f t="shared" si="5"/>
        <v>114.65212629807976</v>
      </c>
      <c r="J33" s="4">
        <f t="shared" si="3"/>
        <v>8.6819823422384204</v>
      </c>
      <c r="K33" s="5">
        <f t="shared" si="4"/>
        <v>9.7039226269901171</v>
      </c>
      <c r="L33" s="15" t="s">
        <v>13</v>
      </c>
      <c r="M33" s="6"/>
      <c r="N33" s="7" t="s">
        <v>13</v>
      </c>
      <c r="O33" s="28">
        <f t="shared" si="0"/>
        <v>11.815028901734104</v>
      </c>
    </row>
    <row r="34" spans="1:15" ht="13.2" x14ac:dyDescent="0.25">
      <c r="A34" s="1">
        <v>1873.02</v>
      </c>
      <c r="B34" s="11">
        <v>5.15</v>
      </c>
      <c r="C34" s="4">
        <v>0.30499999999999999</v>
      </c>
      <c r="D34" s="11">
        <v>0.435</v>
      </c>
      <c r="E34" s="11">
        <v>13.225221489999999</v>
      </c>
      <c r="F34" s="23">
        <f>F33*11/12+F45*1/12</f>
        <v>5.5708333333333337</v>
      </c>
      <c r="G34" s="4">
        <f t="shared" si="1"/>
        <v>101.14975775728956</v>
      </c>
      <c r="H34" s="4">
        <f t="shared" si="2"/>
        <v>5.990422546790934</v>
      </c>
      <c r="I34" s="5">
        <f t="shared" si="5"/>
        <v>113.61387302353141</v>
      </c>
      <c r="J34" s="4">
        <f t="shared" si="3"/>
        <v>8.5437174028001852</v>
      </c>
      <c r="K34" s="5">
        <f t="shared" si="4"/>
        <v>9.5965116049002255</v>
      </c>
      <c r="L34" s="15" t="s">
        <v>13</v>
      </c>
      <c r="M34" s="6"/>
      <c r="N34" s="7" t="s">
        <v>13</v>
      </c>
      <c r="O34" s="28">
        <f t="shared" si="0"/>
        <v>11.839080459770116</v>
      </c>
    </row>
    <row r="35" spans="1:15" ht="13.2" x14ac:dyDescent="0.25">
      <c r="A35" s="1">
        <v>1873.03</v>
      </c>
      <c r="B35" s="11">
        <v>5.1100000000000003</v>
      </c>
      <c r="C35" s="4">
        <v>0.3075</v>
      </c>
      <c r="D35" s="11">
        <v>0.4375</v>
      </c>
      <c r="E35" s="11">
        <v>13.225221489999999</v>
      </c>
      <c r="F35" s="23">
        <f>F33*10/12+F45*2/12</f>
        <v>5.5616666666666656</v>
      </c>
      <c r="G35" s="4">
        <f t="shared" si="1"/>
        <v>100.36412857082517</v>
      </c>
      <c r="H35" s="4">
        <f t="shared" si="2"/>
        <v>6.0395243709449584</v>
      </c>
      <c r="I35" s="5">
        <f t="shared" si="5"/>
        <v>113.29674692164534</v>
      </c>
      <c r="J35" s="4">
        <f t="shared" si="3"/>
        <v>8.5928192269542105</v>
      </c>
      <c r="K35" s="5">
        <f t="shared" si="4"/>
        <v>9.700063948771005</v>
      </c>
      <c r="L35" s="15" t="s">
        <v>13</v>
      </c>
      <c r="M35" s="6"/>
      <c r="N35" s="7" t="s">
        <v>13</v>
      </c>
      <c r="O35" s="28">
        <f t="shared" si="0"/>
        <v>11.680000000000001</v>
      </c>
    </row>
    <row r="36" spans="1:15" ht="13.2" x14ac:dyDescent="0.25">
      <c r="A36" s="1">
        <v>1873.04</v>
      </c>
      <c r="B36" s="11">
        <v>5.04</v>
      </c>
      <c r="C36" s="4">
        <v>0.31</v>
      </c>
      <c r="D36" s="11">
        <v>0.44</v>
      </c>
      <c r="E36" s="11">
        <v>13.225221489999999</v>
      </c>
      <c r="F36" s="23">
        <f>F33*9/12+F45*3/12</f>
        <v>5.5524999999999993</v>
      </c>
      <c r="G36" s="4">
        <f t="shared" si="1"/>
        <v>98.989277494512493</v>
      </c>
      <c r="H36" s="4">
        <f t="shared" si="2"/>
        <v>6.0886261950989828</v>
      </c>
      <c r="I36" s="5">
        <f t="shared" si="5"/>
        <v>112.31750237062654</v>
      </c>
      <c r="J36" s="4">
        <f t="shared" si="3"/>
        <v>8.6419210511082341</v>
      </c>
      <c r="K36" s="5">
        <f t="shared" si="4"/>
        <v>9.8054962387054925</v>
      </c>
      <c r="L36" s="15" t="s">
        <v>13</v>
      </c>
      <c r="M36" s="6"/>
      <c r="N36" s="7" t="s">
        <v>13</v>
      </c>
      <c r="O36" s="28">
        <f t="shared" si="0"/>
        <v>11.454545454545455</v>
      </c>
    </row>
    <row r="37" spans="1:15" ht="13.2" x14ac:dyDescent="0.25">
      <c r="A37" s="1">
        <v>1873.05</v>
      </c>
      <c r="B37" s="11">
        <v>5.05</v>
      </c>
      <c r="C37" s="4">
        <v>0.3125</v>
      </c>
      <c r="D37" s="11">
        <v>0.4425</v>
      </c>
      <c r="E37" s="11">
        <v>12.93980661</v>
      </c>
      <c r="F37" s="23">
        <f>F33*8/12+F45*4/12</f>
        <v>5.543333333333333</v>
      </c>
      <c r="G37" s="4">
        <f t="shared" si="1"/>
        <v>101.37343544116537</v>
      </c>
      <c r="H37" s="4">
        <f t="shared" si="2"/>
        <v>6.2731086287849855</v>
      </c>
      <c r="I37" s="5">
        <f t="shared" si="5"/>
        <v>115.61581573542806</v>
      </c>
      <c r="J37" s="4">
        <f t="shared" si="3"/>
        <v>8.8827218183595402</v>
      </c>
      <c r="K37" s="5">
        <f t="shared" si="4"/>
        <v>10.130692764936022</v>
      </c>
      <c r="L37" s="15" t="s">
        <v>13</v>
      </c>
      <c r="M37" s="6"/>
      <c r="N37" s="7" t="s">
        <v>13</v>
      </c>
      <c r="O37" s="28">
        <f t="shared" si="0"/>
        <v>11.412429378531073</v>
      </c>
    </row>
    <row r="38" spans="1:15" ht="13.2" x14ac:dyDescent="0.25">
      <c r="A38" s="1">
        <v>1873.06</v>
      </c>
      <c r="B38" s="11">
        <v>4.9800000000000004</v>
      </c>
      <c r="C38" s="4">
        <v>0.315</v>
      </c>
      <c r="D38" s="11">
        <v>0.44500000000000001</v>
      </c>
      <c r="E38" s="11">
        <v>12.559226450000001</v>
      </c>
      <c r="F38" s="23">
        <f>F33*7/12+F45*5/12</f>
        <v>5.5341666666666667</v>
      </c>
      <c r="G38" s="4">
        <f t="shared" si="1"/>
        <v>102.99758071485367</v>
      </c>
      <c r="H38" s="4">
        <f t="shared" si="2"/>
        <v>6.5149072138913455</v>
      </c>
      <c r="I38" s="5">
        <f t="shared" si="5"/>
        <v>118.08732850335575</v>
      </c>
      <c r="J38" s="4">
        <f t="shared" si="3"/>
        <v>9.2035990799417426</v>
      </c>
      <c r="K38" s="5">
        <f t="shared" si="4"/>
        <v>10.551980157428375</v>
      </c>
      <c r="L38" s="15" t="s">
        <v>13</v>
      </c>
      <c r="M38" s="6"/>
      <c r="N38" s="7" t="s">
        <v>13</v>
      </c>
      <c r="O38" s="28">
        <f t="shared" si="0"/>
        <v>11.191011235955058</v>
      </c>
    </row>
    <row r="39" spans="1:15" ht="13.2" x14ac:dyDescent="0.25">
      <c r="A39" s="1">
        <v>1873.07</v>
      </c>
      <c r="B39" s="11">
        <v>4.97</v>
      </c>
      <c r="C39" s="4">
        <v>0.3175</v>
      </c>
      <c r="D39" s="11">
        <v>0.44750000000000001</v>
      </c>
      <c r="E39" s="11">
        <v>12.559226450000001</v>
      </c>
      <c r="F39" s="23">
        <f>F33*6/12+F45*6/12</f>
        <v>5.5250000000000004</v>
      </c>
      <c r="G39" s="4">
        <f t="shared" si="1"/>
        <v>102.790758263619</v>
      </c>
      <c r="H39" s="4">
        <f t="shared" si="2"/>
        <v>6.5666128267000063</v>
      </c>
      <c r="I39" s="5">
        <f t="shared" si="5"/>
        <v>118.47759368708083</v>
      </c>
      <c r="J39" s="4">
        <f t="shared" si="3"/>
        <v>9.2553046927504035</v>
      </c>
      <c r="K39" s="5">
        <f t="shared" si="4"/>
        <v>10.667751141844805</v>
      </c>
      <c r="L39" s="15" t="s">
        <v>13</v>
      </c>
      <c r="M39" s="6"/>
      <c r="N39" s="7" t="s">
        <v>13</v>
      </c>
      <c r="O39" s="28">
        <f t="shared" si="0"/>
        <v>11.106145251396647</v>
      </c>
    </row>
    <row r="40" spans="1:15" ht="13.2" x14ac:dyDescent="0.25">
      <c r="A40" s="1">
        <v>1873.08</v>
      </c>
      <c r="B40" s="11">
        <v>4.97</v>
      </c>
      <c r="C40" s="4">
        <v>0.32</v>
      </c>
      <c r="D40" s="11">
        <v>0.45</v>
      </c>
      <c r="E40" s="11">
        <v>12.559226450000001</v>
      </c>
      <c r="F40" s="23">
        <f>F33*5/12+F45*7/12</f>
        <v>5.5158333333333331</v>
      </c>
      <c r="G40" s="4">
        <f t="shared" si="1"/>
        <v>102.790758263619</v>
      </c>
      <c r="H40" s="4">
        <f t="shared" si="2"/>
        <v>6.618318439508668</v>
      </c>
      <c r="I40" s="5">
        <f t="shared" si="5"/>
        <v>119.11328835475126</v>
      </c>
      <c r="J40" s="4">
        <f t="shared" si="3"/>
        <v>9.3070103055590643</v>
      </c>
      <c r="K40" s="5">
        <f t="shared" si="4"/>
        <v>10.784905384233012</v>
      </c>
      <c r="L40" s="15" t="s">
        <v>13</v>
      </c>
      <c r="M40" s="6"/>
      <c r="N40" s="7" t="s">
        <v>13</v>
      </c>
      <c r="O40" s="28">
        <f t="shared" si="0"/>
        <v>11.044444444444444</v>
      </c>
    </row>
    <row r="41" spans="1:15" ht="13.2" x14ac:dyDescent="0.25">
      <c r="A41" s="1">
        <v>1873.09</v>
      </c>
      <c r="B41" s="11">
        <v>4.59</v>
      </c>
      <c r="C41" s="4">
        <v>0.32250000000000001</v>
      </c>
      <c r="D41" s="11">
        <v>0.45250000000000001</v>
      </c>
      <c r="E41" s="11">
        <v>12.559226450000001</v>
      </c>
      <c r="F41" s="23">
        <f>F33*4/12+F45*8/12</f>
        <v>5.5066666666666668</v>
      </c>
      <c r="G41" s="4">
        <f t="shared" si="1"/>
        <v>94.931505116702454</v>
      </c>
      <c r="H41" s="4">
        <f t="shared" si="2"/>
        <v>6.6700240523173298</v>
      </c>
      <c r="I41" s="5">
        <f t="shared" si="5"/>
        <v>110.65013343517953</v>
      </c>
      <c r="J41" s="4">
        <f t="shared" si="3"/>
        <v>9.3587159183677269</v>
      </c>
      <c r="K41" s="5">
        <f t="shared" si="4"/>
        <v>10.908319254775325</v>
      </c>
      <c r="L41" s="15" t="s">
        <v>13</v>
      </c>
      <c r="M41" s="6"/>
      <c r="N41" s="7" t="s">
        <v>13</v>
      </c>
      <c r="O41" s="28">
        <f t="shared" si="0"/>
        <v>10.143646408839778</v>
      </c>
    </row>
    <row r="42" spans="1:15" ht="13.2" x14ac:dyDescent="0.25">
      <c r="A42" s="1">
        <v>1873.1</v>
      </c>
      <c r="B42" s="11">
        <v>4.1900000000000004</v>
      </c>
      <c r="C42" s="4">
        <v>0.32500000000000001</v>
      </c>
      <c r="D42" s="11">
        <v>0.45500000000000002</v>
      </c>
      <c r="E42" s="11">
        <v>12.273811569999999</v>
      </c>
      <c r="F42" s="23">
        <f>F33*3/12+F45*9/12</f>
        <v>5.4975000000000005</v>
      </c>
      <c r="G42" s="4">
        <f t="shared" si="1"/>
        <v>88.67376395611393</v>
      </c>
      <c r="H42" s="4">
        <f t="shared" si="2"/>
        <v>6.8780365837081208</v>
      </c>
      <c r="I42" s="5">
        <f t="shared" si="5"/>
        <v>104.02431845237965</v>
      </c>
      <c r="J42" s="4">
        <f t="shared" si="3"/>
        <v>9.6292512171913689</v>
      </c>
      <c r="K42" s="5">
        <f t="shared" si="4"/>
        <v>11.296196872513779</v>
      </c>
      <c r="L42" s="15" t="s">
        <v>13</v>
      </c>
      <c r="M42" s="6"/>
      <c r="N42" s="7" t="s">
        <v>13</v>
      </c>
      <c r="O42" s="28">
        <f t="shared" si="0"/>
        <v>9.2087912087912098</v>
      </c>
    </row>
    <row r="43" spans="1:15" ht="13.2" x14ac:dyDescent="0.25">
      <c r="A43" s="1">
        <v>1873.11</v>
      </c>
      <c r="B43" s="11">
        <v>4.04</v>
      </c>
      <c r="C43" s="4">
        <v>0.32750000000000001</v>
      </c>
      <c r="D43" s="11">
        <v>0.45750000000000002</v>
      </c>
      <c r="E43" s="11">
        <v>11.893231399999999</v>
      </c>
      <c r="F43" s="23">
        <f>F33*2/12+F45*10/12</f>
        <v>5.4883333333333324</v>
      </c>
      <c r="G43" s="4">
        <f t="shared" si="1"/>
        <v>88.235239415252607</v>
      </c>
      <c r="H43" s="4">
        <f t="shared" si="2"/>
        <v>7.1527328981423839</v>
      </c>
      <c r="I43" s="5">
        <f t="shared" si="5"/>
        <v>104.20912656075241</v>
      </c>
      <c r="J43" s="4">
        <f t="shared" si="3"/>
        <v>9.991985651603482</v>
      </c>
      <c r="K43" s="5">
        <f t="shared" si="4"/>
        <v>11.800909752857482</v>
      </c>
      <c r="L43" s="15" t="s">
        <v>13</v>
      </c>
      <c r="M43" s="6"/>
      <c r="N43" s="7" t="s">
        <v>13</v>
      </c>
      <c r="O43" s="28">
        <f t="shared" si="0"/>
        <v>8.830601092896174</v>
      </c>
    </row>
    <row r="44" spans="1:15" ht="13.2" x14ac:dyDescent="0.25">
      <c r="A44" s="1">
        <v>1873.12</v>
      </c>
      <c r="B44" s="11">
        <v>4.42</v>
      </c>
      <c r="C44" s="4">
        <v>0.33</v>
      </c>
      <c r="D44" s="11">
        <v>0.46</v>
      </c>
      <c r="E44" s="11">
        <v>12.178646280000001</v>
      </c>
      <c r="F44" s="23">
        <f>F33*1/12+F45*11/12</f>
        <v>5.4791666666666661</v>
      </c>
      <c r="G44" s="4">
        <f t="shared" si="1"/>
        <v>94.272239590819282</v>
      </c>
      <c r="H44" s="4">
        <f t="shared" si="2"/>
        <v>7.0384251278213492</v>
      </c>
      <c r="I44" s="5">
        <f t="shared" si="5"/>
        <v>112.03177048958375</v>
      </c>
      <c r="J44" s="4">
        <f t="shared" si="3"/>
        <v>9.8111380569630917</v>
      </c>
      <c r="K44" s="5">
        <f t="shared" si="4"/>
        <v>11.65941502832772</v>
      </c>
      <c r="L44" s="15" t="s">
        <v>13</v>
      </c>
      <c r="M44" s="6"/>
      <c r="N44" s="7" t="s">
        <v>13</v>
      </c>
      <c r="O44" s="28">
        <f t="shared" si="0"/>
        <v>9.6086956521739122</v>
      </c>
    </row>
    <row r="45" spans="1:15" ht="13.2" x14ac:dyDescent="0.25">
      <c r="A45" s="1">
        <v>1874.01</v>
      </c>
      <c r="B45" s="11">
        <v>4.66</v>
      </c>
      <c r="C45" s="4">
        <v>0.33</v>
      </c>
      <c r="D45" s="11">
        <v>0.46</v>
      </c>
      <c r="E45" s="11">
        <v>12.368895869999999</v>
      </c>
      <c r="F45" s="23">
        <v>5.47</v>
      </c>
      <c r="G45" s="4">
        <f t="shared" si="1"/>
        <v>97.86233085977139</v>
      </c>
      <c r="H45" s="4">
        <f t="shared" si="2"/>
        <v>6.9301650608850993</v>
      </c>
      <c r="I45" s="5">
        <f t="shared" si="5"/>
        <v>116.9844922194319</v>
      </c>
      <c r="J45" s="4">
        <f t="shared" si="3"/>
        <v>9.6602300848701379</v>
      </c>
      <c r="K45" s="5">
        <f t="shared" si="4"/>
        <v>11.547825412218602</v>
      </c>
      <c r="L45" s="15" t="s">
        <v>13</v>
      </c>
      <c r="M45" s="6"/>
      <c r="N45" s="7" t="s">
        <v>13</v>
      </c>
      <c r="O45" s="28">
        <f t="shared" si="0"/>
        <v>10.130434782608695</v>
      </c>
    </row>
    <row r="46" spans="1:15" ht="13.2" x14ac:dyDescent="0.25">
      <c r="A46" s="1">
        <v>1874.02</v>
      </c>
      <c r="B46" s="11">
        <v>4.8</v>
      </c>
      <c r="C46" s="4">
        <v>0.33</v>
      </c>
      <c r="D46" s="11">
        <v>0.46</v>
      </c>
      <c r="E46" s="11">
        <v>12.368895869999999</v>
      </c>
      <c r="F46" s="23">
        <f>F45*11/12+F57*1/12</f>
        <v>5.4366666666666665</v>
      </c>
      <c r="G46" s="4">
        <f t="shared" si="1"/>
        <v>100.80240088560144</v>
      </c>
      <c r="H46" s="4">
        <f t="shared" si="2"/>
        <v>6.9301650608850993</v>
      </c>
      <c r="I46" s="5">
        <f t="shared" si="5"/>
        <v>121.18940690757672</v>
      </c>
      <c r="J46" s="4">
        <f t="shared" si="3"/>
        <v>9.6602300848701379</v>
      </c>
      <c r="K46" s="5">
        <f t="shared" si="4"/>
        <v>11.613984828642769</v>
      </c>
      <c r="L46" s="15" t="s">
        <v>13</v>
      </c>
      <c r="M46" s="6"/>
      <c r="N46" s="7" t="s">
        <v>13</v>
      </c>
      <c r="O46" s="28">
        <f t="shared" si="0"/>
        <v>10.434782608695651</v>
      </c>
    </row>
    <row r="47" spans="1:15" ht="13.2" x14ac:dyDescent="0.25">
      <c r="A47" s="1">
        <v>1874.03</v>
      </c>
      <c r="B47" s="11">
        <v>4.7300000000000004</v>
      </c>
      <c r="C47" s="4">
        <v>0.33</v>
      </c>
      <c r="D47" s="11">
        <v>0.46</v>
      </c>
      <c r="E47" s="11">
        <v>12.368895869999999</v>
      </c>
      <c r="F47" s="23">
        <f>F45*10/12+F57*2/12</f>
        <v>5.4033333333333324</v>
      </c>
      <c r="G47" s="4">
        <f t="shared" si="1"/>
        <v>99.332365872686424</v>
      </c>
      <c r="H47" s="4">
        <f t="shared" si="2"/>
        <v>6.9301650608850993</v>
      </c>
      <c r="I47" s="5">
        <f t="shared" si="5"/>
        <v>120.11637570058255</v>
      </c>
      <c r="J47" s="4">
        <f t="shared" si="3"/>
        <v>9.6602300848701379</v>
      </c>
      <c r="K47" s="5">
        <f t="shared" si="4"/>
        <v>11.681507996251156</v>
      </c>
      <c r="L47" s="15" t="s">
        <v>13</v>
      </c>
      <c r="M47" s="6"/>
      <c r="N47" s="7" t="s">
        <v>13</v>
      </c>
      <c r="O47" s="28">
        <f t="shared" si="0"/>
        <v>10.282608695652174</v>
      </c>
    </row>
    <row r="48" spans="1:15" ht="13.2" x14ac:dyDescent="0.25">
      <c r="A48" s="1">
        <v>1874.04</v>
      </c>
      <c r="B48" s="11">
        <v>4.5999999999999996</v>
      </c>
      <c r="C48" s="4">
        <v>0.33</v>
      </c>
      <c r="D48" s="11">
        <v>0.46</v>
      </c>
      <c r="E48" s="11">
        <v>12.178646280000001</v>
      </c>
      <c r="F48" s="23">
        <f>F45*9/12+F57*3/12</f>
        <v>5.37</v>
      </c>
      <c r="G48" s="4">
        <f t="shared" si="1"/>
        <v>98.11138056963091</v>
      </c>
      <c r="H48" s="4">
        <f t="shared" si="2"/>
        <v>7.0384251278213492</v>
      </c>
      <c r="I48" s="5">
        <f t="shared" si="5"/>
        <v>119.34917541326737</v>
      </c>
      <c r="J48" s="4">
        <f t="shared" si="3"/>
        <v>9.8111380569630917</v>
      </c>
      <c r="K48" s="5">
        <f t="shared" si="4"/>
        <v>11.934917541326739</v>
      </c>
      <c r="L48" s="15" t="s">
        <v>13</v>
      </c>
      <c r="M48" s="6"/>
      <c r="N48" s="7" t="s">
        <v>13</v>
      </c>
      <c r="O48" s="28">
        <f t="shared" si="0"/>
        <v>9.9999999999999982</v>
      </c>
    </row>
    <row r="49" spans="1:15" ht="13.2" x14ac:dyDescent="0.25">
      <c r="A49" s="1">
        <v>1874.05</v>
      </c>
      <c r="B49" s="11">
        <v>4.4800000000000004</v>
      </c>
      <c r="C49" s="4">
        <v>0.33</v>
      </c>
      <c r="D49" s="11">
        <v>0.46</v>
      </c>
      <c r="E49" s="11">
        <v>12.08348099</v>
      </c>
      <c r="F49" s="23">
        <f>F45*8/12+F57*4/12</f>
        <v>5.3366666666666669</v>
      </c>
      <c r="G49" s="4">
        <f t="shared" si="1"/>
        <v>96.304487172450138</v>
      </c>
      <c r="H49" s="4">
        <f t="shared" si="2"/>
        <v>7.0938573140420855</v>
      </c>
      <c r="I49" s="5">
        <f t="shared" si="5"/>
        <v>117.87027050852291</v>
      </c>
      <c r="J49" s="4">
        <f t="shared" si="3"/>
        <v>9.8884071650283616</v>
      </c>
      <c r="K49" s="5">
        <f t="shared" si="4"/>
        <v>12.102750989714403</v>
      </c>
      <c r="L49" s="15" t="s">
        <v>13</v>
      </c>
      <c r="M49" s="6"/>
      <c r="N49" s="7" t="s">
        <v>13</v>
      </c>
      <c r="O49" s="28">
        <f t="shared" si="0"/>
        <v>9.7391304347826093</v>
      </c>
    </row>
    <row r="50" spans="1:15" ht="13.2" x14ac:dyDescent="0.25">
      <c r="A50" s="1">
        <v>1874.06</v>
      </c>
      <c r="B50" s="11">
        <v>4.46</v>
      </c>
      <c r="C50" s="4">
        <v>0.33</v>
      </c>
      <c r="D50" s="11">
        <v>0.46</v>
      </c>
      <c r="E50" s="11">
        <v>11.79806612</v>
      </c>
      <c r="F50" s="23">
        <f>F45*7/12+F57*5/12</f>
        <v>5.3033333333333337</v>
      </c>
      <c r="G50" s="4">
        <f t="shared" si="1"/>
        <v>98.193921632302235</v>
      </c>
      <c r="H50" s="4">
        <f t="shared" si="2"/>
        <v>7.2654695378160845</v>
      </c>
      <c r="I50" s="5">
        <f t="shared" si="5"/>
        <v>120.92384981558526</v>
      </c>
      <c r="J50" s="4">
        <f t="shared" si="3"/>
        <v>10.12762420422848</v>
      </c>
      <c r="K50" s="5">
        <f t="shared" si="4"/>
        <v>12.471966572907894</v>
      </c>
      <c r="L50" s="15" t="s">
        <v>13</v>
      </c>
      <c r="M50" s="6"/>
      <c r="N50" s="7" t="s">
        <v>13</v>
      </c>
      <c r="O50" s="28">
        <f t="shared" si="0"/>
        <v>9.695652173913043</v>
      </c>
    </row>
    <row r="51" spans="1:15" ht="13.2" x14ac:dyDescent="0.25">
      <c r="A51" s="1">
        <v>1874.07</v>
      </c>
      <c r="B51" s="11">
        <v>4.46</v>
      </c>
      <c r="C51" s="4">
        <v>0.33</v>
      </c>
      <c r="D51" s="11">
        <v>0.46</v>
      </c>
      <c r="E51" s="11">
        <v>11.893231399999999</v>
      </c>
      <c r="F51" s="23">
        <f>F45*6/12+F57*6/12</f>
        <v>5.27</v>
      </c>
      <c r="G51" s="4">
        <f t="shared" si="1"/>
        <v>97.40820984951155</v>
      </c>
      <c r="H51" s="4">
        <f t="shared" si="2"/>
        <v>7.2073339126320208</v>
      </c>
      <c r="I51" s="5">
        <f t="shared" si="5"/>
        <v>120.69590210137567</v>
      </c>
      <c r="J51" s="4">
        <f t="shared" si="3"/>
        <v>10.04658666609312</v>
      </c>
      <c r="K51" s="5">
        <f t="shared" si="4"/>
        <v>12.448456270545472</v>
      </c>
      <c r="L51" s="15" t="s">
        <v>13</v>
      </c>
      <c r="M51" s="6"/>
      <c r="N51" s="7" t="s">
        <v>13</v>
      </c>
      <c r="O51" s="28">
        <f t="shared" si="0"/>
        <v>9.695652173913043</v>
      </c>
    </row>
    <row r="52" spans="1:15" ht="13.2" x14ac:dyDescent="0.25">
      <c r="A52" s="1">
        <v>1874.08</v>
      </c>
      <c r="B52" s="11">
        <v>4.47</v>
      </c>
      <c r="C52" s="4">
        <v>0.33</v>
      </c>
      <c r="D52" s="11">
        <v>0.46</v>
      </c>
      <c r="E52" s="11">
        <v>11.79806612</v>
      </c>
      <c r="F52" s="23">
        <f>F45*5/12+F57*7/12</f>
        <v>5.2366666666666664</v>
      </c>
      <c r="G52" s="4">
        <f t="shared" si="1"/>
        <v>98.414087375872398</v>
      </c>
      <c r="H52" s="4">
        <f t="shared" si="2"/>
        <v>7.2654695378160845</v>
      </c>
      <c r="I52" s="5">
        <f t="shared" si="5"/>
        <v>122.69246203288603</v>
      </c>
      <c r="J52" s="4">
        <f t="shared" si="3"/>
        <v>10.12762420422848</v>
      </c>
      <c r="K52" s="5">
        <f t="shared" si="4"/>
        <v>12.62606991837306</v>
      </c>
      <c r="L52" s="15" t="s">
        <v>13</v>
      </c>
      <c r="M52" s="6"/>
      <c r="N52" s="7" t="s">
        <v>13</v>
      </c>
      <c r="O52" s="28">
        <f t="shared" si="0"/>
        <v>9.7173913043478244</v>
      </c>
    </row>
    <row r="53" spans="1:15" ht="13.2" x14ac:dyDescent="0.25">
      <c r="A53" s="1">
        <v>1874.09</v>
      </c>
      <c r="B53" s="11">
        <v>4.54</v>
      </c>
      <c r="C53" s="4">
        <v>0.33</v>
      </c>
      <c r="D53" s="11">
        <v>0.46</v>
      </c>
      <c r="E53" s="11">
        <v>11.79806612</v>
      </c>
      <c r="F53" s="23">
        <f>F45*4/12+F57*8/12</f>
        <v>5.2033333333333331</v>
      </c>
      <c r="G53" s="4">
        <f t="shared" si="1"/>
        <v>99.955247580863713</v>
      </c>
      <c r="H53" s="4">
        <f t="shared" si="2"/>
        <v>7.2654695378160845</v>
      </c>
      <c r="I53" s="5">
        <f t="shared" si="5"/>
        <v>125.36863989601949</v>
      </c>
      <c r="J53" s="4">
        <f t="shared" si="3"/>
        <v>10.12762420422848</v>
      </c>
      <c r="K53" s="5">
        <f t="shared" si="4"/>
        <v>12.702549416777304</v>
      </c>
      <c r="L53" s="15" t="s">
        <v>13</v>
      </c>
      <c r="M53" s="6"/>
      <c r="N53" s="7" t="s">
        <v>13</v>
      </c>
      <c r="O53" s="28">
        <f t="shared" si="0"/>
        <v>9.8695652173913047</v>
      </c>
    </row>
    <row r="54" spans="1:15" ht="13.2" x14ac:dyDescent="0.25">
      <c r="A54" s="1">
        <v>1874.1</v>
      </c>
      <c r="B54" s="11">
        <v>4.53</v>
      </c>
      <c r="C54" s="4">
        <v>0.33</v>
      </c>
      <c r="D54" s="11">
        <v>0.46</v>
      </c>
      <c r="E54" s="11">
        <v>11.60773554</v>
      </c>
      <c r="F54" s="23">
        <f>F45*3/12+F57*9/12</f>
        <v>5.17</v>
      </c>
      <c r="G54" s="4">
        <f t="shared" si="1"/>
        <v>101.37042543269382</v>
      </c>
      <c r="H54" s="4">
        <f t="shared" si="2"/>
        <v>7.384600528209484</v>
      </c>
      <c r="I54" s="5">
        <f t="shared" si="5"/>
        <v>127.91546665788664</v>
      </c>
      <c r="J54" s="4">
        <f t="shared" si="3"/>
        <v>10.293685584776856</v>
      </c>
      <c r="K54" s="5">
        <f t="shared" si="4"/>
        <v>12.989208534796434</v>
      </c>
      <c r="L54" s="15" t="s">
        <v>13</v>
      </c>
      <c r="M54" s="6"/>
      <c r="N54" s="7" t="s">
        <v>13</v>
      </c>
      <c r="O54" s="28">
        <f t="shared" si="0"/>
        <v>9.8478260869565215</v>
      </c>
    </row>
    <row r="55" spans="1:15" ht="13.2" x14ac:dyDescent="0.25">
      <c r="A55" s="1">
        <v>1874.11</v>
      </c>
      <c r="B55" s="11">
        <v>4.57</v>
      </c>
      <c r="C55" s="4">
        <v>0.33</v>
      </c>
      <c r="D55" s="11">
        <v>0.46</v>
      </c>
      <c r="E55" s="11">
        <v>11.51265124</v>
      </c>
      <c r="F55" s="23">
        <f>F45*2/12+F57*10/12</f>
        <v>5.1366666666666667</v>
      </c>
      <c r="G55" s="4">
        <f t="shared" si="1"/>
        <v>103.11015119398336</v>
      </c>
      <c r="H55" s="4">
        <f t="shared" si="2"/>
        <v>7.4455907864364352</v>
      </c>
      <c r="I55" s="5">
        <f t="shared" si="5"/>
        <v>130.89370233483734</v>
      </c>
      <c r="J55" s="4">
        <f t="shared" si="3"/>
        <v>10.37870230836594</v>
      </c>
      <c r="K55" s="5">
        <f t="shared" si="4"/>
        <v>13.175296077467216</v>
      </c>
      <c r="L55" s="15" t="s">
        <v>13</v>
      </c>
      <c r="M55" s="6"/>
      <c r="N55" s="7" t="s">
        <v>13</v>
      </c>
      <c r="O55" s="28">
        <f t="shared" si="0"/>
        <v>9.9347826086956523</v>
      </c>
    </row>
    <row r="56" spans="1:15" ht="13.2" x14ac:dyDescent="0.25">
      <c r="A56" s="1">
        <v>1874.12</v>
      </c>
      <c r="B56" s="11">
        <v>4.54</v>
      </c>
      <c r="C56" s="4">
        <v>0.33</v>
      </c>
      <c r="D56" s="11">
        <v>0.46</v>
      </c>
      <c r="E56" s="11">
        <v>11.51265124</v>
      </c>
      <c r="F56" s="23">
        <f>F45*1/12+F57*11/12</f>
        <v>5.1033333333333335</v>
      </c>
      <c r="G56" s="4">
        <f t="shared" si="1"/>
        <v>102.43327930430732</v>
      </c>
      <c r="H56" s="4">
        <f t="shared" si="2"/>
        <v>7.4455907864364352</v>
      </c>
      <c r="I56" s="5">
        <f t="shared" si="5"/>
        <v>130.82209746485111</v>
      </c>
      <c r="J56" s="4">
        <f t="shared" si="3"/>
        <v>10.37870230836594</v>
      </c>
      <c r="K56" s="5">
        <f t="shared" si="4"/>
        <v>13.255102386306499</v>
      </c>
      <c r="L56" s="15" t="s">
        <v>13</v>
      </c>
      <c r="M56" s="6"/>
      <c r="N56" s="7" t="s">
        <v>13</v>
      </c>
      <c r="O56" s="28">
        <f t="shared" si="0"/>
        <v>9.8695652173913047</v>
      </c>
    </row>
    <row r="57" spans="1:15" ht="13.2" x14ac:dyDescent="0.25">
      <c r="A57" s="1">
        <v>1875.01</v>
      </c>
      <c r="B57" s="11">
        <v>4.54</v>
      </c>
      <c r="C57" s="4">
        <v>0.32750000000000001</v>
      </c>
      <c r="D57" s="11">
        <v>0.45169999999999999</v>
      </c>
      <c r="E57" s="11">
        <v>11.51265124</v>
      </c>
      <c r="F57" s="23">
        <v>5.07</v>
      </c>
      <c r="G57" s="4">
        <f t="shared" si="1"/>
        <v>102.43327930430732</v>
      </c>
      <c r="H57" s="4">
        <f t="shared" si="2"/>
        <v>7.389184795630098</v>
      </c>
      <c r="I57" s="5">
        <f t="shared" si="5"/>
        <v>131.60851884737201</v>
      </c>
      <c r="J57" s="4">
        <f t="shared" si="3"/>
        <v>10.191434418888901</v>
      </c>
      <c r="K57" s="5">
        <f t="shared" si="4"/>
        <v>13.094177965497341</v>
      </c>
      <c r="L57" s="15" t="s">
        <v>13</v>
      </c>
      <c r="M57" s="6"/>
      <c r="N57" s="7" t="s">
        <v>13</v>
      </c>
      <c r="O57" s="28">
        <f t="shared" si="0"/>
        <v>10.050918751383662</v>
      </c>
    </row>
    <row r="58" spans="1:15" ht="13.2" x14ac:dyDescent="0.25">
      <c r="A58" s="1">
        <v>1875.02</v>
      </c>
      <c r="B58" s="11">
        <v>4.53</v>
      </c>
      <c r="C58" s="4">
        <v>0.32500000000000001</v>
      </c>
      <c r="D58" s="11">
        <v>0.44330000000000003</v>
      </c>
      <c r="E58" s="11">
        <v>11.51265124</v>
      </c>
      <c r="F58" s="23">
        <f>F57*11/12+F69*1/12</f>
        <v>5.03</v>
      </c>
      <c r="G58" s="4">
        <f t="shared" si="1"/>
        <v>102.20765534108197</v>
      </c>
      <c r="H58" s="4">
        <f t="shared" si="2"/>
        <v>7.3327788048237617</v>
      </c>
      <c r="I58" s="5">
        <f t="shared" si="5"/>
        <v>132.10374179824777</v>
      </c>
      <c r="J58" s="4">
        <f t="shared" si="3"/>
        <v>10.001910289779611</v>
      </c>
      <c r="K58" s="5">
        <f t="shared" si="4"/>
        <v>12.927503032927865</v>
      </c>
      <c r="L58" s="15" t="s">
        <v>13</v>
      </c>
      <c r="M58" s="6"/>
      <c r="N58" s="7" t="s">
        <v>13</v>
      </c>
      <c r="O58" s="28">
        <f t="shared" si="0"/>
        <v>10.218813444619895</v>
      </c>
    </row>
    <row r="59" spans="1:15" ht="13.2" x14ac:dyDescent="0.25">
      <c r="A59" s="1">
        <v>1875.03</v>
      </c>
      <c r="B59" s="11">
        <v>4.59</v>
      </c>
      <c r="C59" s="4">
        <v>0.32250000000000001</v>
      </c>
      <c r="D59" s="11">
        <v>0.435</v>
      </c>
      <c r="E59" s="11">
        <v>11.51265124</v>
      </c>
      <c r="F59" s="23">
        <f>F57*10/12+F69*2/12</f>
        <v>4.99</v>
      </c>
      <c r="G59" s="4">
        <f t="shared" si="1"/>
        <v>103.56139912043403</v>
      </c>
      <c r="H59" s="4">
        <f t="shared" si="2"/>
        <v>7.2763728140174253</v>
      </c>
      <c r="I59" s="5">
        <f t="shared" si="5"/>
        <v>134.63718828140949</v>
      </c>
      <c r="J59" s="4">
        <f t="shared" si="3"/>
        <v>9.8146424003025725</v>
      </c>
      <c r="K59" s="5">
        <f t="shared" si="4"/>
        <v>12.759733529937503</v>
      </c>
      <c r="L59" s="15" t="s">
        <v>13</v>
      </c>
      <c r="M59" s="6"/>
      <c r="N59" s="7" t="s">
        <v>13</v>
      </c>
      <c r="O59" s="28">
        <f t="shared" si="0"/>
        <v>10.551724137931034</v>
      </c>
    </row>
    <row r="60" spans="1:15" ht="13.2" x14ac:dyDescent="0.25">
      <c r="A60" s="1">
        <v>1875.04</v>
      </c>
      <c r="B60" s="11">
        <v>4.6500000000000004</v>
      </c>
      <c r="C60" s="4">
        <v>0.32</v>
      </c>
      <c r="D60" s="11">
        <v>0.42670000000000002</v>
      </c>
      <c r="E60" s="11">
        <v>11.60773554</v>
      </c>
      <c r="F60" s="23">
        <f>F57*9/12+F69*3/12</f>
        <v>4.95</v>
      </c>
      <c r="G60" s="4">
        <f t="shared" si="1"/>
        <v>104.05573471567909</v>
      </c>
      <c r="H60" s="4">
        <f t="shared" si="2"/>
        <v>7.1608247546273782</v>
      </c>
      <c r="I60" s="5">
        <f t="shared" si="5"/>
        <v>136.05565821087899</v>
      </c>
      <c r="J60" s="4">
        <f t="shared" si="3"/>
        <v>9.5485122587484454</v>
      </c>
      <c r="K60" s="5">
        <f t="shared" si="4"/>
        <v>12.484935345931627</v>
      </c>
      <c r="L60" s="15" t="s">
        <v>13</v>
      </c>
      <c r="M60" s="6"/>
      <c r="N60" s="7" t="s">
        <v>13</v>
      </c>
      <c r="O60" s="28">
        <f t="shared" si="0"/>
        <v>10.897586126083899</v>
      </c>
    </row>
    <row r="61" spans="1:15" ht="13.2" x14ac:dyDescent="0.25">
      <c r="A61" s="1">
        <v>1875.05</v>
      </c>
      <c r="B61" s="11">
        <v>4.47</v>
      </c>
      <c r="C61" s="4">
        <v>0.3175</v>
      </c>
      <c r="D61" s="11">
        <v>0.41830000000000001</v>
      </c>
      <c r="E61" s="11">
        <v>11.322320660000001</v>
      </c>
      <c r="F61" s="23">
        <f>F57*8/12+F69*4/12</f>
        <v>4.91</v>
      </c>
      <c r="G61" s="4">
        <f t="shared" si="1"/>
        <v>102.54928692330462</v>
      </c>
      <c r="H61" s="4">
        <f t="shared" si="2"/>
        <v>7.2839817892951277</v>
      </c>
      <c r="I61" s="5">
        <f t="shared" si="5"/>
        <v>134.87960416422158</v>
      </c>
      <c r="J61" s="4">
        <f t="shared" si="3"/>
        <v>9.5965026219280372</v>
      </c>
      <c r="K61" s="5">
        <f t="shared" si="4"/>
        <v>12.621954904226822</v>
      </c>
      <c r="L61" s="15" t="s">
        <v>13</v>
      </c>
      <c r="M61" s="6"/>
      <c r="N61" s="7" t="s">
        <v>13</v>
      </c>
      <c r="O61" s="28">
        <f t="shared" si="0"/>
        <v>10.686110447047573</v>
      </c>
    </row>
    <row r="62" spans="1:15" ht="13.2" x14ac:dyDescent="0.25">
      <c r="A62" s="1">
        <v>1875.06</v>
      </c>
      <c r="B62" s="11">
        <v>4.38</v>
      </c>
      <c r="C62" s="4">
        <v>0.315</v>
      </c>
      <c r="D62" s="11">
        <v>0.41</v>
      </c>
      <c r="E62" s="11">
        <v>11.13207107</v>
      </c>
      <c r="F62" s="23">
        <f>F57*7/12+F69*5/12</f>
        <v>4.87</v>
      </c>
      <c r="G62" s="4">
        <f t="shared" si="1"/>
        <v>102.20183942824934</v>
      </c>
      <c r="H62" s="4">
        <f t="shared" si="2"/>
        <v>7.3501322876480693</v>
      </c>
      <c r="I62" s="5">
        <f t="shared" si="5"/>
        <v>135.22823324718357</v>
      </c>
      <c r="J62" s="4">
        <f t="shared" si="3"/>
        <v>9.5668388505895514</v>
      </c>
      <c r="K62" s="5">
        <f t="shared" si="4"/>
        <v>12.658350600763759</v>
      </c>
      <c r="L62" s="15" t="s">
        <v>13</v>
      </c>
      <c r="M62" s="6"/>
      <c r="N62" s="7" t="s">
        <v>13</v>
      </c>
      <c r="O62" s="28">
        <f t="shared" si="0"/>
        <v>10.682926829268293</v>
      </c>
    </row>
    <row r="63" spans="1:15" ht="13.2" x14ac:dyDescent="0.25">
      <c r="A63" s="1">
        <v>1875.07</v>
      </c>
      <c r="B63" s="11">
        <v>4.3899999999999997</v>
      </c>
      <c r="C63" s="4">
        <v>0.3125</v>
      </c>
      <c r="D63" s="11">
        <v>0.4017</v>
      </c>
      <c r="E63" s="11">
        <v>11.13207107</v>
      </c>
      <c r="F63" s="23">
        <f>F57*6/12+F69*6/12</f>
        <v>4.83</v>
      </c>
      <c r="G63" s="4">
        <f t="shared" si="1"/>
        <v>102.43517696119056</v>
      </c>
      <c r="H63" s="4">
        <f t="shared" si="2"/>
        <v>7.2917979044127668</v>
      </c>
      <c r="I63" s="5">
        <f t="shared" si="5"/>
        <v>136.34098459572633</v>
      </c>
      <c r="J63" s="4">
        <f t="shared" si="3"/>
        <v>9.3731686982483478</v>
      </c>
      <c r="K63" s="5">
        <f t="shared" si="4"/>
        <v>12.475665948087302</v>
      </c>
      <c r="L63" s="15" t="s">
        <v>13</v>
      </c>
      <c r="M63" s="6"/>
      <c r="N63" s="7" t="s">
        <v>13</v>
      </c>
      <c r="O63" s="28">
        <f t="shared" si="0"/>
        <v>10.928553647000248</v>
      </c>
    </row>
    <row r="64" spans="1:15" ht="13.2" x14ac:dyDescent="0.25">
      <c r="A64" s="1">
        <v>1875.08</v>
      </c>
      <c r="B64" s="11">
        <v>4.41</v>
      </c>
      <c r="C64" s="4">
        <v>0.31</v>
      </c>
      <c r="D64" s="11">
        <v>0.39329999999999998</v>
      </c>
      <c r="E64" s="11">
        <v>11.22715537</v>
      </c>
      <c r="F64" s="23">
        <f>F57*5/12+F69*7/12</f>
        <v>4.79</v>
      </c>
      <c r="G64" s="4">
        <f t="shared" si="1"/>
        <v>102.03036230004537</v>
      </c>
      <c r="H64" s="4">
        <f t="shared" si="2"/>
        <v>7.1722023385519416</v>
      </c>
      <c r="I64" s="5">
        <f t="shared" si="5"/>
        <v>136.59769261355697</v>
      </c>
      <c r="J64" s="4">
        <f t="shared" si="3"/>
        <v>9.0994425153305762</v>
      </c>
      <c r="K64" s="5">
        <f t="shared" si="4"/>
        <v>12.182284014719263</v>
      </c>
      <c r="L64" s="15" t="s">
        <v>13</v>
      </c>
      <c r="M64" s="6"/>
      <c r="N64" s="7" t="s">
        <v>13</v>
      </c>
      <c r="O64" s="28">
        <f t="shared" si="0"/>
        <v>11.212814645308926</v>
      </c>
    </row>
    <row r="65" spans="1:15" ht="13.2" x14ac:dyDescent="0.25">
      <c r="A65" s="1">
        <v>1875.09</v>
      </c>
      <c r="B65" s="11">
        <v>4.37</v>
      </c>
      <c r="C65" s="4">
        <v>0.3075</v>
      </c>
      <c r="D65" s="11">
        <v>0.38500000000000001</v>
      </c>
      <c r="E65" s="11">
        <v>11.13207107</v>
      </c>
      <c r="F65" s="23">
        <f>F57*4/12+F69*8/12</f>
        <v>4.75</v>
      </c>
      <c r="G65" s="4">
        <f t="shared" si="1"/>
        <v>101.96850189530814</v>
      </c>
      <c r="H65" s="4">
        <f t="shared" si="2"/>
        <v>7.1751291379421627</v>
      </c>
      <c r="I65" s="5">
        <f t="shared" si="5"/>
        <v>137.31537622101769</v>
      </c>
      <c r="J65" s="4">
        <f t="shared" si="3"/>
        <v>8.9834950182365301</v>
      </c>
      <c r="K65" s="5">
        <f t="shared" si="4"/>
        <v>12.097578911920325</v>
      </c>
      <c r="L65" s="15" t="s">
        <v>13</v>
      </c>
      <c r="M65" s="6"/>
      <c r="N65" s="7" t="s">
        <v>13</v>
      </c>
      <c r="O65" s="28">
        <f t="shared" si="0"/>
        <v>11.35064935064935</v>
      </c>
    </row>
    <row r="66" spans="1:15" ht="13.2" x14ac:dyDescent="0.25">
      <c r="A66" s="1">
        <v>1875.1</v>
      </c>
      <c r="B66" s="11">
        <v>4.3</v>
      </c>
      <c r="C66" s="4">
        <v>0.30499999999999999</v>
      </c>
      <c r="D66" s="11">
        <v>0.37669999999999998</v>
      </c>
      <c r="E66" s="11">
        <v>11.13207107</v>
      </c>
      <c r="F66" s="23">
        <f>F57*3/12+F69*9/12</f>
        <v>4.7100000000000009</v>
      </c>
      <c r="G66" s="4">
        <f t="shared" si="1"/>
        <v>100.33513916471968</v>
      </c>
      <c r="H66" s="4">
        <f t="shared" si="2"/>
        <v>7.1167947547068602</v>
      </c>
      <c r="I66" s="5">
        <f t="shared" si="5"/>
        <v>135.91446610892299</v>
      </c>
      <c r="J66" s="4">
        <f t="shared" si="3"/>
        <v>8.7898248658953246</v>
      </c>
      <c r="K66" s="5">
        <f t="shared" si="4"/>
        <v>11.906739391449134</v>
      </c>
      <c r="L66" s="15" t="s">
        <v>13</v>
      </c>
      <c r="M66" s="6"/>
      <c r="N66" s="7" t="s">
        <v>13</v>
      </c>
      <c r="O66" s="28">
        <f t="shared" si="0"/>
        <v>11.414919033713831</v>
      </c>
    </row>
    <row r="67" spans="1:15" ht="13.2" x14ac:dyDescent="0.25">
      <c r="A67" s="1">
        <v>1875.11</v>
      </c>
      <c r="B67" s="11">
        <v>4.37</v>
      </c>
      <c r="C67" s="4">
        <v>0.30249999999999999</v>
      </c>
      <c r="D67" s="11">
        <v>0.36830000000000002</v>
      </c>
      <c r="E67" s="11">
        <v>11.03690579</v>
      </c>
      <c r="F67" s="23">
        <f>F57*2/12+F69*10/12</f>
        <v>4.67</v>
      </c>
      <c r="G67" s="4">
        <f t="shared" si="1"/>
        <v>102.84772123618896</v>
      </c>
      <c r="H67" s="4">
        <f t="shared" si="2"/>
        <v>7.1193216645188011</v>
      </c>
      <c r="I67" s="5">
        <f t="shared" si="5"/>
        <v>140.12167760601528</v>
      </c>
      <c r="J67" s="4">
        <f t="shared" si="3"/>
        <v>8.6679212199744615</v>
      </c>
      <c r="K67" s="5">
        <f t="shared" si="4"/>
        <v>11.809339556589345</v>
      </c>
      <c r="L67" s="15" t="s">
        <v>13</v>
      </c>
      <c r="M67" s="6"/>
      <c r="N67" s="7" t="s">
        <v>13</v>
      </c>
      <c r="O67" s="28">
        <f t="shared" si="0"/>
        <v>11.865327178930219</v>
      </c>
    </row>
    <row r="68" spans="1:15" ht="13.2" x14ac:dyDescent="0.25">
      <c r="A68" s="1">
        <v>1875.12</v>
      </c>
      <c r="B68" s="11">
        <v>4.37</v>
      </c>
      <c r="C68" s="4">
        <v>0.3</v>
      </c>
      <c r="D68" s="11">
        <v>0.36</v>
      </c>
      <c r="E68" s="11">
        <v>10.9417405</v>
      </c>
      <c r="F68" s="23">
        <f>F57*1/12+F69*11/12</f>
        <v>4.63</v>
      </c>
      <c r="G68" s="4">
        <f t="shared" si="1"/>
        <v>103.74223461066363</v>
      </c>
      <c r="H68" s="4">
        <f t="shared" si="2"/>
        <v>7.1218925362011642</v>
      </c>
      <c r="I68" s="5">
        <f t="shared" si="5"/>
        <v>142.14896292640438</v>
      </c>
      <c r="J68" s="4">
        <f t="shared" si="3"/>
        <v>8.5462710434413971</v>
      </c>
      <c r="K68" s="5">
        <f t="shared" si="4"/>
        <v>11.710212048857112</v>
      </c>
      <c r="L68" s="15" t="s">
        <v>13</v>
      </c>
      <c r="M68" s="6"/>
      <c r="N68" s="7" t="s">
        <v>13</v>
      </c>
      <c r="O68" s="28">
        <f t="shared" si="0"/>
        <v>12.138888888888889</v>
      </c>
    </row>
    <row r="69" spans="1:15" ht="13.2" x14ac:dyDescent="0.25">
      <c r="A69" s="1">
        <v>1876.01</v>
      </c>
      <c r="B69" s="11">
        <v>4.46</v>
      </c>
      <c r="C69" s="4">
        <v>0.3</v>
      </c>
      <c r="D69" s="11">
        <v>0.3533</v>
      </c>
      <c r="E69" s="11">
        <v>10.846575209999999</v>
      </c>
      <c r="F69" s="23">
        <v>4.59</v>
      </c>
      <c r="G69" s="4">
        <f t="shared" si="1"/>
        <v>106.80775798538902</v>
      </c>
      <c r="H69" s="4">
        <f t="shared" si="2"/>
        <v>7.1843783398243737</v>
      </c>
      <c r="I69" s="5">
        <f t="shared" si="5"/>
        <v>147.16972711200063</v>
      </c>
      <c r="J69" s="4">
        <f t="shared" si="3"/>
        <v>8.4608028915331701</v>
      </c>
      <c r="K69" s="5">
        <f t="shared" si="4"/>
        <v>11.658086230643457</v>
      </c>
      <c r="L69" s="15" t="s">
        <v>13</v>
      </c>
      <c r="M69" s="6"/>
      <c r="N69" s="7" t="s">
        <v>13</v>
      </c>
      <c r="O69" s="28">
        <f t="shared" si="0"/>
        <v>12.62383243702236</v>
      </c>
    </row>
    <row r="70" spans="1:15" ht="13.2" x14ac:dyDescent="0.25">
      <c r="A70" s="1">
        <v>1876.02</v>
      </c>
      <c r="B70" s="11">
        <v>4.5199999999999996</v>
      </c>
      <c r="C70" s="4">
        <v>0.3</v>
      </c>
      <c r="D70" s="11">
        <v>0.34670000000000001</v>
      </c>
      <c r="E70" s="11">
        <v>10.846575209999999</v>
      </c>
      <c r="F70" s="23">
        <f>F69*11/12+F81*1/12</f>
        <v>4.5783333333333331</v>
      </c>
      <c r="G70" s="4">
        <f t="shared" si="1"/>
        <v>108.24463365335387</v>
      </c>
      <c r="H70" s="4">
        <f t="shared" si="2"/>
        <v>7.1843783398243737</v>
      </c>
      <c r="I70" s="5">
        <f t="shared" si="5"/>
        <v>149.97453132826072</v>
      </c>
      <c r="J70" s="4">
        <f t="shared" si="3"/>
        <v>8.3027465680570334</v>
      </c>
      <c r="K70" s="5">
        <f t="shared" si="4"/>
        <v>11.503577436174336</v>
      </c>
      <c r="L70" s="15" t="s">
        <v>13</v>
      </c>
      <c r="M70" s="6"/>
      <c r="N70" s="7" t="s">
        <v>13</v>
      </c>
      <c r="O70" s="28">
        <f t="shared" si="0"/>
        <v>13.037207960773001</v>
      </c>
    </row>
    <row r="71" spans="1:15" ht="13.2" x14ac:dyDescent="0.25">
      <c r="A71" s="1">
        <v>1876.03</v>
      </c>
      <c r="B71" s="11">
        <v>4.51</v>
      </c>
      <c r="C71" s="4">
        <v>0.3</v>
      </c>
      <c r="D71" s="11">
        <v>0.34</v>
      </c>
      <c r="E71" s="11">
        <v>10.846575209999999</v>
      </c>
      <c r="F71" s="23">
        <f>F69*10/12+F81*2/12</f>
        <v>4.5666666666666664</v>
      </c>
      <c r="G71" s="4">
        <f t="shared" si="1"/>
        <v>108.00515437535972</v>
      </c>
      <c r="H71" s="4">
        <f t="shared" si="2"/>
        <v>7.1843783398243737</v>
      </c>
      <c r="I71" s="5">
        <f t="shared" si="5"/>
        <v>150.47223441895184</v>
      </c>
      <c r="J71" s="4">
        <f t="shared" si="3"/>
        <v>8.1422954518009565</v>
      </c>
      <c r="K71" s="5">
        <f t="shared" si="4"/>
        <v>11.343804812071761</v>
      </c>
      <c r="L71" s="15" t="s">
        <v>13</v>
      </c>
      <c r="M71" s="6"/>
      <c r="N71" s="7" t="s">
        <v>13</v>
      </c>
      <c r="O71" s="28">
        <f t="shared" si="0"/>
        <v>13.26470588235294</v>
      </c>
    </row>
    <row r="72" spans="1:15" ht="13.2" x14ac:dyDescent="0.25">
      <c r="A72" s="1">
        <v>1876.04</v>
      </c>
      <c r="B72" s="11">
        <v>4.34</v>
      </c>
      <c r="C72" s="4">
        <v>0.3</v>
      </c>
      <c r="D72" s="11">
        <v>0.33329999999999999</v>
      </c>
      <c r="E72" s="11">
        <v>10.751490909999999</v>
      </c>
      <c r="F72" s="23">
        <f>F69*9/12+F81*3/12</f>
        <v>4.5550000000000006</v>
      </c>
      <c r="G72" s="4">
        <f t="shared" si="1"/>
        <v>104.8531807762092</v>
      </c>
      <c r="H72" s="4">
        <f t="shared" si="2"/>
        <v>7.2479157218577797</v>
      </c>
      <c r="I72" s="5">
        <f t="shared" si="5"/>
        <v>146.92240071226061</v>
      </c>
      <c r="J72" s="4">
        <f t="shared" si="3"/>
        <v>8.0524343669839933</v>
      </c>
      <c r="K72" s="5">
        <f t="shared" si="4"/>
        <v>11.283234137648956</v>
      </c>
      <c r="L72" s="15" t="s">
        <v>13</v>
      </c>
      <c r="M72" s="6"/>
      <c r="N72" s="7" t="s">
        <v>13</v>
      </c>
      <c r="O72" s="28">
        <f t="shared" si="0"/>
        <v>13.021302130213021</v>
      </c>
    </row>
    <row r="73" spans="1:15" ht="13.2" x14ac:dyDescent="0.25">
      <c r="A73" s="1">
        <v>1876.05</v>
      </c>
      <c r="B73" s="11">
        <v>4.18</v>
      </c>
      <c r="C73" s="4">
        <v>0.3</v>
      </c>
      <c r="D73" s="11">
        <v>0.32669999999999999</v>
      </c>
      <c r="E73" s="11">
        <v>10.370910739999999</v>
      </c>
      <c r="F73" s="23">
        <f>F69*8/12+F81*4/12</f>
        <v>4.543333333333333</v>
      </c>
      <c r="G73" s="4">
        <f t="shared" si="1"/>
        <v>104.69355751103494</v>
      </c>
      <c r="H73" s="4">
        <f t="shared" si="2"/>
        <v>7.5138916873948531</v>
      </c>
      <c r="I73" s="5">
        <f t="shared" si="5"/>
        <v>147.57611812881689</v>
      </c>
      <c r="J73" s="4">
        <f t="shared" si="3"/>
        <v>8.1826280475729938</v>
      </c>
      <c r="K73" s="5">
        <f t="shared" si="4"/>
        <v>11.534238706383846</v>
      </c>
      <c r="L73" s="15" t="s">
        <v>13</v>
      </c>
      <c r="M73" s="6"/>
      <c r="N73" s="7" t="s">
        <v>13</v>
      </c>
      <c r="O73" s="28">
        <f t="shared" ref="O73:O136" si="6">B73/D73</f>
        <v>12.794612794612794</v>
      </c>
    </row>
    <row r="74" spans="1:15" ht="13.2" x14ac:dyDescent="0.25">
      <c r="A74" s="1">
        <v>1876.06</v>
      </c>
      <c r="B74" s="11">
        <v>4.1500000000000004</v>
      </c>
      <c r="C74" s="4">
        <v>0.3</v>
      </c>
      <c r="D74" s="11">
        <v>0.32</v>
      </c>
      <c r="E74" s="11">
        <v>10.08541488</v>
      </c>
      <c r="F74" s="23">
        <f>F69*7/12+F81*5/12</f>
        <v>4.5316666666666663</v>
      </c>
      <c r="G74" s="4">
        <f t="shared" ref="G74:G137" si="7">B74*$E$1804/E74</f>
        <v>106.88454196739995</v>
      </c>
      <c r="H74" s="4">
        <f t="shared" ref="H74:H137" si="8">C74*$E$1804/E74</f>
        <v>7.7265933952337313</v>
      </c>
      <c r="I74" s="5">
        <f t="shared" si="5"/>
        <v>151.57214914096895</v>
      </c>
      <c r="J74" s="4">
        <f t="shared" ref="J74:J137" si="9">D74*$E$1804/E74</f>
        <v>8.2416996215826472</v>
      </c>
      <c r="K74" s="5">
        <f t="shared" ref="K74:K137" si="10">J74*(I74/G74)</f>
        <v>11.687491018098809</v>
      </c>
      <c r="L74" s="15" t="s">
        <v>13</v>
      </c>
      <c r="M74" s="6"/>
      <c r="N74" s="7" t="s">
        <v>13</v>
      </c>
      <c r="O74" s="28">
        <f t="shared" si="6"/>
        <v>12.96875</v>
      </c>
    </row>
    <row r="75" spans="1:15" ht="13.2" x14ac:dyDescent="0.25">
      <c r="A75" s="1">
        <v>1876.07</v>
      </c>
      <c r="B75" s="11">
        <v>4.0999999999999996</v>
      </c>
      <c r="C75" s="4">
        <v>0.3</v>
      </c>
      <c r="D75" s="11">
        <v>0.31330000000000002</v>
      </c>
      <c r="E75" s="11">
        <v>10.08541488</v>
      </c>
      <c r="F75" s="23">
        <f>F69*6/12+F81*6/12</f>
        <v>4.5199999999999996</v>
      </c>
      <c r="G75" s="4">
        <f t="shared" si="7"/>
        <v>105.59677640152765</v>
      </c>
      <c r="H75" s="4">
        <f t="shared" si="8"/>
        <v>7.7265933952337313</v>
      </c>
      <c r="I75" s="5">
        <f t="shared" ref="I75:I138" si="11">I74*((G75+(H75/12))/G74)</f>
        <v>150.65906390517995</v>
      </c>
      <c r="J75" s="4">
        <f t="shared" si="9"/>
        <v>8.0691390357557609</v>
      </c>
      <c r="K75" s="5">
        <f t="shared" si="10"/>
        <v>11.512557249144606</v>
      </c>
      <c r="L75" s="15" t="s">
        <v>13</v>
      </c>
      <c r="M75" s="6"/>
      <c r="N75" s="7" t="s">
        <v>13</v>
      </c>
      <c r="O75" s="28">
        <f t="shared" si="6"/>
        <v>13.086498563676985</v>
      </c>
    </row>
    <row r="76" spans="1:15" ht="13.2" x14ac:dyDescent="0.25">
      <c r="A76" s="1">
        <v>1876.08</v>
      </c>
      <c r="B76" s="11">
        <v>3.93</v>
      </c>
      <c r="C76" s="4">
        <v>0.3</v>
      </c>
      <c r="D76" s="11">
        <v>0.30669999999999997</v>
      </c>
      <c r="E76" s="11">
        <v>10.180580170000001</v>
      </c>
      <c r="F76" s="23">
        <f>F69*5/12+F81*7/12</f>
        <v>4.5083333333333337</v>
      </c>
      <c r="G76" s="4">
        <f t="shared" si="7"/>
        <v>100.27221169655598</v>
      </c>
      <c r="H76" s="4">
        <f t="shared" si="8"/>
        <v>7.6543673050806094</v>
      </c>
      <c r="I76" s="5">
        <f t="shared" si="11"/>
        <v>143.97236404746326</v>
      </c>
      <c r="J76" s="4">
        <f t="shared" si="9"/>
        <v>7.8253148415607416</v>
      </c>
      <c r="K76" s="5">
        <f t="shared" si="10"/>
        <v>11.235705865994142</v>
      </c>
      <c r="L76" s="15" t="s">
        <v>13</v>
      </c>
      <c r="M76" s="6"/>
      <c r="N76" s="7" t="s">
        <v>13</v>
      </c>
      <c r="O76" s="28">
        <f t="shared" si="6"/>
        <v>12.813824584284319</v>
      </c>
    </row>
    <row r="77" spans="1:15" ht="13.2" x14ac:dyDescent="0.25">
      <c r="A77" s="1">
        <v>1876.09</v>
      </c>
      <c r="B77" s="11">
        <v>3.69</v>
      </c>
      <c r="C77" s="4">
        <v>0.3</v>
      </c>
      <c r="D77" s="11">
        <v>0.3</v>
      </c>
      <c r="E77" s="11">
        <v>10.275745450000001</v>
      </c>
      <c r="F77" s="23">
        <f>F69*4/12+F81*8/12</f>
        <v>4.496666666666667</v>
      </c>
      <c r="G77" s="4">
        <f t="shared" si="7"/>
        <v>93.276791904182474</v>
      </c>
      <c r="H77" s="4">
        <f t="shared" si="8"/>
        <v>7.5834790166002017</v>
      </c>
      <c r="I77" s="5">
        <f t="shared" si="11"/>
        <v>134.83560695360458</v>
      </c>
      <c r="J77" s="4">
        <f t="shared" si="9"/>
        <v>7.5834790166002017</v>
      </c>
      <c r="K77" s="5">
        <f t="shared" si="10"/>
        <v>10.962244467772731</v>
      </c>
      <c r="L77" s="15" t="s">
        <v>13</v>
      </c>
      <c r="M77" s="6"/>
      <c r="N77" s="7" t="s">
        <v>13</v>
      </c>
      <c r="O77" s="28">
        <f t="shared" si="6"/>
        <v>12.3</v>
      </c>
    </row>
    <row r="78" spans="1:15" ht="13.2" x14ac:dyDescent="0.25">
      <c r="A78" s="1">
        <v>1876.1</v>
      </c>
      <c r="B78" s="11">
        <v>3.67</v>
      </c>
      <c r="C78" s="4">
        <v>0.3</v>
      </c>
      <c r="D78" s="11">
        <v>0.29330000000000001</v>
      </c>
      <c r="E78" s="11">
        <v>10.465995039999999</v>
      </c>
      <c r="F78" s="23">
        <f>F69*3/12+F81*9/12</f>
        <v>4.4850000000000003</v>
      </c>
      <c r="G78" s="4">
        <f t="shared" si="7"/>
        <v>91.084842516799057</v>
      </c>
      <c r="H78" s="4">
        <f t="shared" si="8"/>
        <v>7.4456274536892959</v>
      </c>
      <c r="I78" s="5">
        <f t="shared" si="11"/>
        <v>132.56396452614305</v>
      </c>
      <c r="J78" s="4">
        <f t="shared" si="9"/>
        <v>7.2793417738902351</v>
      </c>
      <c r="K78" s="5">
        <f t="shared" si="10"/>
        <v>10.594280870713286</v>
      </c>
      <c r="L78" s="15" t="s">
        <v>13</v>
      </c>
      <c r="M78" s="6"/>
      <c r="N78" s="7" t="s">
        <v>13</v>
      </c>
      <c r="O78" s="28">
        <f t="shared" si="6"/>
        <v>12.512785543811797</v>
      </c>
    </row>
    <row r="79" spans="1:15" ht="13.2" x14ac:dyDescent="0.25">
      <c r="A79" s="1">
        <v>1876.11</v>
      </c>
      <c r="B79" s="11">
        <v>3.6</v>
      </c>
      <c r="C79" s="4">
        <v>0.3</v>
      </c>
      <c r="D79" s="11">
        <v>0.28670000000000001</v>
      </c>
      <c r="E79" s="11">
        <v>10.56116033</v>
      </c>
      <c r="F79" s="23">
        <f>F69*2/12+F81*10/12</f>
        <v>4.4733333333333336</v>
      </c>
      <c r="G79" s="4">
        <f t="shared" si="7"/>
        <v>88.542430072169921</v>
      </c>
      <c r="H79" s="4">
        <f t="shared" si="8"/>
        <v>7.3785358393474931</v>
      </c>
      <c r="I79" s="5">
        <f t="shared" si="11"/>
        <v>129.7586502449185</v>
      </c>
      <c r="J79" s="4">
        <f t="shared" si="9"/>
        <v>7.0514207504697541</v>
      </c>
      <c r="K79" s="5">
        <f t="shared" si="10"/>
        <v>10.333834729227258</v>
      </c>
      <c r="L79" s="15" t="s">
        <v>13</v>
      </c>
      <c r="M79" s="6"/>
      <c r="N79" s="7" t="s">
        <v>13</v>
      </c>
      <c r="O79" s="28">
        <f t="shared" si="6"/>
        <v>12.556679455877223</v>
      </c>
    </row>
    <row r="80" spans="1:15" ht="13.2" x14ac:dyDescent="0.25">
      <c r="A80" s="1">
        <v>1876.12</v>
      </c>
      <c r="B80" s="11">
        <v>3.58</v>
      </c>
      <c r="C80" s="4">
        <v>0.3</v>
      </c>
      <c r="D80" s="11">
        <v>0.28000000000000003</v>
      </c>
      <c r="E80" s="11">
        <v>10.751490909999999</v>
      </c>
      <c r="F80" s="23">
        <f>F69*1/12+F81*11/12</f>
        <v>4.4616666666666669</v>
      </c>
      <c r="G80" s="4">
        <f t="shared" si="7"/>
        <v>86.49179428083616</v>
      </c>
      <c r="H80" s="4">
        <f t="shared" si="8"/>
        <v>7.2479157218577797</v>
      </c>
      <c r="I80" s="5">
        <f t="shared" si="11"/>
        <v>127.63859979176718</v>
      </c>
      <c r="J80" s="4">
        <f t="shared" si="9"/>
        <v>6.7647213404005946</v>
      </c>
      <c r="K80" s="5">
        <f t="shared" si="10"/>
        <v>9.9829072462834674</v>
      </c>
      <c r="L80" s="15" t="s">
        <v>13</v>
      </c>
      <c r="M80" s="6"/>
      <c r="N80" s="7" t="s">
        <v>13</v>
      </c>
      <c r="O80" s="28">
        <f t="shared" si="6"/>
        <v>12.785714285714285</v>
      </c>
    </row>
    <row r="81" spans="1:15" ht="13.2" x14ac:dyDescent="0.25">
      <c r="A81" s="1">
        <v>1877.01</v>
      </c>
      <c r="B81" s="11">
        <v>3.55</v>
      </c>
      <c r="C81" s="4">
        <v>0.2908</v>
      </c>
      <c r="D81" s="11">
        <v>0.28170000000000001</v>
      </c>
      <c r="E81" s="11">
        <v>10.9417405</v>
      </c>
      <c r="F81" s="23">
        <v>4.45</v>
      </c>
      <c r="G81" s="4">
        <f t="shared" si="7"/>
        <v>84.275728345047114</v>
      </c>
      <c r="H81" s="4">
        <f t="shared" si="8"/>
        <v>6.903487831757662</v>
      </c>
      <c r="I81" s="5">
        <f t="shared" si="11"/>
        <v>125.21725726494599</v>
      </c>
      <c r="J81" s="4">
        <f t="shared" si="9"/>
        <v>6.6874570914928935</v>
      </c>
      <c r="K81" s="5">
        <f t="shared" si="10"/>
        <v>9.9362539074747289</v>
      </c>
      <c r="L81" s="15" t="s">
        <v>13</v>
      </c>
      <c r="M81" s="6"/>
      <c r="N81" s="7" t="s">
        <v>13</v>
      </c>
      <c r="O81" s="28">
        <f t="shared" si="6"/>
        <v>12.602058927937522</v>
      </c>
    </row>
    <row r="82" spans="1:15" ht="13.2" x14ac:dyDescent="0.25">
      <c r="A82" s="1">
        <v>1877.02</v>
      </c>
      <c r="B82" s="11">
        <v>3.34</v>
      </c>
      <c r="C82" s="4">
        <v>0.28170000000000001</v>
      </c>
      <c r="D82" s="11">
        <v>0.2833</v>
      </c>
      <c r="E82" s="11">
        <v>10.65632562</v>
      </c>
      <c r="F82" s="23">
        <f>F81*11/12+F93*1/12</f>
        <v>4.440833333333333</v>
      </c>
      <c r="G82" s="4">
        <f t="shared" si="7"/>
        <v>81.41408689424037</v>
      </c>
      <c r="H82" s="4">
        <f t="shared" si="8"/>
        <v>6.8665713407507525</v>
      </c>
      <c r="I82" s="5">
        <f t="shared" si="11"/>
        <v>121.81561604668916</v>
      </c>
      <c r="J82" s="4">
        <f t="shared" si="9"/>
        <v>6.9055721009396098</v>
      </c>
      <c r="K82" s="5">
        <f t="shared" si="10"/>
        <v>10.332444319169772</v>
      </c>
      <c r="L82" s="15" t="s">
        <v>13</v>
      </c>
      <c r="M82" s="6"/>
      <c r="N82" s="7" t="s">
        <v>13</v>
      </c>
      <c r="O82" s="28">
        <f t="shared" si="6"/>
        <v>11.789622308506884</v>
      </c>
    </row>
    <row r="83" spans="1:15" ht="13.2" x14ac:dyDescent="0.25">
      <c r="A83" s="1">
        <v>1877.03</v>
      </c>
      <c r="B83" s="11">
        <v>3.17</v>
      </c>
      <c r="C83" s="4">
        <v>0.27250000000000002</v>
      </c>
      <c r="D83" s="11">
        <v>0.28499999999999998</v>
      </c>
      <c r="E83" s="11">
        <v>10.180580170000001</v>
      </c>
      <c r="F83" s="23">
        <f>F81*10/12+F93*2/12</f>
        <v>4.4316666666666666</v>
      </c>
      <c r="G83" s="4">
        <f t="shared" si="7"/>
        <v>80.881147857018433</v>
      </c>
      <c r="H83" s="4">
        <f t="shared" si="8"/>
        <v>6.9527169687815533</v>
      </c>
      <c r="I83" s="5">
        <f t="shared" si="11"/>
        <v>121.88512278862883</v>
      </c>
      <c r="J83" s="4">
        <f t="shared" si="9"/>
        <v>7.2716489398265782</v>
      </c>
      <c r="K83" s="5">
        <f t="shared" si="10"/>
        <v>10.958126181312055</v>
      </c>
      <c r="L83" s="15" t="s">
        <v>13</v>
      </c>
      <c r="M83" s="6"/>
      <c r="N83" s="7" t="s">
        <v>13</v>
      </c>
      <c r="O83" s="28">
        <f t="shared" si="6"/>
        <v>11.12280701754386</v>
      </c>
    </row>
    <row r="84" spans="1:15" ht="13.2" x14ac:dyDescent="0.25">
      <c r="A84" s="1">
        <v>1877.04</v>
      </c>
      <c r="B84" s="11">
        <v>2.94</v>
      </c>
      <c r="C84" s="4">
        <v>0.26329999999999998</v>
      </c>
      <c r="D84" s="11">
        <v>0.28670000000000001</v>
      </c>
      <c r="E84" s="11">
        <v>10.465995039999999</v>
      </c>
      <c r="F84" s="23">
        <f>F81*9/12+F93*3/12</f>
        <v>4.4225000000000003</v>
      </c>
      <c r="G84" s="4">
        <f t="shared" si="7"/>
        <v>72.9671490461551</v>
      </c>
      <c r="H84" s="4">
        <f t="shared" si="8"/>
        <v>6.5347790285213057</v>
      </c>
      <c r="I84" s="5">
        <f t="shared" si="11"/>
        <v>110.77963802999224</v>
      </c>
      <c r="J84" s="4">
        <f t="shared" si="9"/>
        <v>7.1155379699090711</v>
      </c>
      <c r="K84" s="5">
        <f t="shared" si="10"/>
        <v>10.802898715373734</v>
      </c>
      <c r="L84" s="15" t="s">
        <v>13</v>
      </c>
      <c r="M84" s="6"/>
      <c r="N84" s="7" t="s">
        <v>13</v>
      </c>
      <c r="O84" s="28">
        <f t="shared" si="6"/>
        <v>10.254621555633065</v>
      </c>
    </row>
    <row r="85" spans="1:15" ht="13.2" x14ac:dyDescent="0.25">
      <c r="A85" s="1">
        <v>1877.05</v>
      </c>
      <c r="B85" s="11">
        <v>2.94</v>
      </c>
      <c r="C85" s="4">
        <v>0.25419999999999998</v>
      </c>
      <c r="D85" s="11">
        <v>0.2883</v>
      </c>
      <c r="E85" s="11">
        <v>10.65632562</v>
      </c>
      <c r="F85" s="23">
        <f>F81*8/12+F93*4/12</f>
        <v>4.4133333333333331</v>
      </c>
      <c r="G85" s="4">
        <f t="shared" si="7"/>
        <v>71.663896847025953</v>
      </c>
      <c r="H85" s="4">
        <f t="shared" si="8"/>
        <v>6.196245775004761</v>
      </c>
      <c r="I85" s="5">
        <f t="shared" si="11"/>
        <v>109.58495906355508</v>
      </c>
      <c r="J85" s="4">
        <f t="shared" si="9"/>
        <v>7.0274494765297906</v>
      </c>
      <c r="K85" s="5">
        <f t="shared" si="10"/>
        <v>10.746035271436371</v>
      </c>
      <c r="L85" s="15" t="s">
        <v>13</v>
      </c>
      <c r="M85" s="6"/>
      <c r="N85" s="7" t="s">
        <v>13</v>
      </c>
      <c r="O85" s="28">
        <f t="shared" si="6"/>
        <v>10.197710718002082</v>
      </c>
    </row>
    <row r="86" spans="1:15" ht="13.2" x14ac:dyDescent="0.25">
      <c r="A86" s="1">
        <v>1877.06</v>
      </c>
      <c r="B86" s="11">
        <v>2.73</v>
      </c>
      <c r="C86" s="4">
        <v>0.245</v>
      </c>
      <c r="D86" s="11">
        <v>0.28999999999999998</v>
      </c>
      <c r="E86" s="11">
        <v>10.08541488</v>
      </c>
      <c r="F86" s="23">
        <f>F81*7/12+F93*5/12</f>
        <v>4.4041666666666668</v>
      </c>
      <c r="G86" s="4">
        <f t="shared" si="7"/>
        <v>70.311999896626958</v>
      </c>
      <c r="H86" s="4">
        <f t="shared" si="8"/>
        <v>6.3100512727742135</v>
      </c>
      <c r="I86" s="5">
        <f t="shared" si="11"/>
        <v>108.32178913538058</v>
      </c>
      <c r="J86" s="4">
        <f t="shared" si="9"/>
        <v>7.4690402820592734</v>
      </c>
      <c r="K86" s="5">
        <f t="shared" si="10"/>
        <v>11.506710201194274</v>
      </c>
      <c r="L86" s="15" t="s">
        <v>13</v>
      </c>
      <c r="M86" s="6"/>
      <c r="N86" s="7" t="s">
        <v>13</v>
      </c>
      <c r="O86" s="28">
        <f t="shared" si="6"/>
        <v>9.4137931034482758</v>
      </c>
    </row>
    <row r="87" spans="1:15" ht="13.2" x14ac:dyDescent="0.25">
      <c r="A87" s="1">
        <v>1877.07</v>
      </c>
      <c r="B87" s="11">
        <v>2.85</v>
      </c>
      <c r="C87" s="4">
        <v>0.23580000000000001</v>
      </c>
      <c r="D87" s="11">
        <v>0.29170000000000001</v>
      </c>
      <c r="E87" s="11">
        <v>10.180580170000001</v>
      </c>
      <c r="F87" s="23">
        <f>F81*6/12+F93*6/12</f>
        <v>4.3949999999999996</v>
      </c>
      <c r="G87" s="4">
        <f t="shared" si="7"/>
        <v>72.716489398265793</v>
      </c>
      <c r="H87" s="4">
        <f t="shared" si="8"/>
        <v>6.0163327017933588</v>
      </c>
      <c r="I87" s="5">
        <f t="shared" si="11"/>
        <v>112.79850622627821</v>
      </c>
      <c r="J87" s="4">
        <f t="shared" si="9"/>
        <v>7.4425964763067132</v>
      </c>
      <c r="K87" s="5">
        <f t="shared" si="10"/>
        <v>11.545026058317669</v>
      </c>
      <c r="L87" s="15" t="s">
        <v>13</v>
      </c>
      <c r="M87" s="6"/>
      <c r="N87" s="7" t="s">
        <v>13</v>
      </c>
      <c r="O87" s="28">
        <f t="shared" si="6"/>
        <v>9.7703119643469307</v>
      </c>
    </row>
    <row r="88" spans="1:15" ht="13.2" x14ac:dyDescent="0.25">
      <c r="A88" s="1">
        <v>1877.08</v>
      </c>
      <c r="B88" s="11">
        <v>3.05</v>
      </c>
      <c r="C88" s="4">
        <v>0.22670000000000001</v>
      </c>
      <c r="D88" s="11">
        <v>0.29330000000000001</v>
      </c>
      <c r="E88" s="11">
        <v>9.8000000000000007</v>
      </c>
      <c r="F88" s="23">
        <f>F81*5/12+F93*7/12</f>
        <v>4.3858333333333333</v>
      </c>
      <c r="G88" s="4">
        <f t="shared" si="7"/>
        <v>80.841494897959166</v>
      </c>
      <c r="H88" s="4">
        <f t="shared" si="8"/>
        <v>6.0087760306122444</v>
      </c>
      <c r="I88" s="5">
        <f t="shared" si="11"/>
        <v>126.17883080197693</v>
      </c>
      <c r="J88" s="4">
        <f t="shared" si="9"/>
        <v>7.7740362142857133</v>
      </c>
      <c r="K88" s="5">
        <f t="shared" si="10"/>
        <v>12.133852811219619</v>
      </c>
      <c r="L88" s="15" t="s">
        <v>13</v>
      </c>
      <c r="M88" s="6"/>
      <c r="N88" s="7" t="s">
        <v>13</v>
      </c>
      <c r="O88" s="28">
        <f t="shared" si="6"/>
        <v>10.39890896692806</v>
      </c>
    </row>
    <row r="89" spans="1:15" ht="13.2" x14ac:dyDescent="0.25">
      <c r="A89" s="1">
        <v>1877.09</v>
      </c>
      <c r="B89" s="11">
        <v>3.24</v>
      </c>
      <c r="C89" s="4">
        <v>0.2175</v>
      </c>
      <c r="D89" s="11">
        <v>0.29499999999999998</v>
      </c>
      <c r="E89" s="11">
        <v>9.7048347110000002</v>
      </c>
      <c r="F89" s="23">
        <f>F81*4/12+F93*8/12</f>
        <v>4.3766666666666669</v>
      </c>
      <c r="G89" s="4">
        <f t="shared" si="7"/>
        <v>86.71963460089475</v>
      </c>
      <c r="H89" s="4">
        <f t="shared" si="8"/>
        <v>5.8214569523748789</v>
      </c>
      <c r="I89" s="5">
        <f t="shared" si="11"/>
        <v>136.11072096150176</v>
      </c>
      <c r="J89" s="4">
        <f t="shared" si="9"/>
        <v>7.8957691997728237</v>
      </c>
      <c r="K89" s="5">
        <f t="shared" si="10"/>
        <v>12.392797124581177</v>
      </c>
      <c r="L89" s="15" t="s">
        <v>13</v>
      </c>
      <c r="M89" s="6"/>
      <c r="N89" s="7" t="s">
        <v>13</v>
      </c>
      <c r="O89" s="28">
        <f t="shared" si="6"/>
        <v>10.983050847457628</v>
      </c>
    </row>
    <row r="90" spans="1:15" ht="13.2" x14ac:dyDescent="0.25">
      <c r="A90" s="1">
        <v>1877.1</v>
      </c>
      <c r="B90" s="11">
        <v>3.31</v>
      </c>
      <c r="C90" s="4">
        <v>0.20830000000000001</v>
      </c>
      <c r="D90" s="11">
        <v>0.29670000000000002</v>
      </c>
      <c r="E90" s="11">
        <v>9.7048347110000002</v>
      </c>
      <c r="F90" s="23">
        <f>F81*3/12+F93*9/12</f>
        <v>4.3675000000000006</v>
      </c>
      <c r="G90" s="4">
        <f t="shared" si="7"/>
        <v>88.593206953383216</v>
      </c>
      <c r="H90" s="4">
        <f t="shared" si="8"/>
        <v>5.5752160146192518</v>
      </c>
      <c r="I90" s="5">
        <f t="shared" si="11"/>
        <v>139.78059927384592</v>
      </c>
      <c r="J90" s="4">
        <f t="shared" si="9"/>
        <v>7.9412702426189732</v>
      </c>
      <c r="K90" s="5">
        <f t="shared" si="10"/>
        <v>12.529578188685827</v>
      </c>
      <c r="L90" s="15" t="s">
        <v>13</v>
      </c>
      <c r="M90" s="6"/>
      <c r="N90" s="7" t="s">
        <v>13</v>
      </c>
      <c r="O90" s="28">
        <f t="shared" si="6"/>
        <v>11.156049882035726</v>
      </c>
    </row>
    <row r="91" spans="1:15" ht="13.2" x14ac:dyDescent="0.25">
      <c r="A91" s="1">
        <v>1877.11</v>
      </c>
      <c r="B91" s="11">
        <v>3.26</v>
      </c>
      <c r="C91" s="4">
        <v>0.19919999999999999</v>
      </c>
      <c r="D91" s="11">
        <v>0.29830000000000001</v>
      </c>
      <c r="E91" s="11">
        <v>9.5145851239999999</v>
      </c>
      <c r="F91" s="23">
        <f>F81*2/12+F93*10/12</f>
        <v>4.3583333333333334</v>
      </c>
      <c r="G91" s="4">
        <f t="shared" si="7"/>
        <v>88.99965358069143</v>
      </c>
      <c r="H91" s="4">
        <f t="shared" si="8"/>
        <v>5.4382610408815131</v>
      </c>
      <c r="I91" s="5">
        <f t="shared" si="11"/>
        <v>141.13691434824025</v>
      </c>
      <c r="J91" s="4">
        <f t="shared" si="9"/>
        <v>8.1437413077056</v>
      </c>
      <c r="K91" s="5">
        <f t="shared" si="10"/>
        <v>12.914460598184069</v>
      </c>
      <c r="L91" s="15" t="s">
        <v>13</v>
      </c>
      <c r="M91" s="6"/>
      <c r="N91" s="7" t="s">
        <v>13</v>
      </c>
      <c r="O91" s="28">
        <f t="shared" si="6"/>
        <v>10.928595373784779</v>
      </c>
    </row>
    <row r="92" spans="1:15" ht="13.2" x14ac:dyDescent="0.25">
      <c r="A92" s="1">
        <v>1877.12</v>
      </c>
      <c r="B92" s="11">
        <v>3.25</v>
      </c>
      <c r="C92" s="4">
        <v>0.19</v>
      </c>
      <c r="D92" s="11">
        <v>0.3</v>
      </c>
      <c r="E92" s="11">
        <v>9.5145851239999999</v>
      </c>
      <c r="F92" s="23">
        <f>F81*1/12+F93*11/12</f>
        <v>4.3491666666666662</v>
      </c>
      <c r="G92" s="4">
        <f t="shared" si="7"/>
        <v>88.726648508358011</v>
      </c>
      <c r="H92" s="4">
        <f t="shared" si="8"/>
        <v>5.187096374334776</v>
      </c>
      <c r="I92" s="5">
        <f t="shared" si="11"/>
        <v>141.3894599516241</v>
      </c>
      <c r="J92" s="4">
        <f t="shared" si="9"/>
        <v>8.1901521700022784</v>
      </c>
      <c r="K92" s="5">
        <f t="shared" si="10"/>
        <v>13.051334764765304</v>
      </c>
      <c r="L92" s="15" t="s">
        <v>13</v>
      </c>
      <c r="M92" s="6"/>
      <c r="N92" s="7" t="s">
        <v>13</v>
      </c>
      <c r="O92" s="28">
        <f t="shared" si="6"/>
        <v>10.833333333333334</v>
      </c>
    </row>
    <row r="93" spans="1:15" ht="13.2" x14ac:dyDescent="0.25">
      <c r="A93" s="1">
        <v>1878.01</v>
      </c>
      <c r="B93" s="11">
        <v>3.25</v>
      </c>
      <c r="C93" s="4">
        <v>0.18920000000000001</v>
      </c>
      <c r="D93" s="11">
        <v>0.30080000000000001</v>
      </c>
      <c r="E93" s="11">
        <v>9.229089256</v>
      </c>
      <c r="F93" s="23">
        <v>4.34</v>
      </c>
      <c r="G93" s="4">
        <f t="shared" si="7"/>
        <v>91.471349618942284</v>
      </c>
      <c r="H93" s="4">
        <f t="shared" si="8"/>
        <v>5.3250397993550402</v>
      </c>
      <c r="I93" s="5">
        <f t="shared" si="11"/>
        <v>146.47038949331991</v>
      </c>
      <c r="J93" s="4">
        <f t="shared" si="9"/>
        <v>8.4660252201162596</v>
      </c>
      <c r="K93" s="5">
        <f t="shared" si="10"/>
        <v>13.556397895258659</v>
      </c>
      <c r="L93" s="15" t="s">
        <v>13</v>
      </c>
      <c r="M93" s="6"/>
      <c r="N93" s="7" t="s">
        <v>13</v>
      </c>
      <c r="O93" s="28">
        <f t="shared" si="6"/>
        <v>10.804521276595745</v>
      </c>
    </row>
    <row r="94" spans="1:15" ht="13.2" x14ac:dyDescent="0.25">
      <c r="A94" s="1">
        <v>1878.02</v>
      </c>
      <c r="B94" s="11">
        <v>3.18</v>
      </c>
      <c r="C94" s="4">
        <v>0.1883</v>
      </c>
      <c r="D94" s="11">
        <v>0.30170000000000002</v>
      </c>
      <c r="E94" s="11">
        <v>9.1340049590000003</v>
      </c>
      <c r="F94" s="23">
        <f>F93*11/12+F105*1/12</f>
        <v>4.33</v>
      </c>
      <c r="G94" s="4">
        <f t="shared" si="7"/>
        <v>90.432898132609822</v>
      </c>
      <c r="H94" s="4">
        <f t="shared" si="8"/>
        <v>5.3548788422548519</v>
      </c>
      <c r="I94" s="5">
        <f t="shared" si="11"/>
        <v>145.5220984540145</v>
      </c>
      <c r="J94" s="4">
        <f t="shared" si="9"/>
        <v>8.5797501152856555</v>
      </c>
      <c r="K94" s="5">
        <f t="shared" si="10"/>
        <v>13.806294686659175</v>
      </c>
      <c r="L94" s="15" t="s">
        <v>13</v>
      </c>
      <c r="M94" s="6"/>
      <c r="N94" s="7" t="s">
        <v>13</v>
      </c>
      <c r="O94" s="28">
        <f t="shared" si="6"/>
        <v>10.540271793172025</v>
      </c>
    </row>
    <row r="95" spans="1:15" ht="13.2" x14ac:dyDescent="0.25">
      <c r="A95" s="1">
        <v>1878.03</v>
      </c>
      <c r="B95" s="11">
        <v>3.24</v>
      </c>
      <c r="C95" s="4">
        <v>0.1875</v>
      </c>
      <c r="D95" s="11">
        <v>0.30249999999999999</v>
      </c>
      <c r="E95" s="11">
        <v>8.9436743799999991</v>
      </c>
      <c r="F95" s="23">
        <f>F93*10/12+F105*2/12</f>
        <v>4.32</v>
      </c>
      <c r="G95" s="4">
        <f t="shared" si="7"/>
        <v>94.099995621710022</v>
      </c>
      <c r="H95" s="4">
        <f t="shared" si="8"/>
        <v>5.4456015984785893</v>
      </c>
      <c r="I95" s="5">
        <f t="shared" si="11"/>
        <v>152.15333201940203</v>
      </c>
      <c r="J95" s="4">
        <f t="shared" si="9"/>
        <v>8.7855705788787901</v>
      </c>
      <c r="K95" s="5">
        <f t="shared" si="10"/>
        <v>14.205673745638613</v>
      </c>
      <c r="L95" s="15" t="s">
        <v>13</v>
      </c>
      <c r="M95" s="6"/>
      <c r="N95" s="7" t="s">
        <v>13</v>
      </c>
      <c r="O95" s="28">
        <f t="shared" si="6"/>
        <v>10.710743801652894</v>
      </c>
    </row>
    <row r="96" spans="1:15" ht="13.2" x14ac:dyDescent="0.25">
      <c r="A96" s="1">
        <v>1878.04</v>
      </c>
      <c r="B96" s="11">
        <v>3.33</v>
      </c>
      <c r="C96" s="4">
        <v>0.1867</v>
      </c>
      <c r="D96" s="11">
        <v>0.30330000000000001</v>
      </c>
      <c r="E96" s="11">
        <v>8.8485090910000004</v>
      </c>
      <c r="F96" s="23">
        <f>F93*9/12+F105*3/12</f>
        <v>4.3100000000000005</v>
      </c>
      <c r="G96" s="4">
        <f t="shared" si="7"/>
        <v>97.754037556427022</v>
      </c>
      <c r="H96" s="4">
        <f t="shared" si="8"/>
        <v>5.4806843278633401</v>
      </c>
      <c r="I96" s="5">
        <f t="shared" si="11"/>
        <v>158.80016216456823</v>
      </c>
      <c r="J96" s="4">
        <f t="shared" si="9"/>
        <v>8.9035434206799753</v>
      </c>
      <c r="K96" s="5">
        <f t="shared" si="10"/>
        <v>14.463690445799864</v>
      </c>
      <c r="L96" s="15" t="s">
        <v>13</v>
      </c>
      <c r="M96" s="6"/>
      <c r="N96" s="7" t="s">
        <v>13</v>
      </c>
      <c r="O96" s="28">
        <f t="shared" si="6"/>
        <v>10.979228486646884</v>
      </c>
    </row>
    <row r="97" spans="1:15" ht="13.2" x14ac:dyDescent="0.25">
      <c r="A97" s="1">
        <v>1878.05</v>
      </c>
      <c r="B97" s="11">
        <v>3.34</v>
      </c>
      <c r="C97" s="4">
        <v>0.18579999999999999</v>
      </c>
      <c r="D97" s="11">
        <v>0.30420000000000003</v>
      </c>
      <c r="E97" s="11">
        <v>8.5630942149999996</v>
      </c>
      <c r="F97" s="23">
        <f>F93*8/12+F105*4/12</f>
        <v>4.3</v>
      </c>
      <c r="G97" s="4">
        <f t="shared" si="7"/>
        <v>101.31559903665033</v>
      </c>
      <c r="H97" s="4">
        <f t="shared" si="8"/>
        <v>5.63605937155977</v>
      </c>
      <c r="I97" s="5">
        <f t="shared" si="11"/>
        <v>165.34884787755908</v>
      </c>
      <c r="J97" s="4">
        <f t="shared" si="9"/>
        <v>9.2276063553739611</v>
      </c>
      <c r="K97" s="5">
        <f t="shared" si="10"/>
        <v>15.059616624057927</v>
      </c>
      <c r="L97" s="15" t="s">
        <v>13</v>
      </c>
      <c r="M97" s="6"/>
      <c r="N97" s="7" t="s">
        <v>13</v>
      </c>
      <c r="O97" s="28">
        <f t="shared" si="6"/>
        <v>10.979618671926362</v>
      </c>
    </row>
    <row r="98" spans="1:15" ht="13.2" x14ac:dyDescent="0.25">
      <c r="A98" s="1">
        <v>1878.06</v>
      </c>
      <c r="B98" s="11">
        <v>3.41</v>
      </c>
      <c r="C98" s="4">
        <v>0.185</v>
      </c>
      <c r="D98" s="11">
        <v>0.30499999999999999</v>
      </c>
      <c r="E98" s="11">
        <v>8.3728446279999993</v>
      </c>
      <c r="F98" s="23">
        <f>F93*7/12+F105*5/12</f>
        <v>4.29</v>
      </c>
      <c r="G98" s="4">
        <f t="shared" si="7"/>
        <v>105.78934273280296</v>
      </c>
      <c r="H98" s="4">
        <f t="shared" si="8"/>
        <v>5.7393045177620374</v>
      </c>
      <c r="I98" s="5">
        <f t="shared" si="11"/>
        <v>173.43063050642488</v>
      </c>
      <c r="J98" s="4">
        <f t="shared" si="9"/>
        <v>9.4620966373914648</v>
      </c>
      <c r="K98" s="5">
        <f t="shared" si="10"/>
        <v>15.512123842950022</v>
      </c>
      <c r="L98" s="15" t="s">
        <v>13</v>
      </c>
      <c r="M98" s="6"/>
      <c r="N98" s="7" t="s">
        <v>13</v>
      </c>
      <c r="O98" s="28">
        <f t="shared" si="6"/>
        <v>11.18032786885246</v>
      </c>
    </row>
    <row r="99" spans="1:15" ht="13.2" x14ac:dyDescent="0.25">
      <c r="A99" s="1">
        <v>1878.07</v>
      </c>
      <c r="B99" s="11">
        <v>3.48</v>
      </c>
      <c r="C99" s="4">
        <v>0.1842</v>
      </c>
      <c r="D99" s="11">
        <v>0.30580000000000002</v>
      </c>
      <c r="E99" s="11">
        <v>8.4679289260000008</v>
      </c>
      <c r="F99" s="23">
        <f>F93*6/12+F105*6/12</f>
        <v>4.2799999999999994</v>
      </c>
      <c r="G99" s="4">
        <f t="shared" si="7"/>
        <v>106.74870418722264</v>
      </c>
      <c r="H99" s="4">
        <f t="shared" si="8"/>
        <v>5.650319342323681</v>
      </c>
      <c r="I99" s="5">
        <f t="shared" si="11"/>
        <v>175.77532981819974</v>
      </c>
      <c r="J99" s="4">
        <f t="shared" si="9"/>
        <v>9.3803890058772073</v>
      </c>
      <c r="K99" s="5">
        <f t="shared" si="10"/>
        <v>15.446004557013067</v>
      </c>
      <c r="L99" s="15" t="s">
        <v>13</v>
      </c>
      <c r="M99" s="6"/>
      <c r="N99" s="7" t="s">
        <v>13</v>
      </c>
      <c r="O99" s="28">
        <f t="shared" si="6"/>
        <v>11.379986919555265</v>
      </c>
    </row>
    <row r="100" spans="1:15" ht="13.2" x14ac:dyDescent="0.25">
      <c r="A100" s="1">
        <v>1878.08</v>
      </c>
      <c r="B100" s="11">
        <v>3.45</v>
      </c>
      <c r="C100" s="4">
        <v>0.18329999999999999</v>
      </c>
      <c r="D100" s="11">
        <v>0.30669999999999997</v>
      </c>
      <c r="E100" s="11">
        <v>8.5630942149999996</v>
      </c>
      <c r="F100" s="23">
        <f>F93*5/12+F105*7/12</f>
        <v>4.2699999999999996</v>
      </c>
      <c r="G100" s="4">
        <f t="shared" si="7"/>
        <v>104.65234032228851</v>
      </c>
      <c r="H100" s="4">
        <f t="shared" si="8"/>
        <v>5.56022434234072</v>
      </c>
      <c r="I100" s="5">
        <f t="shared" si="11"/>
        <v>173.08636795841164</v>
      </c>
      <c r="J100" s="4">
        <f t="shared" si="9"/>
        <v>9.3034413845930093</v>
      </c>
      <c r="K100" s="5">
        <f t="shared" si="10"/>
        <v>15.387127261694157</v>
      </c>
      <c r="L100" s="15" t="s">
        <v>13</v>
      </c>
      <c r="M100" s="6"/>
      <c r="N100" s="7" t="s">
        <v>13</v>
      </c>
      <c r="O100" s="28">
        <f t="shared" si="6"/>
        <v>11.248777306814478</v>
      </c>
    </row>
    <row r="101" spans="1:15" ht="13.2" x14ac:dyDescent="0.25">
      <c r="A101" s="1">
        <v>1878.09</v>
      </c>
      <c r="B101" s="11">
        <v>3.52</v>
      </c>
      <c r="C101" s="4">
        <v>0.1825</v>
      </c>
      <c r="D101" s="11">
        <v>0.3075</v>
      </c>
      <c r="E101" s="11">
        <v>8.5630942149999996</v>
      </c>
      <c r="F101" s="23">
        <f>F93*4/12+F105*8/12</f>
        <v>4.26</v>
      </c>
      <c r="G101" s="4">
        <f t="shared" si="7"/>
        <v>106.77572114042191</v>
      </c>
      <c r="H101" s="4">
        <f t="shared" si="8"/>
        <v>5.5359571329906245</v>
      </c>
      <c r="I101" s="5">
        <f t="shared" si="11"/>
        <v>177.36126678057292</v>
      </c>
      <c r="J101" s="4">
        <f t="shared" si="9"/>
        <v>9.3277085939431057</v>
      </c>
      <c r="K101" s="5">
        <f t="shared" si="10"/>
        <v>15.493917481541523</v>
      </c>
      <c r="L101" s="15" t="s">
        <v>13</v>
      </c>
      <c r="M101" s="6"/>
      <c r="N101" s="7" t="s">
        <v>13</v>
      </c>
      <c r="O101" s="28">
        <f t="shared" si="6"/>
        <v>11.447154471544716</v>
      </c>
    </row>
    <row r="102" spans="1:15" ht="13.2" x14ac:dyDescent="0.25">
      <c r="A102" s="1">
        <v>1878.1</v>
      </c>
      <c r="B102" s="11">
        <v>3.48</v>
      </c>
      <c r="C102" s="4">
        <v>0.1817</v>
      </c>
      <c r="D102" s="11">
        <v>0.30830000000000002</v>
      </c>
      <c r="E102" s="11">
        <v>8.4679289260000008</v>
      </c>
      <c r="F102" s="23">
        <f>F93*3/12+F105*9/12</f>
        <v>4.25</v>
      </c>
      <c r="G102" s="4">
        <f t="shared" si="7"/>
        <v>106.74870418722264</v>
      </c>
      <c r="H102" s="4">
        <f t="shared" si="8"/>
        <v>5.57363205483286</v>
      </c>
      <c r="I102" s="5">
        <f t="shared" si="11"/>
        <v>178.08790302595267</v>
      </c>
      <c r="J102" s="4">
        <f t="shared" si="9"/>
        <v>9.4570762933680275</v>
      </c>
      <c r="K102" s="5">
        <f t="shared" si="10"/>
        <v>15.777155316925631</v>
      </c>
      <c r="L102" s="15" t="s">
        <v>13</v>
      </c>
      <c r="M102" s="6"/>
      <c r="N102" s="7" t="s">
        <v>13</v>
      </c>
      <c r="O102" s="28">
        <f t="shared" si="6"/>
        <v>11.287706779111254</v>
      </c>
    </row>
    <row r="103" spans="1:15" ht="13.2" x14ac:dyDescent="0.25">
      <c r="A103" s="1">
        <v>1878.11</v>
      </c>
      <c r="B103" s="11">
        <v>3.47</v>
      </c>
      <c r="C103" s="4">
        <v>0.18079999999999999</v>
      </c>
      <c r="D103" s="11">
        <v>0.30919999999999997</v>
      </c>
      <c r="E103" s="11">
        <v>8.3728446279999993</v>
      </c>
      <c r="F103" s="23">
        <f>F93*2/12+F105*10/12</f>
        <v>4.2399999999999993</v>
      </c>
      <c r="G103" s="4">
        <f t="shared" si="7"/>
        <v>107.65073879261767</v>
      </c>
      <c r="H103" s="4">
        <f t="shared" si="8"/>
        <v>5.6090067935750065</v>
      </c>
      <c r="I103" s="5">
        <f t="shared" si="11"/>
        <v>180.37254720983972</v>
      </c>
      <c r="J103" s="4">
        <f t="shared" si="9"/>
        <v>9.5923943615784957</v>
      </c>
      <c r="K103" s="5">
        <f t="shared" si="10"/>
        <v>16.072389509303296</v>
      </c>
      <c r="L103" s="15" t="s">
        <v>13</v>
      </c>
      <c r="M103" s="6"/>
      <c r="N103" s="7" t="s">
        <v>13</v>
      </c>
      <c r="O103" s="28">
        <f t="shared" si="6"/>
        <v>11.222509702457957</v>
      </c>
    </row>
    <row r="104" spans="1:15" ht="13.2" x14ac:dyDescent="0.25">
      <c r="A104" s="1">
        <v>1878.12</v>
      </c>
      <c r="B104" s="11">
        <v>3.45</v>
      </c>
      <c r="C104" s="4">
        <v>0.18</v>
      </c>
      <c r="D104" s="11">
        <v>0.31</v>
      </c>
      <c r="E104" s="11">
        <v>8.18251405</v>
      </c>
      <c r="F104" s="23">
        <f>F93*1/12+F105*11/12</f>
        <v>4.2299999999999995</v>
      </c>
      <c r="G104" s="4">
        <f t="shared" si="7"/>
        <v>109.51986694113894</v>
      </c>
      <c r="H104" s="4">
        <f t="shared" si="8"/>
        <v>5.7140800143202926</v>
      </c>
      <c r="I104" s="5">
        <f t="shared" si="11"/>
        <v>184.3021812022948</v>
      </c>
      <c r="J104" s="4">
        <f t="shared" si="9"/>
        <v>9.8409155802182813</v>
      </c>
      <c r="K104" s="5">
        <f t="shared" si="10"/>
        <v>16.56048584716272</v>
      </c>
      <c r="L104" s="15" t="s">
        <v>13</v>
      </c>
      <c r="M104" s="6"/>
      <c r="N104" s="7" t="s">
        <v>13</v>
      </c>
      <c r="O104" s="28">
        <f t="shared" si="6"/>
        <v>11.129032258064516</v>
      </c>
    </row>
    <row r="105" spans="1:15" ht="13.2" x14ac:dyDescent="0.25">
      <c r="A105" s="1">
        <v>1879.01</v>
      </c>
      <c r="B105" s="11">
        <v>3.58</v>
      </c>
      <c r="C105" s="4">
        <v>0.1817</v>
      </c>
      <c r="D105" s="11">
        <v>0.31580000000000003</v>
      </c>
      <c r="E105" s="11">
        <v>8.2776793390000005</v>
      </c>
      <c r="F105" s="23">
        <v>4.22</v>
      </c>
      <c r="G105" s="4">
        <f t="shared" si="7"/>
        <v>112.34015016971411</v>
      </c>
      <c r="H105" s="4">
        <f t="shared" si="8"/>
        <v>5.701733320066217</v>
      </c>
      <c r="I105" s="5">
        <f t="shared" si="11"/>
        <v>189.84779155493132</v>
      </c>
      <c r="J105" s="4">
        <f t="shared" si="9"/>
        <v>9.9097819618982452</v>
      </c>
      <c r="K105" s="5">
        <f t="shared" si="10"/>
        <v>16.746908539957349</v>
      </c>
      <c r="L105" s="15" t="s">
        <v>13</v>
      </c>
      <c r="M105" s="6"/>
      <c r="N105" s="7" t="s">
        <v>13</v>
      </c>
      <c r="O105" s="28">
        <f t="shared" si="6"/>
        <v>11.336288790373654</v>
      </c>
    </row>
    <row r="106" spans="1:15" ht="13.2" x14ac:dyDescent="0.25">
      <c r="A106" s="1">
        <v>1879.02</v>
      </c>
      <c r="B106" s="11">
        <v>3.71</v>
      </c>
      <c r="C106" s="4">
        <v>0.18329999999999999</v>
      </c>
      <c r="D106" s="11">
        <v>0.32169999999999999</v>
      </c>
      <c r="E106" s="11">
        <v>8.3728446279999993</v>
      </c>
      <c r="F106" s="23">
        <f>F105*11/12+F117*1/12</f>
        <v>4.2033333333333331</v>
      </c>
      <c r="G106" s="4">
        <f t="shared" si="7"/>
        <v>115.09632303187654</v>
      </c>
      <c r="H106" s="4">
        <f t="shared" si="8"/>
        <v>5.6865649627339536</v>
      </c>
      <c r="I106" s="5">
        <f t="shared" si="11"/>
        <v>195.30637853451515</v>
      </c>
      <c r="J106" s="4">
        <f t="shared" si="9"/>
        <v>9.9801852073732285</v>
      </c>
      <c r="K106" s="5">
        <f t="shared" si="10"/>
        <v>16.93532667777723</v>
      </c>
      <c r="L106" s="15" t="s">
        <v>13</v>
      </c>
      <c r="M106" s="6"/>
      <c r="N106" s="7" t="s">
        <v>13</v>
      </c>
      <c r="O106" s="28">
        <f t="shared" si="6"/>
        <v>11.532483680447623</v>
      </c>
    </row>
    <row r="107" spans="1:15" ht="13.2" x14ac:dyDescent="0.25">
      <c r="A107" s="1">
        <v>1879.03</v>
      </c>
      <c r="B107" s="11">
        <v>3.65</v>
      </c>
      <c r="C107" s="4">
        <v>0.185</v>
      </c>
      <c r="D107" s="11">
        <v>0.32750000000000001</v>
      </c>
      <c r="E107" s="11">
        <v>8.2776793390000005</v>
      </c>
      <c r="F107" s="23">
        <f>F105*10/12+F117*2/12</f>
        <v>4.1866666666666656</v>
      </c>
      <c r="G107" s="4">
        <f t="shared" si="7"/>
        <v>114.53674528476439</v>
      </c>
      <c r="H107" s="4">
        <f t="shared" si="8"/>
        <v>5.8052870897757298</v>
      </c>
      <c r="I107" s="5">
        <f t="shared" si="11"/>
        <v>195.17774740406537</v>
      </c>
      <c r="J107" s="4">
        <f t="shared" si="9"/>
        <v>10.276927145413792</v>
      </c>
      <c r="K107" s="5">
        <f t="shared" si="10"/>
        <v>17.512523910912716</v>
      </c>
      <c r="L107" s="15" t="s">
        <v>13</v>
      </c>
      <c r="M107" s="6"/>
      <c r="N107" s="7" t="s">
        <v>13</v>
      </c>
      <c r="O107" s="28">
        <f t="shared" si="6"/>
        <v>11.14503816793893</v>
      </c>
    </row>
    <row r="108" spans="1:15" ht="13.2" x14ac:dyDescent="0.25">
      <c r="A108" s="1">
        <v>1879.04</v>
      </c>
      <c r="B108" s="11">
        <v>3.77</v>
      </c>
      <c r="C108" s="4">
        <v>0.1867</v>
      </c>
      <c r="D108" s="11">
        <v>0.33329999999999999</v>
      </c>
      <c r="E108" s="11">
        <v>8.18251405</v>
      </c>
      <c r="F108" s="23">
        <f>F105*9/12+F117*3/12</f>
        <v>4.17</v>
      </c>
      <c r="G108" s="4">
        <f t="shared" si="7"/>
        <v>119.67823141104168</v>
      </c>
      <c r="H108" s="4">
        <f t="shared" si="8"/>
        <v>5.926770770408881</v>
      </c>
      <c r="I108" s="5">
        <f t="shared" si="11"/>
        <v>204.78079218878054</v>
      </c>
      <c r="J108" s="4">
        <f t="shared" si="9"/>
        <v>10.580571493183076</v>
      </c>
      <c r="K108" s="5">
        <f t="shared" si="10"/>
        <v>18.104360221888744</v>
      </c>
      <c r="L108" s="15" t="s">
        <v>13</v>
      </c>
      <c r="M108" s="6"/>
      <c r="N108" s="7" t="s">
        <v>13</v>
      </c>
      <c r="O108" s="28">
        <f t="shared" si="6"/>
        <v>11.311131113111312</v>
      </c>
    </row>
    <row r="109" spans="1:15" ht="13.2" x14ac:dyDescent="0.25">
      <c r="A109" s="1">
        <v>1879.05</v>
      </c>
      <c r="B109" s="11">
        <v>3.94</v>
      </c>
      <c r="C109" s="4">
        <v>0.1883</v>
      </c>
      <c r="D109" s="11">
        <v>0.3392</v>
      </c>
      <c r="E109" s="11">
        <v>8.18251405</v>
      </c>
      <c r="F109" s="23">
        <f>F105*8/12+F117*4/12</f>
        <v>4.1533333333333324</v>
      </c>
      <c r="G109" s="4">
        <f t="shared" si="7"/>
        <v>125.07486253567751</v>
      </c>
      <c r="H109" s="4">
        <f t="shared" si="8"/>
        <v>5.9775625927583951</v>
      </c>
      <c r="I109" s="5">
        <f t="shared" si="11"/>
        <v>214.86728730890124</v>
      </c>
      <c r="J109" s="4">
        <f t="shared" si="9"/>
        <v>10.767866338096907</v>
      </c>
      <c r="K109" s="5">
        <f t="shared" si="10"/>
        <v>18.498219252583578</v>
      </c>
      <c r="L109" s="15" t="s">
        <v>13</v>
      </c>
      <c r="M109" s="6"/>
      <c r="N109" s="7" t="s">
        <v>13</v>
      </c>
      <c r="O109" s="28">
        <f t="shared" si="6"/>
        <v>11.615566037735849</v>
      </c>
    </row>
    <row r="110" spans="1:15" ht="13.2" x14ac:dyDescent="0.25">
      <c r="A110" s="1">
        <v>1879.06</v>
      </c>
      <c r="B110" s="11">
        <v>3.96</v>
      </c>
      <c r="C110" s="4">
        <v>0.19</v>
      </c>
      <c r="D110" s="11">
        <v>0.34499999999999997</v>
      </c>
      <c r="E110" s="11">
        <v>8.0873811569999994</v>
      </c>
      <c r="F110" s="23">
        <f>F105*7/12+F117*5/12</f>
        <v>4.1366666666666667</v>
      </c>
      <c r="G110" s="4">
        <f t="shared" si="7"/>
        <v>127.18850021179978</v>
      </c>
      <c r="H110" s="4">
        <f t="shared" si="8"/>
        <v>6.1024785455156456</v>
      </c>
      <c r="I110" s="5">
        <f t="shared" si="11"/>
        <v>219.37195088913271</v>
      </c>
      <c r="J110" s="4">
        <f t="shared" si="9"/>
        <v>11.080816306331039</v>
      </c>
      <c r="K110" s="5">
        <f t="shared" si="10"/>
        <v>19.111950266856255</v>
      </c>
      <c r="L110" s="15" t="s">
        <v>13</v>
      </c>
      <c r="M110" s="6"/>
      <c r="N110" s="7" t="s">
        <v>13</v>
      </c>
      <c r="O110" s="28">
        <f t="shared" si="6"/>
        <v>11.478260869565219</v>
      </c>
    </row>
    <row r="111" spans="1:15" ht="13.2" x14ac:dyDescent="0.25">
      <c r="A111" s="1">
        <v>1879.07</v>
      </c>
      <c r="B111" s="11">
        <v>4.04</v>
      </c>
      <c r="C111" s="4">
        <v>0.19170000000000001</v>
      </c>
      <c r="D111" s="11">
        <v>0.3508</v>
      </c>
      <c r="E111" s="11">
        <v>8.18251405</v>
      </c>
      <c r="F111" s="23">
        <f>F105*6/12+F117*6/12</f>
        <v>4.1199999999999992</v>
      </c>
      <c r="G111" s="4">
        <f t="shared" si="7"/>
        <v>128.24935143252213</v>
      </c>
      <c r="H111" s="4">
        <f t="shared" si="8"/>
        <v>6.0854952152511119</v>
      </c>
      <c r="I111" s="5">
        <f t="shared" si="11"/>
        <v>222.07636138571743</v>
      </c>
      <c r="J111" s="4">
        <f t="shared" si="9"/>
        <v>11.136107050130882</v>
      </c>
      <c r="K111" s="5">
        <f t="shared" si="10"/>
        <v>19.283264251017247</v>
      </c>
      <c r="L111" s="15" t="s">
        <v>13</v>
      </c>
      <c r="M111" s="6"/>
      <c r="N111" s="7" t="s">
        <v>13</v>
      </c>
      <c r="O111" s="28">
        <f t="shared" si="6"/>
        <v>11.516533637400228</v>
      </c>
    </row>
    <row r="112" spans="1:15" ht="13.2" x14ac:dyDescent="0.25">
      <c r="A112" s="1">
        <v>1879.08</v>
      </c>
      <c r="B112" s="11">
        <v>4.07</v>
      </c>
      <c r="C112" s="4">
        <v>0.1933</v>
      </c>
      <c r="D112" s="11">
        <v>0.35670000000000002</v>
      </c>
      <c r="E112" s="11">
        <v>8.18251405</v>
      </c>
      <c r="F112" s="23">
        <f>F105*5/12+F117*7/12</f>
        <v>4.1033333333333326</v>
      </c>
      <c r="G112" s="4">
        <f t="shared" si="7"/>
        <v>129.20169810157552</v>
      </c>
      <c r="H112" s="4">
        <f t="shared" si="8"/>
        <v>6.1362870376006251</v>
      </c>
      <c r="I112" s="5">
        <f t="shared" si="11"/>
        <v>224.61090863725863</v>
      </c>
      <c r="J112" s="4">
        <f t="shared" si="9"/>
        <v>11.323401895044714</v>
      </c>
      <c r="K112" s="5">
        <f t="shared" si="10"/>
        <v>19.685187005137628</v>
      </c>
      <c r="L112" s="15" t="s">
        <v>13</v>
      </c>
      <c r="M112" s="6"/>
      <c r="N112" s="7" t="s">
        <v>13</v>
      </c>
      <c r="O112" s="28">
        <f t="shared" si="6"/>
        <v>11.410148584244464</v>
      </c>
    </row>
    <row r="113" spans="1:15" ht="13.2" x14ac:dyDescent="0.25">
      <c r="A113" s="1">
        <v>1879.09</v>
      </c>
      <c r="B113" s="11">
        <v>4.22</v>
      </c>
      <c r="C113" s="4">
        <v>0.19500000000000001</v>
      </c>
      <c r="D113" s="11">
        <v>0.36249999999999999</v>
      </c>
      <c r="E113" s="11">
        <v>8.4679289260000008</v>
      </c>
      <c r="F113" s="23">
        <f>F105*4/12+F117*8/12</f>
        <v>4.086666666666666</v>
      </c>
      <c r="G113" s="4">
        <f t="shared" si="7"/>
        <v>129.4481412845056</v>
      </c>
      <c r="H113" s="4">
        <f t="shared" si="8"/>
        <v>5.9816084242840271</v>
      </c>
      <c r="I113" s="5">
        <f t="shared" si="11"/>
        <v>225.90589963436923</v>
      </c>
      <c r="J113" s="4">
        <f t="shared" si="9"/>
        <v>11.119656686169025</v>
      </c>
      <c r="K113" s="5">
        <f t="shared" si="10"/>
        <v>19.405423842999731</v>
      </c>
      <c r="L113" s="15" t="s">
        <v>13</v>
      </c>
      <c r="M113" s="6"/>
      <c r="N113" s="7" t="s">
        <v>13</v>
      </c>
      <c r="O113" s="28">
        <f t="shared" si="6"/>
        <v>11.641379310344828</v>
      </c>
    </row>
    <row r="114" spans="1:15" ht="13.2" x14ac:dyDescent="0.25">
      <c r="A114" s="1">
        <v>1879.1</v>
      </c>
      <c r="B114" s="11">
        <v>4.68</v>
      </c>
      <c r="C114" s="4">
        <v>0.19670000000000001</v>
      </c>
      <c r="D114" s="11">
        <v>0.36830000000000002</v>
      </c>
      <c r="E114" s="11">
        <v>8.9436743799999991</v>
      </c>
      <c r="F114" s="23">
        <f>F105*3/12+F117*9/12</f>
        <v>4.0699999999999994</v>
      </c>
      <c r="G114" s="4">
        <f t="shared" si="7"/>
        <v>135.92221589802557</v>
      </c>
      <c r="H114" s="4">
        <f t="shared" si="8"/>
        <v>5.7127991169106052</v>
      </c>
      <c r="I114" s="5">
        <f t="shared" si="11"/>
        <v>238.03491042032684</v>
      </c>
      <c r="J114" s="4">
        <f t="shared" si="9"/>
        <v>10.69661369983821</v>
      </c>
      <c r="K114" s="5">
        <f t="shared" si="10"/>
        <v>18.732533655514185</v>
      </c>
      <c r="L114" s="15" t="s">
        <v>13</v>
      </c>
      <c r="M114" s="6"/>
      <c r="N114" s="7" t="s">
        <v>13</v>
      </c>
      <c r="O114" s="28">
        <f t="shared" si="6"/>
        <v>12.707032310616343</v>
      </c>
    </row>
    <row r="115" spans="1:15" ht="13.2" x14ac:dyDescent="0.25">
      <c r="A115" s="1">
        <v>1879.11</v>
      </c>
      <c r="B115" s="11">
        <v>4.93</v>
      </c>
      <c r="C115" s="4">
        <v>0.1983</v>
      </c>
      <c r="D115" s="11">
        <v>0.37419999999999998</v>
      </c>
      <c r="E115" s="11">
        <v>9.4194198349999994</v>
      </c>
      <c r="F115" s="23">
        <f>F105*2/12+F117*10/12</f>
        <v>4.0533333333333328</v>
      </c>
      <c r="G115" s="4">
        <f t="shared" si="7"/>
        <v>135.95129131432327</v>
      </c>
      <c r="H115" s="4">
        <f t="shared" si="8"/>
        <v>5.4683856120953971</v>
      </c>
      <c r="I115" s="5">
        <f t="shared" si="11"/>
        <v>238.88387529798163</v>
      </c>
      <c r="J115" s="4">
        <f t="shared" si="9"/>
        <v>10.319061503006038</v>
      </c>
      <c r="K115" s="5">
        <f t="shared" si="10"/>
        <v>18.131916052029357</v>
      </c>
      <c r="L115" s="15" t="s">
        <v>13</v>
      </c>
      <c r="M115" s="6"/>
      <c r="N115" s="7" t="s">
        <v>13</v>
      </c>
      <c r="O115" s="28">
        <f t="shared" si="6"/>
        <v>13.174772848743988</v>
      </c>
    </row>
    <row r="116" spans="1:15" ht="13.2" x14ac:dyDescent="0.25">
      <c r="A116" s="1">
        <v>1879.12</v>
      </c>
      <c r="B116" s="11">
        <v>4.92</v>
      </c>
      <c r="C116" s="4">
        <v>0.2</v>
      </c>
      <c r="D116" s="11">
        <v>0.38</v>
      </c>
      <c r="E116" s="11">
        <v>9.7048347110000002</v>
      </c>
      <c r="F116" s="23">
        <f>F105*1/12+F117*11/12</f>
        <v>4.0366666666666671</v>
      </c>
      <c r="G116" s="4">
        <f t="shared" si="7"/>
        <v>131.68537106061794</v>
      </c>
      <c r="H116" s="4">
        <f t="shared" si="8"/>
        <v>5.3530638642527624</v>
      </c>
      <c r="I116" s="5">
        <f t="shared" si="11"/>
        <v>232.17194070450992</v>
      </c>
      <c r="J116" s="4">
        <f t="shared" si="9"/>
        <v>10.170821342080247</v>
      </c>
      <c r="K116" s="5">
        <f t="shared" si="10"/>
        <v>17.931979160104422</v>
      </c>
      <c r="L116" s="15" t="s">
        <v>13</v>
      </c>
      <c r="M116" s="6"/>
      <c r="N116" s="7" t="s">
        <v>13</v>
      </c>
      <c r="O116" s="28">
        <f t="shared" si="6"/>
        <v>12.947368421052632</v>
      </c>
    </row>
    <row r="117" spans="1:15" ht="13.2" x14ac:dyDescent="0.25">
      <c r="A117" s="1">
        <v>1880.01</v>
      </c>
      <c r="B117" s="11">
        <v>5.1100000000000003</v>
      </c>
      <c r="C117" s="4">
        <v>0.20499999999999999</v>
      </c>
      <c r="D117" s="11">
        <v>0.38919999999999999</v>
      </c>
      <c r="E117" s="11">
        <v>9.9903305790000001</v>
      </c>
      <c r="F117" s="23">
        <v>4.0199999999999996</v>
      </c>
      <c r="G117" s="4">
        <f t="shared" si="7"/>
        <v>132.86225310602907</v>
      </c>
      <c r="H117" s="4">
        <f t="shared" si="8"/>
        <v>5.3300903887937299</v>
      </c>
      <c r="I117" s="5">
        <f t="shared" si="11"/>
        <v>235.02999373834467</v>
      </c>
      <c r="J117" s="4">
        <f t="shared" si="9"/>
        <v>10.119371606431802</v>
      </c>
      <c r="K117" s="5">
        <f t="shared" si="10"/>
        <v>17.900914591578029</v>
      </c>
      <c r="L117" s="15" t="s">
        <v>13</v>
      </c>
      <c r="M117" s="6"/>
      <c r="N117" s="7" t="s">
        <v>13</v>
      </c>
      <c r="O117" s="28">
        <f t="shared" si="6"/>
        <v>13.129496402877699</v>
      </c>
    </row>
    <row r="118" spans="1:15" ht="13.2" x14ac:dyDescent="0.25">
      <c r="A118" s="1">
        <v>1880.02</v>
      </c>
      <c r="B118" s="11">
        <v>5.2</v>
      </c>
      <c r="C118" s="4">
        <v>0.21</v>
      </c>
      <c r="D118" s="11">
        <v>0.39829999999999999</v>
      </c>
      <c r="E118" s="11">
        <v>9.9903305790000001</v>
      </c>
      <c r="F118" s="23">
        <f>F117*11/12+F129*1/12</f>
        <v>3.9933333333333332</v>
      </c>
      <c r="G118" s="4">
        <f t="shared" si="7"/>
        <v>135.20229278891412</v>
      </c>
      <c r="H118" s="4">
        <f t="shared" si="8"/>
        <v>5.4600925933984543</v>
      </c>
      <c r="I118" s="5">
        <f t="shared" si="11"/>
        <v>239.97436249115722</v>
      </c>
      <c r="J118" s="4">
        <f t="shared" si="9"/>
        <v>10.355975618812403</v>
      </c>
      <c r="K118" s="5">
        <f t="shared" si="10"/>
        <v>18.38111318850537</v>
      </c>
      <c r="L118" s="15" t="s">
        <v>13</v>
      </c>
      <c r="M118" s="6"/>
      <c r="N118" s="7" t="s">
        <v>13</v>
      </c>
      <c r="O118" s="28">
        <f t="shared" si="6"/>
        <v>13.055485814712529</v>
      </c>
    </row>
    <row r="119" spans="1:15" ht="13.2" x14ac:dyDescent="0.25">
      <c r="A119" s="1">
        <v>1880.03</v>
      </c>
      <c r="B119" s="11">
        <v>5.3</v>
      </c>
      <c r="C119" s="4">
        <v>0.215</v>
      </c>
      <c r="D119" s="11">
        <v>0.40749999999999997</v>
      </c>
      <c r="E119" s="11">
        <v>10.08541488</v>
      </c>
      <c r="F119" s="23">
        <f>F117*10/12+F129*2/12</f>
        <v>3.9666666666666663</v>
      </c>
      <c r="G119" s="4">
        <f t="shared" si="7"/>
        <v>136.50314998246259</v>
      </c>
      <c r="H119" s="4">
        <f t="shared" si="8"/>
        <v>5.5373919332508406</v>
      </c>
      <c r="I119" s="5">
        <f t="shared" si="11"/>
        <v>243.10233003700276</v>
      </c>
      <c r="J119" s="4">
        <f t="shared" si="9"/>
        <v>10.495289361859152</v>
      </c>
      <c r="K119" s="5">
        <f t="shared" si="10"/>
        <v>18.691358394354456</v>
      </c>
      <c r="L119" s="15" t="s">
        <v>13</v>
      </c>
      <c r="M119" s="6"/>
      <c r="N119" s="7" t="s">
        <v>13</v>
      </c>
      <c r="O119" s="28">
        <f t="shared" si="6"/>
        <v>13.006134969325155</v>
      </c>
    </row>
    <row r="120" spans="1:15" ht="13.2" x14ac:dyDescent="0.25">
      <c r="A120" s="1">
        <v>1880.04</v>
      </c>
      <c r="B120" s="11">
        <v>5.18</v>
      </c>
      <c r="C120" s="4">
        <v>0.22</v>
      </c>
      <c r="D120" s="11">
        <v>0.41670000000000001</v>
      </c>
      <c r="E120" s="11">
        <v>9.7048347110000002</v>
      </c>
      <c r="F120" s="23">
        <f>F117*9/12+F129*3/12</f>
        <v>3.9399999999999995</v>
      </c>
      <c r="G120" s="4">
        <f t="shared" si="7"/>
        <v>138.64435408414653</v>
      </c>
      <c r="H120" s="4">
        <f t="shared" si="8"/>
        <v>5.8883702506780384</v>
      </c>
      <c r="I120" s="5">
        <f t="shared" si="11"/>
        <v>247.78955825816871</v>
      </c>
      <c r="J120" s="4">
        <f t="shared" si="9"/>
        <v>11.15310856117063</v>
      </c>
      <c r="K120" s="5">
        <f t="shared" si="10"/>
        <v>19.93318705138589</v>
      </c>
      <c r="L120" s="15" t="s">
        <v>13</v>
      </c>
      <c r="M120" s="6"/>
      <c r="N120" s="7" t="s">
        <v>13</v>
      </c>
      <c r="O120" s="28">
        <f t="shared" si="6"/>
        <v>12.431005519558434</v>
      </c>
    </row>
    <row r="121" spans="1:15" ht="13.2" x14ac:dyDescent="0.25">
      <c r="A121" s="1">
        <v>1880.05</v>
      </c>
      <c r="B121" s="11">
        <v>4.7699999999999996</v>
      </c>
      <c r="C121" s="4">
        <v>0.22500000000000001</v>
      </c>
      <c r="D121" s="11">
        <v>0.42580000000000001</v>
      </c>
      <c r="E121" s="11">
        <v>9.4194198349999994</v>
      </c>
      <c r="F121" s="23">
        <f>F117*8/12+F129*4/12</f>
        <v>3.9133333333333331</v>
      </c>
      <c r="G121" s="4">
        <f t="shared" si="7"/>
        <v>131.53907902014646</v>
      </c>
      <c r="H121" s="4">
        <f t="shared" si="8"/>
        <v>6.204673538686154</v>
      </c>
      <c r="I121" s="5">
        <f t="shared" si="11"/>
        <v>236.01488578349085</v>
      </c>
      <c r="J121" s="4">
        <f t="shared" si="9"/>
        <v>11.741999967878064</v>
      </c>
      <c r="K121" s="5">
        <f t="shared" si="10"/>
        <v>21.068163179582893</v>
      </c>
      <c r="L121" s="15" t="s">
        <v>13</v>
      </c>
      <c r="M121" s="6"/>
      <c r="N121" s="7" t="s">
        <v>13</v>
      </c>
      <c r="O121" s="28">
        <f t="shared" si="6"/>
        <v>11.202442461249412</v>
      </c>
    </row>
    <row r="122" spans="1:15" ht="13.2" x14ac:dyDescent="0.25">
      <c r="A122" s="1">
        <v>1880.06</v>
      </c>
      <c r="B122" s="11">
        <v>4.79</v>
      </c>
      <c r="C122" s="4">
        <v>0.23</v>
      </c>
      <c r="D122" s="11">
        <v>0.435</v>
      </c>
      <c r="E122" s="11">
        <v>9.229089256</v>
      </c>
      <c r="F122" s="23">
        <f>F117*7/12+F129*5/12</f>
        <v>3.8866666666666667</v>
      </c>
      <c r="G122" s="4">
        <f t="shared" si="7"/>
        <v>134.81469682299493</v>
      </c>
      <c r="H122" s="4">
        <f t="shared" si="8"/>
        <v>6.4733570499559159</v>
      </c>
      <c r="I122" s="5">
        <f t="shared" si="11"/>
        <v>242.86009067404788</v>
      </c>
      <c r="J122" s="4">
        <f t="shared" si="9"/>
        <v>12.243088333612276</v>
      </c>
      <c r="K122" s="5">
        <f t="shared" si="10"/>
        <v>22.055143933864475</v>
      </c>
      <c r="L122" s="15" t="s">
        <v>13</v>
      </c>
      <c r="M122" s="6"/>
      <c r="N122" s="7" t="s">
        <v>13</v>
      </c>
      <c r="O122" s="28">
        <f t="shared" si="6"/>
        <v>11.011494252873563</v>
      </c>
    </row>
    <row r="123" spans="1:15" ht="13.2" x14ac:dyDescent="0.25">
      <c r="A123" s="1">
        <v>1880.07</v>
      </c>
      <c r="B123" s="11">
        <v>5.01</v>
      </c>
      <c r="C123" s="4">
        <v>0.23499999999999999</v>
      </c>
      <c r="D123" s="11">
        <v>0.44419999999999998</v>
      </c>
      <c r="E123" s="11">
        <v>9.229089256</v>
      </c>
      <c r="F123" s="23">
        <f>F117*6/12+F129*6/12</f>
        <v>3.8600000000000003</v>
      </c>
      <c r="G123" s="4">
        <f t="shared" si="7"/>
        <v>141.00660356643104</v>
      </c>
      <c r="H123" s="4">
        <f t="shared" si="8"/>
        <v>6.6140822032158271</v>
      </c>
      <c r="I123" s="5">
        <f t="shared" si="11"/>
        <v>255.00732033110927</v>
      </c>
      <c r="J123" s="4">
        <f t="shared" si="9"/>
        <v>12.502022615610512</v>
      </c>
      <c r="K123" s="5">
        <f t="shared" si="10"/>
        <v>22.609631076063621</v>
      </c>
      <c r="L123" s="15" t="s">
        <v>13</v>
      </c>
      <c r="M123" s="6"/>
      <c r="N123" s="7" t="s">
        <v>13</v>
      </c>
      <c r="O123" s="28">
        <f t="shared" si="6"/>
        <v>11.278703286807744</v>
      </c>
    </row>
    <row r="124" spans="1:15" ht="13.2" x14ac:dyDescent="0.25">
      <c r="A124" s="1">
        <v>1880.08</v>
      </c>
      <c r="B124" s="11">
        <v>5.19</v>
      </c>
      <c r="C124" s="4">
        <v>0.24</v>
      </c>
      <c r="D124" s="11">
        <v>0.45329999999999998</v>
      </c>
      <c r="E124" s="11">
        <v>9.229089256</v>
      </c>
      <c r="F124" s="23">
        <f>F117*5/12+F129*7/12</f>
        <v>3.8333333333333335</v>
      </c>
      <c r="G124" s="4">
        <f t="shared" si="7"/>
        <v>146.07270908378786</v>
      </c>
      <c r="H124" s="4">
        <f t="shared" si="8"/>
        <v>6.7548073564757383</v>
      </c>
      <c r="I124" s="5">
        <f t="shared" si="11"/>
        <v>265.18725327845897</v>
      </c>
      <c r="J124" s="4">
        <f t="shared" si="9"/>
        <v>12.758142394543549</v>
      </c>
      <c r="K124" s="5">
        <f t="shared" si="10"/>
        <v>23.161730618713957</v>
      </c>
      <c r="L124" s="15" t="s">
        <v>13</v>
      </c>
      <c r="M124" s="6"/>
      <c r="N124" s="7" t="s">
        <v>13</v>
      </c>
      <c r="O124" s="28">
        <f t="shared" si="6"/>
        <v>11.449371277299802</v>
      </c>
    </row>
    <row r="125" spans="1:15" ht="13.2" x14ac:dyDescent="0.25">
      <c r="A125" s="1">
        <v>1880.09</v>
      </c>
      <c r="B125" s="11">
        <v>5.18</v>
      </c>
      <c r="C125" s="4">
        <v>0.245</v>
      </c>
      <c r="D125" s="11">
        <v>0.46250000000000002</v>
      </c>
      <c r="E125" s="11">
        <v>9.3242545450000005</v>
      </c>
      <c r="F125" s="23">
        <f>F117*4/12+F129*8/12</f>
        <v>3.8066666666666666</v>
      </c>
      <c r="G125" s="4">
        <f t="shared" si="7"/>
        <v>144.30328274569854</v>
      </c>
      <c r="H125" s="4">
        <f t="shared" si="8"/>
        <v>6.825155264999256</v>
      </c>
      <c r="I125" s="5">
        <f t="shared" si="11"/>
        <v>263.00751257959814</v>
      </c>
      <c r="J125" s="4">
        <f t="shared" si="9"/>
        <v>12.884221673723086</v>
      </c>
      <c r="K125" s="5">
        <f t="shared" si="10"/>
        <v>23.482813623178409</v>
      </c>
      <c r="L125" s="15" t="s">
        <v>13</v>
      </c>
      <c r="M125" s="6"/>
      <c r="N125" s="7" t="s">
        <v>13</v>
      </c>
      <c r="O125" s="28">
        <f t="shared" si="6"/>
        <v>11.2</v>
      </c>
    </row>
    <row r="126" spans="1:15" ht="13.2" x14ac:dyDescent="0.25">
      <c r="A126" s="1">
        <v>1880.1</v>
      </c>
      <c r="B126" s="11">
        <v>5.33</v>
      </c>
      <c r="C126" s="4">
        <v>0.25</v>
      </c>
      <c r="D126" s="11">
        <v>0.47170000000000001</v>
      </c>
      <c r="E126" s="11">
        <v>9.3242545450000005</v>
      </c>
      <c r="F126" s="23">
        <f>F117*3/12+F129*9/12</f>
        <v>3.7800000000000002</v>
      </c>
      <c r="G126" s="4">
        <f t="shared" si="7"/>
        <v>148.4819492344736</v>
      </c>
      <c r="H126" s="4">
        <f t="shared" si="8"/>
        <v>6.9644441479584245</v>
      </c>
      <c r="I126" s="5">
        <f t="shared" si="11"/>
        <v>271.68134463861003</v>
      </c>
      <c r="J126" s="4">
        <f t="shared" si="9"/>
        <v>13.140513218367957</v>
      </c>
      <c r="K126" s="5">
        <f t="shared" si="10"/>
        <v>24.043544139968549</v>
      </c>
      <c r="L126" s="15" t="s">
        <v>13</v>
      </c>
      <c r="M126" s="6"/>
      <c r="N126" s="7" t="s">
        <v>13</v>
      </c>
      <c r="O126" s="28">
        <f t="shared" si="6"/>
        <v>11.299554801780793</v>
      </c>
    </row>
    <row r="127" spans="1:15" ht="13.2" x14ac:dyDescent="0.25">
      <c r="A127" s="1">
        <v>1880.11</v>
      </c>
      <c r="B127" s="11">
        <v>5.61</v>
      </c>
      <c r="C127" s="4">
        <v>0.255</v>
      </c>
      <c r="D127" s="11">
        <v>0.48080000000000001</v>
      </c>
      <c r="E127" s="11">
        <v>9.4194198349999994</v>
      </c>
      <c r="F127" s="23">
        <f>F117*2/12+F129*10/12</f>
        <v>3.7533333333333334</v>
      </c>
      <c r="G127" s="4">
        <f t="shared" si="7"/>
        <v>154.70319356457478</v>
      </c>
      <c r="H127" s="4">
        <f t="shared" si="8"/>
        <v>7.0319633438443088</v>
      </c>
      <c r="I127" s="5">
        <f t="shared" si="11"/>
        <v>284.13673381231695</v>
      </c>
      <c r="J127" s="4">
        <f t="shared" si="9"/>
        <v>13.258697944001348</v>
      </c>
      <c r="K127" s="5">
        <f t="shared" si="10"/>
        <v>24.351682997675937</v>
      </c>
      <c r="L127" s="15" t="s">
        <v>13</v>
      </c>
      <c r="M127" s="6"/>
      <c r="N127" s="7" t="s">
        <v>13</v>
      </c>
      <c r="O127" s="28">
        <f t="shared" si="6"/>
        <v>11.668053244592347</v>
      </c>
    </row>
    <row r="128" spans="1:15" ht="13.2" x14ac:dyDescent="0.25">
      <c r="A128" s="1">
        <v>1880.12</v>
      </c>
      <c r="B128" s="11">
        <v>5.84</v>
      </c>
      <c r="C128" s="4">
        <v>0.26</v>
      </c>
      <c r="D128" s="11">
        <v>0.49</v>
      </c>
      <c r="E128" s="11">
        <v>9.5145851239999999</v>
      </c>
      <c r="F128" s="23">
        <f>F117*1/12+F129*11/12</f>
        <v>3.726666666666667</v>
      </c>
      <c r="G128" s="4">
        <f t="shared" si="7"/>
        <v>159.43496224271101</v>
      </c>
      <c r="H128" s="4">
        <f t="shared" si="8"/>
        <v>7.0981318806686415</v>
      </c>
      <c r="I128" s="5">
        <f t="shared" si="11"/>
        <v>293.91377372493019</v>
      </c>
      <c r="J128" s="4">
        <f t="shared" si="9"/>
        <v>13.377248544337053</v>
      </c>
      <c r="K128" s="5">
        <f t="shared" si="10"/>
        <v>24.660573480345167</v>
      </c>
      <c r="L128" s="15" t="s">
        <v>13</v>
      </c>
      <c r="M128" s="6"/>
      <c r="N128" s="7" t="s">
        <v>13</v>
      </c>
      <c r="O128" s="28">
        <f t="shared" si="6"/>
        <v>11.918367346938776</v>
      </c>
    </row>
    <row r="129" spans="1:15" ht="13.2" x14ac:dyDescent="0.25">
      <c r="A129" s="1">
        <v>1881.01</v>
      </c>
      <c r="B129" s="11">
        <v>6.19</v>
      </c>
      <c r="C129" s="4">
        <v>0.26500000000000001</v>
      </c>
      <c r="D129" s="11">
        <v>0.48580000000000001</v>
      </c>
      <c r="E129" s="11">
        <v>9.4194198349999994</v>
      </c>
      <c r="F129" s="23">
        <v>3.7</v>
      </c>
      <c r="G129" s="4">
        <f t="shared" si="7"/>
        <v>170.69746313096576</v>
      </c>
      <c r="H129" s="4">
        <f t="shared" si="8"/>
        <v>7.3077266122303604</v>
      </c>
      <c r="I129" s="5">
        <f t="shared" si="11"/>
        <v>315.79850264968275</v>
      </c>
      <c r="J129" s="4">
        <f t="shared" si="9"/>
        <v>13.396579578194372</v>
      </c>
      <c r="K129" s="5">
        <f t="shared" si="10"/>
        <v>24.784315442199656</v>
      </c>
      <c r="L129" s="15">
        <f>G129/AVERAGE(J9:J128)</f>
        <v>18.473952301404935</v>
      </c>
      <c r="M129" s="6"/>
      <c r="N129" s="7">
        <f>I129/AVERAGE(K9:K128)</f>
        <v>24.13505742196498</v>
      </c>
      <c r="O129" s="28">
        <f t="shared" si="6"/>
        <v>12.741869081926719</v>
      </c>
    </row>
    <row r="130" spans="1:15" ht="13.2" x14ac:dyDescent="0.25">
      <c r="A130" s="1">
        <v>1881.02</v>
      </c>
      <c r="B130" s="11">
        <v>6.17</v>
      </c>
      <c r="C130" s="4">
        <v>0.27</v>
      </c>
      <c r="D130" s="11">
        <v>0.48170000000000002</v>
      </c>
      <c r="E130" s="11">
        <v>9.5145851239999999</v>
      </c>
      <c r="F130" s="23">
        <f>F129*11/12+F141*1/12</f>
        <v>3.6933333333333338</v>
      </c>
      <c r="G130" s="4">
        <f t="shared" si="7"/>
        <v>168.44412962971353</v>
      </c>
      <c r="H130" s="4">
        <f t="shared" si="8"/>
        <v>7.3711369530020505</v>
      </c>
      <c r="I130" s="5">
        <f t="shared" si="11"/>
        <v>312.76614058764847</v>
      </c>
      <c r="J130" s="4">
        <f t="shared" si="9"/>
        <v>13.150654334300325</v>
      </c>
      <c r="K130" s="5">
        <f t="shared" si="10"/>
        <v>24.418063196283676</v>
      </c>
      <c r="L130" s="15">
        <f>G130/AVERAGE(J10:J129)</f>
        <v>18.147258164990234</v>
      </c>
      <c r="M130" s="6"/>
      <c r="N130" s="7">
        <f>I130/AVERAGE(K10:K129)</f>
        <v>23.65550326615007</v>
      </c>
      <c r="O130" s="28">
        <f t="shared" si="6"/>
        <v>12.808802159020136</v>
      </c>
    </row>
    <row r="131" spans="1:15" ht="13.2" x14ac:dyDescent="0.25">
      <c r="A131" s="1">
        <v>1881.03</v>
      </c>
      <c r="B131" s="11">
        <v>6.24</v>
      </c>
      <c r="C131" s="4">
        <v>0.27500000000000002</v>
      </c>
      <c r="D131" s="11">
        <v>0.47749999999999998</v>
      </c>
      <c r="E131" s="11">
        <v>9.5145851239999999</v>
      </c>
      <c r="F131" s="23">
        <f>F129*10/12+F141*2/12</f>
        <v>3.686666666666667</v>
      </c>
      <c r="G131" s="4">
        <f t="shared" si="7"/>
        <v>170.35516513604739</v>
      </c>
      <c r="H131" s="4">
        <f t="shared" si="8"/>
        <v>7.5076394891687555</v>
      </c>
      <c r="I131" s="5">
        <f t="shared" si="11"/>
        <v>317.47621955516917</v>
      </c>
      <c r="J131" s="4">
        <f t="shared" si="9"/>
        <v>13.035992203920292</v>
      </c>
      <c r="K131" s="5">
        <f t="shared" si="10"/>
        <v>24.294053659870716</v>
      </c>
      <c r="L131" s="15">
        <f t="shared" ref="L131:L192" si="12">G131/AVERAGE(J11:J130)</f>
        <v>18.270119140204994</v>
      </c>
      <c r="M131" s="6"/>
      <c r="N131" s="7">
        <f t="shared" ref="N131:N192" si="13">I131/AVERAGE(K11:K130)</f>
        <v>23.767712891469234</v>
      </c>
      <c r="O131" s="28">
        <f t="shared" si="6"/>
        <v>13.068062827225132</v>
      </c>
    </row>
    <row r="132" spans="1:15" ht="13.2" x14ac:dyDescent="0.25">
      <c r="A132" s="1">
        <v>1881.04</v>
      </c>
      <c r="B132" s="11">
        <v>6.22</v>
      </c>
      <c r="C132" s="4">
        <v>0.28000000000000003</v>
      </c>
      <c r="D132" s="11">
        <v>0.4733</v>
      </c>
      <c r="E132" s="11">
        <v>9.6096694209999995</v>
      </c>
      <c r="F132" s="23">
        <f>F129*9/12+F141*3/12</f>
        <v>3.68</v>
      </c>
      <c r="G132" s="4">
        <f t="shared" si="7"/>
        <v>168.12895316349719</v>
      </c>
      <c r="H132" s="4">
        <f t="shared" si="8"/>
        <v>7.5685059301895841</v>
      </c>
      <c r="I132" s="5">
        <f t="shared" si="11"/>
        <v>314.50281803623443</v>
      </c>
      <c r="J132" s="4">
        <f t="shared" si="9"/>
        <v>12.793478059852607</v>
      </c>
      <c r="K132" s="5">
        <f t="shared" si="10"/>
        <v>23.931540800088385</v>
      </c>
      <c r="L132" s="15">
        <f t="shared" si="12"/>
        <v>17.950108278222892</v>
      </c>
      <c r="M132" s="6"/>
      <c r="N132" s="7">
        <f t="shared" si="13"/>
        <v>23.308850117141475</v>
      </c>
      <c r="O132" s="28">
        <f t="shared" si="6"/>
        <v>13.141770547221634</v>
      </c>
    </row>
    <row r="133" spans="1:15" ht="13.2" x14ac:dyDescent="0.25">
      <c r="A133" s="1">
        <v>1881.05</v>
      </c>
      <c r="B133" s="11">
        <v>6.5</v>
      </c>
      <c r="C133" s="4">
        <v>0.28499999999999998</v>
      </c>
      <c r="D133" s="11">
        <v>0.46920000000000001</v>
      </c>
      <c r="E133" s="11">
        <v>9.5145851239999999</v>
      </c>
      <c r="F133" s="23">
        <f>F129*8/12+F141*4/12</f>
        <v>3.6733333333333338</v>
      </c>
      <c r="G133" s="4">
        <f t="shared" si="7"/>
        <v>177.45329701671602</v>
      </c>
      <c r="H133" s="4">
        <f t="shared" si="8"/>
        <v>7.7806445615021635</v>
      </c>
      <c r="I133" s="5">
        <f t="shared" si="11"/>
        <v>333.15785580667927</v>
      </c>
      <c r="J133" s="4">
        <f t="shared" si="9"/>
        <v>12.809397993883564</v>
      </c>
      <c r="K133" s="5">
        <f t="shared" si="10"/>
        <v>24.048871683768297</v>
      </c>
      <c r="L133" s="15">
        <f t="shared" si="12"/>
        <v>18.869718693152596</v>
      </c>
      <c r="M133" s="6"/>
      <c r="N133" s="7">
        <f t="shared" si="13"/>
        <v>24.456686047737872</v>
      </c>
      <c r="O133" s="28">
        <f t="shared" si="6"/>
        <v>13.853367433930094</v>
      </c>
    </row>
    <row r="134" spans="1:15" ht="13.2" x14ac:dyDescent="0.25">
      <c r="A134" s="1">
        <v>1881.06</v>
      </c>
      <c r="B134" s="11">
        <v>6.58</v>
      </c>
      <c r="C134" s="4">
        <v>0.28999999999999998</v>
      </c>
      <c r="D134" s="11">
        <v>0.46500000000000002</v>
      </c>
      <c r="E134" s="11">
        <v>9.5145851239999999</v>
      </c>
      <c r="F134" s="23">
        <f>F129*7/12+F141*5/12</f>
        <v>3.666666666666667</v>
      </c>
      <c r="G134" s="4">
        <f t="shared" si="7"/>
        <v>179.63733759538331</v>
      </c>
      <c r="H134" s="4">
        <f t="shared" si="8"/>
        <v>7.9171470976688685</v>
      </c>
      <c r="I134" s="5">
        <f t="shared" si="11"/>
        <v>338.49692400870941</v>
      </c>
      <c r="J134" s="4">
        <f t="shared" si="9"/>
        <v>12.694735863503531</v>
      </c>
      <c r="K134" s="5">
        <f t="shared" si="10"/>
        <v>23.921135207302409</v>
      </c>
      <c r="L134" s="15">
        <f t="shared" si="12"/>
        <v>19.028710731115787</v>
      </c>
      <c r="M134" s="6"/>
      <c r="N134" s="7">
        <f t="shared" si="13"/>
        <v>24.616330670871339</v>
      </c>
      <c r="O134" s="28">
        <f t="shared" si="6"/>
        <v>14.150537634408602</v>
      </c>
    </row>
    <row r="135" spans="1:15" ht="13.2" x14ac:dyDescent="0.25">
      <c r="A135" s="1">
        <v>1881.07</v>
      </c>
      <c r="B135" s="11">
        <v>6.35</v>
      </c>
      <c r="C135" s="4">
        <v>0.29499999999999998</v>
      </c>
      <c r="D135" s="11">
        <v>0.46079999999999999</v>
      </c>
      <c r="E135" s="11">
        <v>9.6096694209999995</v>
      </c>
      <c r="F135" s="23">
        <f>F129*6/12+F141*6/12</f>
        <v>3.66</v>
      </c>
      <c r="G135" s="4">
        <f t="shared" si="7"/>
        <v>171.64290234537089</v>
      </c>
      <c r="H135" s="4">
        <f t="shared" si="8"/>
        <v>7.9739616050211684</v>
      </c>
      <c r="I135" s="5">
        <f t="shared" si="11"/>
        <v>324.68486438027446</v>
      </c>
      <c r="J135" s="4">
        <f t="shared" si="9"/>
        <v>12.455598330826286</v>
      </c>
      <c r="K135" s="5">
        <f t="shared" si="10"/>
        <v>23.56138354431976</v>
      </c>
      <c r="L135" s="15">
        <f t="shared" si="12"/>
        <v>18.116367187389738</v>
      </c>
      <c r="M135" s="6"/>
      <c r="N135" s="7">
        <f t="shared" si="13"/>
        <v>23.397455434510476</v>
      </c>
      <c r="O135" s="28">
        <f t="shared" si="6"/>
        <v>13.780381944444445</v>
      </c>
    </row>
    <row r="136" spans="1:15" ht="13.2" x14ac:dyDescent="0.25">
      <c r="A136" s="1">
        <v>1881.08</v>
      </c>
      <c r="B136" s="11">
        <v>6.2</v>
      </c>
      <c r="C136" s="4">
        <v>0.3</v>
      </c>
      <c r="D136" s="11">
        <v>0.45669999999999999</v>
      </c>
      <c r="E136" s="11">
        <v>9.8000000000000007</v>
      </c>
      <c r="F136" s="23">
        <f>F129*5/12+F141*7/12</f>
        <v>3.6533333333333333</v>
      </c>
      <c r="G136" s="4">
        <f t="shared" si="7"/>
        <v>164.33353061224489</v>
      </c>
      <c r="H136" s="4">
        <f t="shared" si="8"/>
        <v>7.9516224489795908</v>
      </c>
      <c r="I136" s="5">
        <f t="shared" si="11"/>
        <v>312.11169812046734</v>
      </c>
      <c r="J136" s="4">
        <f t="shared" si="9"/>
        <v>12.105019908163264</v>
      </c>
      <c r="K136" s="5">
        <f t="shared" si="10"/>
        <v>22.99055040832539</v>
      </c>
      <c r="L136" s="15">
        <f t="shared" si="12"/>
        <v>17.286243553973449</v>
      </c>
      <c r="M136" s="6"/>
      <c r="N136" s="7">
        <f t="shared" si="13"/>
        <v>22.294300579943187</v>
      </c>
      <c r="O136" s="28">
        <f t="shared" si="6"/>
        <v>13.575651412305671</v>
      </c>
    </row>
    <row r="137" spans="1:15" ht="13.2" x14ac:dyDescent="0.25">
      <c r="A137" s="1">
        <v>1881.09</v>
      </c>
      <c r="B137" s="11">
        <v>6.25</v>
      </c>
      <c r="C137" s="4">
        <v>0.30499999999999999</v>
      </c>
      <c r="D137" s="11">
        <v>0.45250000000000001</v>
      </c>
      <c r="E137" s="11">
        <v>10.180580170000001</v>
      </c>
      <c r="F137" s="23">
        <f>F129*4/12+F141*8/12</f>
        <v>3.6466666666666669</v>
      </c>
      <c r="G137" s="4">
        <f t="shared" si="7"/>
        <v>159.46598552251268</v>
      </c>
      <c r="H137" s="4">
        <f t="shared" si="8"/>
        <v>7.7819400934986183</v>
      </c>
      <c r="I137" s="5">
        <f t="shared" si="11"/>
        <v>304.09863541425131</v>
      </c>
      <c r="J137" s="4">
        <f t="shared" si="9"/>
        <v>11.545337351829918</v>
      </c>
      <c r="K137" s="5">
        <f t="shared" si="10"/>
        <v>22.016741203991796</v>
      </c>
      <c r="L137" s="15">
        <f t="shared" si="12"/>
        <v>16.724836648772897</v>
      </c>
      <c r="M137" s="6"/>
      <c r="N137" s="7">
        <f t="shared" si="13"/>
        <v>21.542784022650423</v>
      </c>
      <c r="O137" s="28">
        <f t="shared" ref="O137:O200" si="14">B137/D137</f>
        <v>13.812154696132596</v>
      </c>
    </row>
    <row r="138" spans="1:15" ht="13.2" x14ac:dyDescent="0.25">
      <c r="A138" s="1">
        <v>1881.1</v>
      </c>
      <c r="B138" s="11">
        <v>6.15</v>
      </c>
      <c r="C138" s="4">
        <v>0.31</v>
      </c>
      <c r="D138" s="11">
        <v>0.44829999999999998</v>
      </c>
      <c r="E138" s="11">
        <v>10.275745450000001</v>
      </c>
      <c r="F138" s="23">
        <f>F129*3/12+F141*9/12</f>
        <v>3.64</v>
      </c>
      <c r="G138" s="4">
        <f t="shared" ref="G138:G201" si="15">B138*$E$1804/E138</f>
        <v>155.46131984030413</v>
      </c>
      <c r="H138" s="4">
        <f t="shared" ref="H138:H201" si="16">C138*$E$1804/E138</f>
        <v>7.8362616504868745</v>
      </c>
      <c r="I138" s="5">
        <f t="shared" si="11"/>
        <v>297.70711357117563</v>
      </c>
      <c r="J138" s="4">
        <f t="shared" ref="J138:J201" si="17">D138*$E$1804/E138</f>
        <v>11.332245477139566</v>
      </c>
      <c r="K138" s="5">
        <f t="shared" ref="K138:K201" si="18">J138*(I138/G138)</f>
        <v>21.701154311212683</v>
      </c>
      <c r="L138" s="15">
        <f t="shared" si="12"/>
        <v>16.26198941118135</v>
      </c>
      <c r="M138" s="6"/>
      <c r="N138" s="7">
        <f t="shared" si="13"/>
        <v>20.927319306516605</v>
      </c>
      <c r="O138" s="28">
        <f t="shared" si="14"/>
        <v>13.718492081195629</v>
      </c>
    </row>
    <row r="139" spans="1:15" ht="13.2" x14ac:dyDescent="0.25">
      <c r="A139" s="1">
        <v>1881.11</v>
      </c>
      <c r="B139" s="11">
        <v>6.19</v>
      </c>
      <c r="C139" s="4">
        <v>0.315</v>
      </c>
      <c r="D139" s="11">
        <v>0.44419999999999998</v>
      </c>
      <c r="E139" s="11">
        <v>10.180580170000001</v>
      </c>
      <c r="F139" s="23">
        <f>F129*2/12+F141*10/12</f>
        <v>3.6333333333333337</v>
      </c>
      <c r="G139" s="4">
        <f t="shared" si="15"/>
        <v>157.93511206149657</v>
      </c>
      <c r="H139" s="4">
        <f t="shared" si="16"/>
        <v>8.0370856703346387</v>
      </c>
      <c r="I139" s="5">
        <f t="shared" ref="I139:I202" si="19">I138*((G139+(H139/12))/G138)</f>
        <v>303.72698402776683</v>
      </c>
      <c r="J139" s="4">
        <f t="shared" si="17"/>
        <v>11.333566523056023</v>
      </c>
      <c r="K139" s="5">
        <f t="shared" si="18"/>
        <v>21.795723151071734</v>
      </c>
      <c r="L139" s="15">
        <f t="shared" si="12"/>
        <v>16.478642316644862</v>
      </c>
      <c r="M139" s="6"/>
      <c r="N139" s="7">
        <f t="shared" si="13"/>
        <v>21.189774650457174</v>
      </c>
      <c r="O139" s="28">
        <f t="shared" si="14"/>
        <v>13.935164340387214</v>
      </c>
    </row>
    <row r="140" spans="1:15" ht="13.2" x14ac:dyDescent="0.25">
      <c r="A140" s="1">
        <v>1881.12</v>
      </c>
      <c r="B140" s="11">
        <v>6.01</v>
      </c>
      <c r="C140" s="4">
        <v>0.32</v>
      </c>
      <c r="D140" s="11">
        <v>0.44</v>
      </c>
      <c r="E140" s="11">
        <v>10.180580170000001</v>
      </c>
      <c r="F140" s="23">
        <f>F129*1/12+F141*11/12</f>
        <v>3.6266666666666669</v>
      </c>
      <c r="G140" s="4">
        <f t="shared" si="15"/>
        <v>153.3424916784482</v>
      </c>
      <c r="H140" s="4">
        <f t="shared" si="16"/>
        <v>8.1646584587526494</v>
      </c>
      <c r="I140" s="5">
        <f t="shared" si="19"/>
        <v>296.20332152627122</v>
      </c>
      <c r="J140" s="4">
        <f t="shared" si="17"/>
        <v>11.226405380784893</v>
      </c>
      <c r="K140" s="5">
        <f t="shared" si="18"/>
        <v>21.685434521058127</v>
      </c>
      <c r="L140" s="15">
        <f t="shared" si="12"/>
        <v>15.958754206105077</v>
      </c>
      <c r="M140" s="6"/>
      <c r="N140" s="7">
        <f t="shared" si="13"/>
        <v>20.509855894384803</v>
      </c>
      <c r="O140" s="28">
        <f t="shared" si="14"/>
        <v>13.659090909090908</v>
      </c>
    </row>
    <row r="141" spans="1:15" ht="13.2" x14ac:dyDescent="0.25">
      <c r="A141" s="1">
        <v>1882.01</v>
      </c>
      <c r="B141" s="11">
        <v>5.92</v>
      </c>
      <c r="C141" s="4">
        <v>0.32</v>
      </c>
      <c r="D141" s="11">
        <v>0.43919999999999998</v>
      </c>
      <c r="E141" s="11">
        <v>10.180580170000001</v>
      </c>
      <c r="F141" s="23">
        <v>3.62</v>
      </c>
      <c r="G141" s="4">
        <f t="shared" si="15"/>
        <v>151.04618148692404</v>
      </c>
      <c r="H141" s="4">
        <f t="shared" si="16"/>
        <v>8.1646584587526494</v>
      </c>
      <c r="I141" s="5">
        <f t="shared" si="19"/>
        <v>293.08193322399774</v>
      </c>
      <c r="J141" s="4">
        <f t="shared" si="17"/>
        <v>11.205993734638012</v>
      </c>
      <c r="K141" s="5">
        <f t="shared" si="18"/>
        <v>21.743510991888478</v>
      </c>
      <c r="L141" s="15">
        <f t="shared" si="12"/>
        <v>15.678764160028742</v>
      </c>
      <c r="M141" s="6"/>
      <c r="N141" s="7">
        <f t="shared" si="13"/>
        <v>20.142053775383253</v>
      </c>
      <c r="O141" s="28">
        <f t="shared" si="14"/>
        <v>13.479052823315119</v>
      </c>
    </row>
    <row r="142" spans="1:15" ht="13.2" x14ac:dyDescent="0.25">
      <c r="A142" s="1">
        <v>1882.02</v>
      </c>
      <c r="B142" s="11">
        <v>5.79</v>
      </c>
      <c r="C142" s="4">
        <v>0.32</v>
      </c>
      <c r="D142" s="11">
        <v>0.43830000000000002</v>
      </c>
      <c r="E142" s="11">
        <v>10.275745450000001</v>
      </c>
      <c r="F142" s="23">
        <f>F141*11/12+F153*1/12</f>
        <v>3.6208333333333336</v>
      </c>
      <c r="G142" s="4">
        <f t="shared" si="15"/>
        <v>146.36114502038387</v>
      </c>
      <c r="H142" s="4">
        <f t="shared" si="16"/>
        <v>8.0890442843735482</v>
      </c>
      <c r="I142" s="5">
        <f t="shared" si="19"/>
        <v>285.29930141431032</v>
      </c>
      <c r="J142" s="4">
        <f t="shared" si="17"/>
        <v>11.079462843252895</v>
      </c>
      <c r="K142" s="5">
        <f t="shared" si="18"/>
        <v>21.597009293591061</v>
      </c>
      <c r="L142" s="15">
        <f t="shared" si="12"/>
        <v>15.153861528363038</v>
      </c>
      <c r="M142" s="6"/>
      <c r="N142" s="7">
        <f t="shared" si="13"/>
        <v>19.462129672651709</v>
      </c>
      <c r="O142" s="28">
        <f t="shared" si="14"/>
        <v>13.210130047912388</v>
      </c>
    </row>
    <row r="143" spans="1:15" ht="13.2" x14ac:dyDescent="0.25">
      <c r="A143" s="1">
        <v>1882.03</v>
      </c>
      <c r="B143" s="11">
        <v>5.78</v>
      </c>
      <c r="C143" s="4">
        <v>0.32</v>
      </c>
      <c r="D143" s="11">
        <v>0.4375</v>
      </c>
      <c r="E143" s="11">
        <v>10.275745450000001</v>
      </c>
      <c r="F143" s="23">
        <f>F141*10/12+F153*2/12</f>
        <v>3.621666666666667</v>
      </c>
      <c r="G143" s="4">
        <f t="shared" si="15"/>
        <v>146.10836238649722</v>
      </c>
      <c r="H143" s="4">
        <f t="shared" si="16"/>
        <v>8.0890442843735482</v>
      </c>
      <c r="I143" s="5">
        <f t="shared" si="19"/>
        <v>286.12054292672923</v>
      </c>
      <c r="J143" s="4">
        <f t="shared" si="17"/>
        <v>11.05924023254196</v>
      </c>
      <c r="K143" s="5">
        <f t="shared" si="18"/>
        <v>21.657048015647757</v>
      </c>
      <c r="L143" s="15">
        <f t="shared" si="12"/>
        <v>15.091670299486744</v>
      </c>
      <c r="M143" s="6"/>
      <c r="N143" s="7">
        <f t="shared" si="13"/>
        <v>19.377440588099795</v>
      </c>
      <c r="O143" s="28">
        <f t="shared" si="14"/>
        <v>13.211428571428572</v>
      </c>
    </row>
    <row r="144" spans="1:15" ht="13.2" x14ac:dyDescent="0.25">
      <c r="A144" s="1">
        <v>1882.04</v>
      </c>
      <c r="B144" s="11">
        <v>5.78</v>
      </c>
      <c r="C144" s="4">
        <v>0.32</v>
      </c>
      <c r="D144" s="11">
        <v>0.43669999999999998</v>
      </c>
      <c r="E144" s="11">
        <v>10.370910739999999</v>
      </c>
      <c r="F144" s="23">
        <f>F141*9/12+F153*3/12</f>
        <v>3.6225000000000001</v>
      </c>
      <c r="G144" s="4">
        <f t="shared" si="15"/>
        <v>144.76764651047415</v>
      </c>
      <c r="H144" s="4">
        <f t="shared" si="16"/>
        <v>8.0148177998878438</v>
      </c>
      <c r="I144" s="5">
        <f t="shared" si="19"/>
        <v>284.80298644889569</v>
      </c>
      <c r="J144" s="4">
        <f t="shared" si="17"/>
        <v>10.937721666284441</v>
      </c>
      <c r="K144" s="5">
        <f t="shared" si="18"/>
        <v>21.517900377548923</v>
      </c>
      <c r="L144" s="15">
        <f t="shared" si="12"/>
        <v>14.916997168375298</v>
      </c>
      <c r="M144" s="6"/>
      <c r="N144" s="7">
        <f t="shared" si="13"/>
        <v>19.149099336903024</v>
      </c>
      <c r="O144" s="28">
        <f t="shared" si="14"/>
        <v>13.235630867872683</v>
      </c>
    </row>
    <row r="145" spans="1:15" ht="13.2" x14ac:dyDescent="0.25">
      <c r="A145" s="1">
        <v>1882.05</v>
      </c>
      <c r="B145" s="11">
        <v>5.71</v>
      </c>
      <c r="C145" s="4">
        <v>0.32</v>
      </c>
      <c r="D145" s="11">
        <v>0.43580000000000002</v>
      </c>
      <c r="E145" s="11">
        <v>10.465995039999999</v>
      </c>
      <c r="F145" s="23">
        <f>F141*8/12+F153*4/12</f>
        <v>3.6233333333333335</v>
      </c>
      <c r="G145" s="4">
        <f t="shared" si="15"/>
        <v>141.71510920188626</v>
      </c>
      <c r="H145" s="4">
        <f t="shared" si="16"/>
        <v>7.9420026172685825</v>
      </c>
      <c r="I145" s="5">
        <f t="shared" si="19"/>
        <v>280.09972859976489</v>
      </c>
      <c r="J145" s="4">
        <f t="shared" si="17"/>
        <v>10.816014814392652</v>
      </c>
      <c r="K145" s="5">
        <f t="shared" si="18"/>
        <v>21.377839181046856</v>
      </c>
      <c r="L145" s="15">
        <f t="shared" si="12"/>
        <v>14.567103202191758</v>
      </c>
      <c r="M145" s="6"/>
      <c r="N145" s="7">
        <f t="shared" si="13"/>
        <v>18.698420500259168</v>
      </c>
      <c r="O145" s="28">
        <f t="shared" si="14"/>
        <v>13.102340523175767</v>
      </c>
    </row>
    <row r="146" spans="1:15" ht="13.2" x14ac:dyDescent="0.25">
      <c r="A146" s="1">
        <v>1882.06</v>
      </c>
      <c r="B146" s="11">
        <v>5.68</v>
      </c>
      <c r="C146" s="4">
        <v>0.32</v>
      </c>
      <c r="D146" s="11">
        <v>0.435</v>
      </c>
      <c r="E146" s="11">
        <v>10.56116033</v>
      </c>
      <c r="F146" s="23">
        <f>F141*7/12+F153*5/12</f>
        <v>3.6241666666666665</v>
      </c>
      <c r="G146" s="4">
        <f t="shared" si="15"/>
        <v>139.70027855831253</v>
      </c>
      <c r="H146" s="4">
        <f t="shared" si="16"/>
        <v>7.870438228637326</v>
      </c>
      <c r="I146" s="5">
        <f t="shared" si="19"/>
        <v>277.41374436750482</v>
      </c>
      <c r="J146" s="4">
        <f t="shared" si="17"/>
        <v>10.698876967053865</v>
      </c>
      <c r="K146" s="5">
        <f t="shared" si="18"/>
        <v>21.245594859131089</v>
      </c>
      <c r="L146" s="15">
        <f t="shared" si="12"/>
        <v>14.327404890131669</v>
      </c>
      <c r="M146" s="6"/>
      <c r="N146" s="7">
        <f t="shared" si="13"/>
        <v>18.390197818723436</v>
      </c>
      <c r="O146" s="28">
        <f t="shared" si="14"/>
        <v>13.057471264367816</v>
      </c>
    </row>
    <row r="147" spans="1:15" ht="13.2" x14ac:dyDescent="0.25">
      <c r="A147" s="1">
        <v>1882.07</v>
      </c>
      <c r="B147" s="11">
        <v>6</v>
      </c>
      <c r="C147" s="4">
        <v>0.32</v>
      </c>
      <c r="D147" s="11">
        <v>0.43419999999999997</v>
      </c>
      <c r="E147" s="11">
        <v>10.465995039999999</v>
      </c>
      <c r="F147" s="23">
        <f>F141*6/12+F153*6/12</f>
        <v>3.625</v>
      </c>
      <c r="G147" s="4">
        <f t="shared" si="15"/>
        <v>148.91254907378593</v>
      </c>
      <c r="H147" s="4">
        <f t="shared" si="16"/>
        <v>7.9420026172685825</v>
      </c>
      <c r="I147" s="5">
        <f t="shared" si="19"/>
        <v>297.02152331930705</v>
      </c>
      <c r="J147" s="4">
        <f t="shared" si="17"/>
        <v>10.776304801306308</v>
      </c>
      <c r="K147" s="5">
        <f t="shared" si="18"/>
        <v>21.494457570873855</v>
      </c>
      <c r="L147" s="15">
        <f t="shared" si="12"/>
        <v>15.240559761217824</v>
      </c>
      <c r="M147" s="6"/>
      <c r="N147" s="7">
        <f t="shared" si="13"/>
        <v>19.557024129217123</v>
      </c>
      <c r="O147" s="28">
        <f t="shared" si="14"/>
        <v>13.81851681252879</v>
      </c>
    </row>
    <row r="148" spans="1:15" ht="13.2" x14ac:dyDescent="0.25">
      <c r="A148" s="1">
        <v>1882.08</v>
      </c>
      <c r="B148" s="11">
        <v>6.18</v>
      </c>
      <c r="C148" s="4">
        <v>0.32</v>
      </c>
      <c r="D148" s="11">
        <v>0.43330000000000002</v>
      </c>
      <c r="E148" s="11">
        <v>10.56116033</v>
      </c>
      <c r="F148" s="23">
        <f>F141*5/12+F153*7/12</f>
        <v>3.6258333333333335</v>
      </c>
      <c r="G148" s="4">
        <f t="shared" si="15"/>
        <v>151.99783829055835</v>
      </c>
      <c r="H148" s="4">
        <f t="shared" si="16"/>
        <v>7.870438228637326</v>
      </c>
      <c r="I148" s="5">
        <f t="shared" si="19"/>
        <v>304.48365309018897</v>
      </c>
      <c r="J148" s="4">
        <f t="shared" si="17"/>
        <v>10.657065263964229</v>
      </c>
      <c r="K148" s="5">
        <f t="shared" si="18"/>
        <v>21.348344155983639</v>
      </c>
      <c r="L148" s="15">
        <f t="shared" si="12"/>
        <v>15.52542933146303</v>
      </c>
      <c r="M148" s="6"/>
      <c r="N148" s="7">
        <f t="shared" si="13"/>
        <v>19.913629768832692</v>
      </c>
      <c r="O148" s="28">
        <f t="shared" si="14"/>
        <v>14.262635587352872</v>
      </c>
    </row>
    <row r="149" spans="1:15" ht="13.2" x14ac:dyDescent="0.25">
      <c r="A149" s="1">
        <v>1882.09</v>
      </c>
      <c r="B149" s="11">
        <v>6.24</v>
      </c>
      <c r="C149" s="4">
        <v>0.32</v>
      </c>
      <c r="D149" s="11">
        <v>0.4325</v>
      </c>
      <c r="E149" s="11">
        <v>10.275745450000001</v>
      </c>
      <c r="F149" s="23">
        <f>F141*4/12+F153*8/12</f>
        <v>3.6266666666666669</v>
      </c>
      <c r="G149" s="4">
        <f t="shared" si="15"/>
        <v>157.73636354528418</v>
      </c>
      <c r="H149" s="4">
        <f t="shared" si="16"/>
        <v>8.0890442843735482</v>
      </c>
      <c r="I149" s="5">
        <f t="shared" si="19"/>
        <v>317.32946480925415</v>
      </c>
      <c r="J149" s="4">
        <f t="shared" si="17"/>
        <v>10.932848915598623</v>
      </c>
      <c r="K149" s="5">
        <f t="shared" si="18"/>
        <v>21.994389988782441</v>
      </c>
      <c r="L149" s="15">
        <f t="shared" si="12"/>
        <v>16.081106624462315</v>
      </c>
      <c r="M149" s="6"/>
      <c r="N149" s="7">
        <f t="shared" si="13"/>
        <v>20.61719470598177</v>
      </c>
      <c r="O149" s="28">
        <f t="shared" si="14"/>
        <v>14.427745664739884</v>
      </c>
    </row>
    <row r="150" spans="1:15" ht="13.2" x14ac:dyDescent="0.25">
      <c r="A150" s="1">
        <v>1882.1</v>
      </c>
      <c r="B150" s="11">
        <v>6.07</v>
      </c>
      <c r="C150" s="4">
        <v>0.32</v>
      </c>
      <c r="D150" s="11">
        <v>0.43169999999999997</v>
      </c>
      <c r="E150" s="11">
        <v>10.180580170000001</v>
      </c>
      <c r="F150" s="23">
        <f>F141*3/12+F153*9/12</f>
        <v>3.6274999999999999</v>
      </c>
      <c r="G150" s="4">
        <f t="shared" si="15"/>
        <v>154.87336513946434</v>
      </c>
      <c r="H150" s="4">
        <f t="shared" si="16"/>
        <v>8.1646584587526494</v>
      </c>
      <c r="I150" s="5">
        <f t="shared" si="19"/>
        <v>312.93855258470848</v>
      </c>
      <c r="J150" s="4">
        <f t="shared" si="17"/>
        <v>11.014634552010996</v>
      </c>
      <c r="K150" s="5">
        <f t="shared" si="18"/>
        <v>22.256272347746066</v>
      </c>
      <c r="L150" s="15">
        <f t="shared" si="12"/>
        <v>15.755581030526555</v>
      </c>
      <c r="M150" s="6"/>
      <c r="N150" s="7">
        <f t="shared" si="13"/>
        <v>20.192326679272217</v>
      </c>
      <c r="O150" s="28">
        <f t="shared" si="14"/>
        <v>14.060690294185779</v>
      </c>
    </row>
    <row r="151" spans="1:15" ht="13.2" x14ac:dyDescent="0.25">
      <c r="A151" s="1">
        <v>1882.11</v>
      </c>
      <c r="B151" s="11">
        <v>5.81</v>
      </c>
      <c r="C151" s="4">
        <v>0.32</v>
      </c>
      <c r="D151" s="11">
        <v>0.43080000000000002</v>
      </c>
      <c r="E151" s="11">
        <v>10.08541488</v>
      </c>
      <c r="F151" s="23">
        <f>F141*2/12+F153*10/12</f>
        <v>3.6283333333333334</v>
      </c>
      <c r="G151" s="4">
        <f t="shared" si="15"/>
        <v>149.63835875435993</v>
      </c>
      <c r="H151" s="4">
        <f t="shared" si="16"/>
        <v>8.2416996215826472</v>
      </c>
      <c r="I151" s="5">
        <f t="shared" si="19"/>
        <v>303.74842151358087</v>
      </c>
      <c r="J151" s="4">
        <f t="shared" si="17"/>
        <v>11.09538811555564</v>
      </c>
      <c r="K151" s="5">
        <f t="shared" si="18"/>
        <v>22.52234423202249</v>
      </c>
      <c r="L151" s="15">
        <f t="shared" si="12"/>
        <v>15.192670313165339</v>
      </c>
      <c r="M151" s="6"/>
      <c r="N151" s="7">
        <f t="shared" si="13"/>
        <v>19.466185805701748</v>
      </c>
      <c r="O151" s="28">
        <f t="shared" si="14"/>
        <v>13.486536675951717</v>
      </c>
    </row>
    <row r="152" spans="1:15" ht="13.2" x14ac:dyDescent="0.25">
      <c r="A152" s="1">
        <v>1882.12</v>
      </c>
      <c r="B152" s="11">
        <v>5.84</v>
      </c>
      <c r="C152" s="4">
        <v>0.32</v>
      </c>
      <c r="D152" s="11">
        <v>0.43</v>
      </c>
      <c r="E152" s="11">
        <v>9.9903305790000001</v>
      </c>
      <c r="F152" s="23">
        <f>F141*1/12+F153*11/12</f>
        <v>3.6291666666666669</v>
      </c>
      <c r="G152" s="4">
        <f t="shared" si="15"/>
        <v>151.84257497831894</v>
      </c>
      <c r="H152" s="4">
        <f t="shared" si="16"/>
        <v>8.3201410947024073</v>
      </c>
      <c r="I152" s="5">
        <f t="shared" si="19"/>
        <v>309.6301331485688</v>
      </c>
      <c r="J152" s="4">
        <f t="shared" si="17"/>
        <v>11.180189596006359</v>
      </c>
      <c r="K152" s="5">
        <f t="shared" si="18"/>
        <v>22.798109118815852</v>
      </c>
      <c r="L152" s="15">
        <f t="shared" si="12"/>
        <v>15.382128332081971</v>
      </c>
      <c r="M152" s="6"/>
      <c r="N152" s="7">
        <f t="shared" si="13"/>
        <v>19.704614063292848</v>
      </c>
      <c r="O152" s="28">
        <f t="shared" si="14"/>
        <v>13.581395348837209</v>
      </c>
    </row>
    <row r="153" spans="1:15" ht="13.2" x14ac:dyDescent="0.25">
      <c r="A153" s="1">
        <v>1883.01</v>
      </c>
      <c r="B153" s="11">
        <v>5.81</v>
      </c>
      <c r="C153" s="4">
        <v>0.32079999999999997</v>
      </c>
      <c r="D153" s="11">
        <v>0.42749999999999999</v>
      </c>
      <c r="E153" s="11">
        <v>9.9903305790000001</v>
      </c>
      <c r="F153" s="23">
        <v>3.63</v>
      </c>
      <c r="G153" s="4">
        <f t="shared" si="15"/>
        <v>151.06256175069058</v>
      </c>
      <c r="H153" s="4">
        <f t="shared" si="16"/>
        <v>8.3409414474391621</v>
      </c>
      <c r="I153" s="5">
        <f t="shared" si="19"/>
        <v>309.45693821107704</v>
      </c>
      <c r="J153" s="4">
        <f t="shared" si="17"/>
        <v>11.115188493703997</v>
      </c>
      <c r="K153" s="5">
        <f t="shared" si="18"/>
        <v>22.769852166133465</v>
      </c>
      <c r="L153" s="15">
        <f t="shared" si="12"/>
        <v>15.270259119098567</v>
      </c>
      <c r="M153" s="6"/>
      <c r="N153" s="7">
        <f t="shared" si="13"/>
        <v>19.556713466650187</v>
      </c>
      <c r="O153" s="28">
        <f t="shared" si="14"/>
        <v>13.5906432748538</v>
      </c>
    </row>
    <row r="154" spans="1:15" ht="13.2" x14ac:dyDescent="0.25">
      <c r="A154" s="1">
        <v>1883.02</v>
      </c>
      <c r="B154" s="11">
        <v>5.68</v>
      </c>
      <c r="C154" s="4">
        <v>0.32169999999999999</v>
      </c>
      <c r="D154" s="11">
        <v>0.42499999999999999</v>
      </c>
      <c r="E154" s="11">
        <v>10.08541488</v>
      </c>
      <c r="F154" s="23">
        <f>F153*11/12+F165*1/12</f>
        <v>3.6291666666666669</v>
      </c>
      <c r="G154" s="4">
        <f t="shared" si="15"/>
        <v>146.29016828309196</v>
      </c>
      <c r="H154" s="4">
        <f t="shared" si="16"/>
        <v>8.2854836508223038</v>
      </c>
      <c r="I154" s="5">
        <f t="shared" si="19"/>
        <v>301.09494861153252</v>
      </c>
      <c r="J154" s="4">
        <f t="shared" si="17"/>
        <v>10.946007309914453</v>
      </c>
      <c r="K154" s="5">
        <f t="shared" si="18"/>
        <v>22.529111471813614</v>
      </c>
      <c r="L154" s="15">
        <f t="shared" si="12"/>
        <v>14.757590146176215</v>
      </c>
      <c r="M154" s="6"/>
      <c r="N154" s="7">
        <f t="shared" si="13"/>
        <v>18.898222188468399</v>
      </c>
      <c r="O154" s="28">
        <f t="shared" si="14"/>
        <v>13.364705882352942</v>
      </c>
    </row>
    <row r="155" spans="1:15" ht="13.2" x14ac:dyDescent="0.25">
      <c r="A155" s="1">
        <v>1883.03</v>
      </c>
      <c r="B155" s="11">
        <v>5.75</v>
      </c>
      <c r="C155" s="4">
        <v>0.32250000000000001</v>
      </c>
      <c r="D155" s="11">
        <v>0.42249999999999999</v>
      </c>
      <c r="E155" s="11">
        <v>9.9903305790000001</v>
      </c>
      <c r="F155" s="23">
        <f>F153*10/12+F165*2/12</f>
        <v>3.6283333333333334</v>
      </c>
      <c r="G155" s="4">
        <f t="shared" si="15"/>
        <v>149.50253529543389</v>
      </c>
      <c r="H155" s="4">
        <f t="shared" si="16"/>
        <v>8.3851421970047699</v>
      </c>
      <c r="I155" s="5">
        <f t="shared" si="19"/>
        <v>309.14484805156815</v>
      </c>
      <c r="J155" s="4">
        <f t="shared" si="17"/>
        <v>10.985186289099271</v>
      </c>
      <c r="K155" s="5">
        <f t="shared" si="18"/>
        <v>22.715425791615225</v>
      </c>
      <c r="L155" s="15">
        <f t="shared" si="12"/>
        <v>15.051254121401634</v>
      </c>
      <c r="M155" s="6"/>
      <c r="N155" s="7">
        <f t="shared" si="13"/>
        <v>19.273105236150073</v>
      </c>
      <c r="O155" s="28">
        <f t="shared" si="14"/>
        <v>13.609467455621303</v>
      </c>
    </row>
    <row r="156" spans="1:15" ht="13.2" x14ac:dyDescent="0.25">
      <c r="A156" s="1">
        <v>1883.04</v>
      </c>
      <c r="B156" s="11">
        <v>5.87</v>
      </c>
      <c r="C156" s="4">
        <v>0.32329999999999998</v>
      </c>
      <c r="D156" s="11">
        <v>0.42</v>
      </c>
      <c r="E156" s="11">
        <v>9.8951652889999995</v>
      </c>
      <c r="F156" s="23">
        <f>F153*9/12+F165*3/12</f>
        <v>3.6274999999999999</v>
      </c>
      <c r="G156" s="4">
        <f t="shared" si="15"/>
        <v>154.09041339562003</v>
      </c>
      <c r="H156" s="4">
        <f t="shared" si="16"/>
        <v>8.4867854601028885</v>
      </c>
      <c r="I156" s="5">
        <f t="shared" si="19"/>
        <v>320.09420112921885</v>
      </c>
      <c r="J156" s="4">
        <f t="shared" si="17"/>
        <v>11.025208454201092</v>
      </c>
      <c r="K156" s="5">
        <f t="shared" si="18"/>
        <v>22.902821886588058</v>
      </c>
      <c r="L156" s="15">
        <f t="shared" si="12"/>
        <v>15.482067222036667</v>
      </c>
      <c r="M156" s="6"/>
      <c r="N156" s="7">
        <f t="shared" si="13"/>
        <v>19.821692820458185</v>
      </c>
      <c r="O156" s="28">
        <f t="shared" si="14"/>
        <v>13.976190476190476</v>
      </c>
    </row>
    <row r="157" spans="1:15" ht="13.2" x14ac:dyDescent="0.25">
      <c r="A157" s="1">
        <v>1883.05</v>
      </c>
      <c r="B157" s="11">
        <v>5.77</v>
      </c>
      <c r="C157" s="4">
        <v>0.32419999999999999</v>
      </c>
      <c r="D157" s="11">
        <v>0.41749999999999998</v>
      </c>
      <c r="E157" s="11">
        <v>9.8000000000000007</v>
      </c>
      <c r="F157" s="23">
        <f>F153*8/12+F165*4/12</f>
        <v>3.6266666666666669</v>
      </c>
      <c r="G157" s="4">
        <f t="shared" si="15"/>
        <v>152.93620510204079</v>
      </c>
      <c r="H157" s="4">
        <f t="shared" si="16"/>
        <v>8.5930533265306117</v>
      </c>
      <c r="I157" s="5">
        <f t="shared" si="19"/>
        <v>319.18408716693619</v>
      </c>
      <c r="J157" s="4">
        <f t="shared" si="17"/>
        <v>11.066007908163263</v>
      </c>
      <c r="K157" s="5">
        <f t="shared" si="18"/>
        <v>23.095209080103267</v>
      </c>
      <c r="L157" s="15">
        <f t="shared" si="12"/>
        <v>15.335497637337063</v>
      </c>
      <c r="M157" s="6"/>
      <c r="N157" s="7">
        <f t="shared" si="13"/>
        <v>19.63264291950356</v>
      </c>
      <c r="O157" s="28">
        <f t="shared" si="14"/>
        <v>13.820359281437126</v>
      </c>
    </row>
    <row r="158" spans="1:15" ht="13.2" x14ac:dyDescent="0.25">
      <c r="A158" s="1">
        <v>1883.06</v>
      </c>
      <c r="B158" s="11">
        <v>5.82</v>
      </c>
      <c r="C158" s="4">
        <v>0.32500000000000001</v>
      </c>
      <c r="D158" s="11">
        <v>0.41499999999999998</v>
      </c>
      <c r="E158" s="11">
        <v>9.5145851239999999</v>
      </c>
      <c r="F158" s="23">
        <f>F153*7/12+F165*5/12</f>
        <v>3.6258333333333335</v>
      </c>
      <c r="G158" s="4">
        <f t="shared" si="15"/>
        <v>158.8889520980442</v>
      </c>
      <c r="H158" s="4">
        <f t="shared" si="16"/>
        <v>8.8726648508358021</v>
      </c>
      <c r="I158" s="5">
        <f t="shared" si="19"/>
        <v>333.15084692727265</v>
      </c>
      <c r="J158" s="4">
        <f t="shared" si="17"/>
        <v>11.329710501836484</v>
      </c>
      <c r="K158" s="5">
        <f t="shared" si="18"/>
        <v>23.755601627975626</v>
      </c>
      <c r="L158" s="15">
        <f t="shared" si="12"/>
        <v>15.903388388583792</v>
      </c>
      <c r="M158" s="6"/>
      <c r="N158" s="7">
        <f t="shared" si="13"/>
        <v>20.35644802334545</v>
      </c>
      <c r="O158" s="28">
        <f t="shared" si="14"/>
        <v>14.024096385542171</v>
      </c>
    </row>
    <row r="159" spans="1:15" ht="13.2" x14ac:dyDescent="0.25">
      <c r="A159" s="1">
        <v>1883.07</v>
      </c>
      <c r="B159" s="11">
        <v>5.73</v>
      </c>
      <c r="C159" s="4">
        <v>0.32579999999999998</v>
      </c>
      <c r="D159" s="11">
        <v>0.41249999999999998</v>
      </c>
      <c r="E159" s="11">
        <v>9.3242545450000005</v>
      </c>
      <c r="F159" s="23">
        <f>F153*6/12+F165*6/12</f>
        <v>3.625</v>
      </c>
      <c r="G159" s="4">
        <f t="shared" si="15"/>
        <v>159.6250598712071</v>
      </c>
      <c r="H159" s="4">
        <f t="shared" si="16"/>
        <v>9.0760636136194179</v>
      </c>
      <c r="I159" s="5">
        <f t="shared" si="19"/>
        <v>336.28013803361137</v>
      </c>
      <c r="J159" s="4">
        <f t="shared" si="17"/>
        <v>11.491332844131399</v>
      </c>
      <c r="K159" s="5">
        <f t="shared" si="18"/>
        <v>24.208648680430134</v>
      </c>
      <c r="L159" s="15">
        <f t="shared" si="12"/>
        <v>15.948783127017023</v>
      </c>
      <c r="M159" s="6"/>
      <c r="N159" s="7">
        <f t="shared" si="13"/>
        <v>20.410434017234639</v>
      </c>
      <c r="O159" s="28">
        <f t="shared" si="14"/>
        <v>13.890909090909092</v>
      </c>
    </row>
    <row r="160" spans="1:15" ht="13.2" x14ac:dyDescent="0.25">
      <c r="A160" s="1">
        <v>1883.08</v>
      </c>
      <c r="B160" s="11">
        <v>5.47</v>
      </c>
      <c r="C160" s="4">
        <v>0.32669999999999999</v>
      </c>
      <c r="D160" s="11">
        <v>0.41</v>
      </c>
      <c r="E160" s="11">
        <v>9.3242545450000005</v>
      </c>
      <c r="F160" s="23">
        <f>F153*5/12+F165*7/12</f>
        <v>3.6241666666666665</v>
      </c>
      <c r="G160" s="4">
        <f t="shared" si="15"/>
        <v>152.38203795733034</v>
      </c>
      <c r="H160" s="4">
        <f t="shared" si="16"/>
        <v>9.1011356125520688</v>
      </c>
      <c r="I160" s="5">
        <f t="shared" si="19"/>
        <v>322.61912422370318</v>
      </c>
      <c r="J160" s="4">
        <f t="shared" si="17"/>
        <v>11.421688402651816</v>
      </c>
      <c r="K160" s="5">
        <f t="shared" si="18"/>
        <v>24.181689384226377</v>
      </c>
      <c r="L160" s="15">
        <f t="shared" si="12"/>
        <v>15.196810876629844</v>
      </c>
      <c r="M160" s="6"/>
      <c r="N160" s="7">
        <f t="shared" si="13"/>
        <v>19.448085508176295</v>
      </c>
      <c r="O160" s="28">
        <f t="shared" si="14"/>
        <v>13.341463414634147</v>
      </c>
    </row>
    <row r="161" spans="1:15" ht="13.2" x14ac:dyDescent="0.25">
      <c r="A161" s="1">
        <v>1883.09</v>
      </c>
      <c r="B161" s="11">
        <v>5.53</v>
      </c>
      <c r="C161" s="4">
        <v>0.32750000000000001</v>
      </c>
      <c r="D161" s="11">
        <v>0.40749999999999997</v>
      </c>
      <c r="E161" s="11">
        <v>9.229089256</v>
      </c>
      <c r="F161" s="23">
        <f>F153*4/12+F165*8/12</f>
        <v>3.6233333333333335</v>
      </c>
      <c r="G161" s="4">
        <f t="shared" si="15"/>
        <v>155.6420195054618</v>
      </c>
      <c r="H161" s="4">
        <f t="shared" si="16"/>
        <v>9.2174975385241851</v>
      </c>
      <c r="I161" s="5">
        <f t="shared" si="19"/>
        <v>331.14732189110305</v>
      </c>
      <c r="J161" s="4">
        <f t="shared" si="17"/>
        <v>11.469099990682764</v>
      </c>
      <c r="K161" s="5">
        <f t="shared" si="18"/>
        <v>24.401904822897738</v>
      </c>
      <c r="L161" s="15">
        <f t="shared" si="12"/>
        <v>15.494692425793449</v>
      </c>
      <c r="M161" s="6"/>
      <c r="N161" s="7">
        <f t="shared" si="13"/>
        <v>19.828736618724491</v>
      </c>
      <c r="O161" s="28">
        <f t="shared" si="14"/>
        <v>13.570552147239265</v>
      </c>
    </row>
    <row r="162" spans="1:15" ht="13.2" x14ac:dyDescent="0.25">
      <c r="A162" s="1">
        <v>1883.1</v>
      </c>
      <c r="B162" s="11">
        <v>5.38</v>
      </c>
      <c r="C162" s="4">
        <v>0.32829999999999998</v>
      </c>
      <c r="D162" s="11">
        <v>0.40500000000000003</v>
      </c>
      <c r="E162" s="11">
        <v>9.229089256</v>
      </c>
      <c r="F162" s="23">
        <f>F153*3/12+F165*9/12</f>
        <v>3.6225000000000001</v>
      </c>
      <c r="G162" s="4">
        <f t="shared" si="15"/>
        <v>151.42026490766446</v>
      </c>
      <c r="H162" s="4">
        <f t="shared" si="16"/>
        <v>9.2400135630457694</v>
      </c>
      <c r="I162" s="5">
        <f t="shared" si="19"/>
        <v>323.80329667068202</v>
      </c>
      <c r="J162" s="4">
        <f t="shared" si="17"/>
        <v>11.398737414052809</v>
      </c>
      <c r="K162" s="5">
        <f t="shared" si="18"/>
        <v>24.375526979856179</v>
      </c>
      <c r="L162" s="15">
        <f t="shared" si="12"/>
        <v>15.048056270223837</v>
      </c>
      <c r="M162" s="6"/>
      <c r="N162" s="7">
        <f t="shared" si="13"/>
        <v>19.259308186439711</v>
      </c>
      <c r="O162" s="28">
        <f t="shared" si="14"/>
        <v>13.283950617283949</v>
      </c>
    </row>
    <row r="163" spans="1:15" ht="13.2" x14ac:dyDescent="0.25">
      <c r="A163" s="1">
        <v>1883.11</v>
      </c>
      <c r="B163" s="11">
        <v>5.46</v>
      </c>
      <c r="C163" s="4">
        <v>0.32919999999999999</v>
      </c>
      <c r="D163" s="11">
        <v>0.40250000000000002</v>
      </c>
      <c r="E163" s="11">
        <v>9.1340049590000003</v>
      </c>
      <c r="F163" s="23">
        <f>F153*2/12+F165*10/12</f>
        <v>3.621666666666667</v>
      </c>
      <c r="G163" s="4">
        <f t="shared" si="15"/>
        <v>155.27157981259421</v>
      </c>
      <c r="H163" s="4">
        <f t="shared" si="16"/>
        <v>9.3617956180047646</v>
      </c>
      <c r="I163" s="5">
        <f t="shared" si="19"/>
        <v>333.70741014785284</v>
      </c>
      <c r="J163" s="4">
        <f t="shared" si="17"/>
        <v>11.446302357979704</v>
      </c>
      <c r="K163" s="5">
        <f t="shared" si="18"/>
        <v>24.600225748078898</v>
      </c>
      <c r="L163" s="15">
        <f t="shared" si="12"/>
        <v>15.408218142448861</v>
      </c>
      <c r="M163" s="6"/>
      <c r="N163" s="7">
        <f t="shared" si="13"/>
        <v>19.720544543933169</v>
      </c>
      <c r="O163" s="28">
        <f t="shared" si="14"/>
        <v>13.565217391304348</v>
      </c>
    </row>
    <row r="164" spans="1:15" ht="13.2" x14ac:dyDescent="0.25">
      <c r="A164" s="1">
        <v>1883.12</v>
      </c>
      <c r="B164" s="11">
        <v>5.34</v>
      </c>
      <c r="C164" s="4">
        <v>0.33</v>
      </c>
      <c r="D164" s="11">
        <v>0.4</v>
      </c>
      <c r="E164" s="11">
        <v>9.229089256</v>
      </c>
      <c r="F164" s="23">
        <f>F153*1/12+F165*11/12</f>
        <v>3.6208333333333336</v>
      </c>
      <c r="G164" s="4">
        <f t="shared" si="15"/>
        <v>150.29446368158517</v>
      </c>
      <c r="H164" s="4">
        <f t="shared" si="16"/>
        <v>9.2878601151541407</v>
      </c>
      <c r="I164" s="5">
        <f t="shared" si="19"/>
        <v>324.67410933148074</v>
      </c>
      <c r="J164" s="4">
        <f t="shared" si="17"/>
        <v>11.258012260792897</v>
      </c>
      <c r="K164" s="5">
        <f t="shared" si="18"/>
        <v>24.320158002358109</v>
      </c>
      <c r="L164" s="15">
        <f t="shared" si="12"/>
        <v>14.896403941887158</v>
      </c>
      <c r="M164" s="6"/>
      <c r="N164" s="7">
        <f t="shared" si="13"/>
        <v>19.066539273012435</v>
      </c>
      <c r="O164" s="28">
        <f t="shared" si="14"/>
        <v>13.35</v>
      </c>
    </row>
    <row r="165" spans="1:15" ht="13.2" x14ac:dyDescent="0.25">
      <c r="A165" s="1">
        <v>1884.01</v>
      </c>
      <c r="B165" s="11">
        <v>5.18</v>
      </c>
      <c r="C165" s="4">
        <v>0.32829999999999998</v>
      </c>
      <c r="D165" s="11">
        <v>0.39250000000000002</v>
      </c>
      <c r="E165" s="11">
        <v>9.229089256</v>
      </c>
      <c r="F165" s="23">
        <v>3.62</v>
      </c>
      <c r="G165" s="4">
        <f t="shared" si="15"/>
        <v>145.79125877726798</v>
      </c>
      <c r="H165" s="4">
        <f t="shared" si="16"/>
        <v>9.2400135630457694</v>
      </c>
      <c r="I165" s="5">
        <f t="shared" si="19"/>
        <v>316.60944360390704</v>
      </c>
      <c r="J165" s="4">
        <f t="shared" si="17"/>
        <v>11.046924530903031</v>
      </c>
      <c r="K165" s="5">
        <f t="shared" si="18"/>
        <v>23.990194327130027</v>
      </c>
      <c r="L165" s="15">
        <f t="shared" si="12"/>
        <v>14.43282172197072</v>
      </c>
      <c r="M165" s="6"/>
      <c r="N165" s="7">
        <f t="shared" si="13"/>
        <v>18.478450440666549</v>
      </c>
      <c r="O165" s="28">
        <f t="shared" si="14"/>
        <v>13.197452229299362</v>
      </c>
    </row>
    <row r="166" spans="1:15" ht="13.2" x14ac:dyDescent="0.25">
      <c r="A166" s="1">
        <v>1884.02</v>
      </c>
      <c r="B166" s="11">
        <v>5.32</v>
      </c>
      <c r="C166" s="4">
        <v>0.32669999999999999</v>
      </c>
      <c r="D166" s="11">
        <v>0.38500000000000001</v>
      </c>
      <c r="E166" s="11">
        <v>9.229089256</v>
      </c>
      <c r="F166" s="23">
        <f>F165*11/12+F177*1/12</f>
        <v>3.6116666666666668</v>
      </c>
      <c r="G166" s="4">
        <f t="shared" si="15"/>
        <v>149.73156306854554</v>
      </c>
      <c r="H166" s="4">
        <f t="shared" si="16"/>
        <v>9.194981514002599</v>
      </c>
      <c r="I166" s="5">
        <f t="shared" si="19"/>
        <v>326.83048881754871</v>
      </c>
      <c r="J166" s="4">
        <f t="shared" si="17"/>
        <v>10.835836801013164</v>
      </c>
      <c r="K166" s="5">
        <f t="shared" si="18"/>
        <v>23.65220642758576</v>
      </c>
      <c r="L166" s="15">
        <f t="shared" si="12"/>
        <v>14.805960228816708</v>
      </c>
      <c r="M166" s="6"/>
      <c r="N166" s="7">
        <f t="shared" si="13"/>
        <v>18.960248831644883</v>
      </c>
      <c r="O166" s="28">
        <f t="shared" si="14"/>
        <v>13.818181818181818</v>
      </c>
    </row>
    <row r="167" spans="1:15" ht="13.2" x14ac:dyDescent="0.25">
      <c r="A167" s="1">
        <v>1884.03</v>
      </c>
      <c r="B167" s="11">
        <v>5.3</v>
      </c>
      <c r="C167" s="4">
        <v>0.32500000000000001</v>
      </c>
      <c r="D167" s="11">
        <v>0.3775</v>
      </c>
      <c r="E167" s="11">
        <v>9.229089256</v>
      </c>
      <c r="F167" s="23">
        <f>F165*10/12+F177*2/12</f>
        <v>3.6033333333333335</v>
      </c>
      <c r="G167" s="4">
        <f t="shared" si="15"/>
        <v>149.16866245550588</v>
      </c>
      <c r="H167" s="4">
        <f t="shared" si="16"/>
        <v>9.1471349618942295</v>
      </c>
      <c r="I167" s="5">
        <f t="shared" si="19"/>
        <v>327.26564845961468</v>
      </c>
      <c r="J167" s="4">
        <f t="shared" si="17"/>
        <v>10.624749071123295</v>
      </c>
      <c r="K167" s="5">
        <f t="shared" si="18"/>
        <v>23.309958923302741</v>
      </c>
      <c r="L167" s="15">
        <f t="shared" si="12"/>
        <v>14.736023454014473</v>
      </c>
      <c r="M167" s="6"/>
      <c r="N167" s="7">
        <f t="shared" si="13"/>
        <v>18.875642451992512</v>
      </c>
      <c r="O167" s="28">
        <f t="shared" si="14"/>
        <v>14.039735099337747</v>
      </c>
    </row>
    <row r="168" spans="1:15" ht="13.2" x14ac:dyDescent="0.25">
      <c r="A168" s="1">
        <v>1884.04</v>
      </c>
      <c r="B168" s="11">
        <v>5.0599999999999996</v>
      </c>
      <c r="C168" s="4">
        <v>0.32329999999999998</v>
      </c>
      <c r="D168" s="11">
        <v>0.37</v>
      </c>
      <c r="E168" s="11">
        <v>9.0388396689999997</v>
      </c>
      <c r="F168" s="23">
        <f>F165*9/12+F177*3/12</f>
        <v>3.5949999999999998</v>
      </c>
      <c r="G168" s="4">
        <f t="shared" si="15"/>
        <v>145.41138333361005</v>
      </c>
      <c r="H168" s="4">
        <f t="shared" si="16"/>
        <v>9.2908103224814482</v>
      </c>
      <c r="I168" s="5">
        <f t="shared" si="19"/>
        <v>320.72105580327377</v>
      </c>
      <c r="J168" s="4">
        <f t="shared" si="17"/>
        <v>10.632848188426031</v>
      </c>
      <c r="K168" s="5">
        <f t="shared" si="18"/>
        <v>23.451934910516066</v>
      </c>
      <c r="L168" s="15">
        <f t="shared" si="12"/>
        <v>14.353453682579472</v>
      </c>
      <c r="M168" s="6"/>
      <c r="N168" s="7">
        <f t="shared" si="13"/>
        <v>18.395357641018045</v>
      </c>
      <c r="O168" s="28">
        <f t="shared" si="14"/>
        <v>13.675675675675675</v>
      </c>
    </row>
    <row r="169" spans="1:15" ht="13.2" x14ac:dyDescent="0.25">
      <c r="A169" s="1">
        <v>1884.05</v>
      </c>
      <c r="B169" s="11">
        <v>4.6500000000000004</v>
      </c>
      <c r="C169" s="4">
        <v>0.32169999999999999</v>
      </c>
      <c r="D169" s="11">
        <v>0.36249999999999999</v>
      </c>
      <c r="E169" s="11">
        <v>8.8485090910000004</v>
      </c>
      <c r="F169" s="23">
        <f>F165*8/12+F177*4/12</f>
        <v>3.5866666666666669</v>
      </c>
      <c r="G169" s="4">
        <f t="shared" si="15"/>
        <v>136.5033857769927</v>
      </c>
      <c r="H169" s="4">
        <f t="shared" si="16"/>
        <v>9.4436858504211934</v>
      </c>
      <c r="I169" s="5">
        <f t="shared" si="19"/>
        <v>302.80923042191921</v>
      </c>
      <c r="J169" s="4">
        <f t="shared" si="17"/>
        <v>10.641392977238677</v>
      </c>
      <c r="K169" s="5">
        <f t="shared" si="18"/>
        <v>23.60609591998832</v>
      </c>
      <c r="L169" s="15">
        <f t="shared" si="12"/>
        <v>13.465050313804905</v>
      </c>
      <c r="M169" s="6"/>
      <c r="N169" s="7">
        <f t="shared" si="13"/>
        <v>17.272918948879866</v>
      </c>
      <c r="O169" s="28">
        <f t="shared" si="14"/>
        <v>12.827586206896553</v>
      </c>
    </row>
    <row r="170" spans="1:15" ht="13.2" x14ac:dyDescent="0.25">
      <c r="A170" s="1">
        <v>1884.06</v>
      </c>
      <c r="B170" s="11">
        <v>4.46</v>
      </c>
      <c r="C170" s="4">
        <v>0.32</v>
      </c>
      <c r="D170" s="11">
        <v>0.35499999999999998</v>
      </c>
      <c r="E170" s="11">
        <v>8.8485090910000004</v>
      </c>
      <c r="F170" s="23">
        <f>F165*7/12+F177*5/12</f>
        <v>3.5783333333333336</v>
      </c>
      <c r="G170" s="4">
        <f t="shared" si="15"/>
        <v>130.92582807857795</v>
      </c>
      <c r="H170" s="4">
        <f t="shared" si="16"/>
        <v>9.3937813868037985</v>
      </c>
      <c r="I170" s="5">
        <f t="shared" si="19"/>
        <v>292.17292053613136</v>
      </c>
      <c r="J170" s="4">
        <f t="shared" si="17"/>
        <v>10.421226225985462</v>
      </c>
      <c r="K170" s="5">
        <f t="shared" si="18"/>
        <v>23.255916320701033</v>
      </c>
      <c r="L170" s="15">
        <f t="shared" si="12"/>
        <v>12.906876483666863</v>
      </c>
      <c r="M170" s="6"/>
      <c r="N170" s="7">
        <f t="shared" si="13"/>
        <v>16.575562457475293</v>
      </c>
      <c r="O170" s="28">
        <f t="shared" si="14"/>
        <v>12.563380281690142</v>
      </c>
    </row>
    <row r="171" spans="1:15" ht="13.2" x14ac:dyDescent="0.25">
      <c r="A171" s="1">
        <v>1884.07</v>
      </c>
      <c r="B171" s="11">
        <v>4.46</v>
      </c>
      <c r="C171" s="4">
        <v>0.31830000000000003</v>
      </c>
      <c r="D171" s="11">
        <v>0.34749999999999998</v>
      </c>
      <c r="E171" s="11">
        <v>8.7534247930000006</v>
      </c>
      <c r="F171" s="23">
        <f>F165*6/12+F177*6/12</f>
        <v>3.57</v>
      </c>
      <c r="G171" s="4">
        <f t="shared" si="15"/>
        <v>132.34801319438262</v>
      </c>
      <c r="H171" s="4">
        <f t="shared" si="16"/>
        <v>9.4453750223704009</v>
      </c>
      <c r="I171" s="5">
        <f t="shared" si="19"/>
        <v>297.103174218346</v>
      </c>
      <c r="J171" s="4">
        <f t="shared" si="17"/>
        <v>10.311868741042142</v>
      </c>
      <c r="K171" s="5">
        <f t="shared" si="18"/>
        <v>23.14873386566709</v>
      </c>
      <c r="L171" s="15">
        <f t="shared" si="12"/>
        <v>13.043931585991666</v>
      </c>
      <c r="M171" s="6"/>
      <c r="N171" s="7">
        <f t="shared" si="13"/>
        <v>16.769768530632764</v>
      </c>
      <c r="O171" s="28">
        <f t="shared" si="14"/>
        <v>12.83453237410072</v>
      </c>
    </row>
    <row r="172" spans="1:15" ht="13.2" x14ac:dyDescent="0.25">
      <c r="A172" s="1">
        <v>1884.08</v>
      </c>
      <c r="B172" s="11">
        <v>4.74</v>
      </c>
      <c r="C172" s="4">
        <v>0.31669999999999998</v>
      </c>
      <c r="D172" s="11">
        <v>0.34</v>
      </c>
      <c r="E172" s="11">
        <v>8.7534247930000006</v>
      </c>
      <c r="F172" s="23">
        <f>F165*5/12+F177*7/12</f>
        <v>3.5616666666666665</v>
      </c>
      <c r="G172" s="4">
        <f t="shared" si="15"/>
        <v>140.65685707205685</v>
      </c>
      <c r="H172" s="4">
        <f t="shared" si="16"/>
        <v>9.3978959144979743</v>
      </c>
      <c r="I172" s="5">
        <f t="shared" si="19"/>
        <v>317.51347393151099</v>
      </c>
      <c r="J172" s="4">
        <f t="shared" si="17"/>
        <v>10.089310422890154</v>
      </c>
      <c r="K172" s="5">
        <f t="shared" si="18"/>
        <v>22.775228087914293</v>
      </c>
      <c r="L172" s="15">
        <f t="shared" si="12"/>
        <v>13.859813341769323</v>
      </c>
      <c r="M172" s="6"/>
      <c r="N172" s="7">
        <f t="shared" si="13"/>
        <v>17.832062630600046</v>
      </c>
      <c r="O172" s="28">
        <f t="shared" si="14"/>
        <v>13.941176470588236</v>
      </c>
    </row>
    <row r="173" spans="1:15" ht="13.2" x14ac:dyDescent="0.25">
      <c r="A173" s="1">
        <v>1884.09</v>
      </c>
      <c r="B173" s="11">
        <v>4.59</v>
      </c>
      <c r="C173" s="4">
        <v>0.315</v>
      </c>
      <c r="D173" s="11">
        <v>0.33250000000000002</v>
      </c>
      <c r="E173" s="11">
        <v>8.6582595040000001</v>
      </c>
      <c r="F173" s="23">
        <f>F165*4/12+F177*8/12</f>
        <v>3.5533333333333337</v>
      </c>
      <c r="G173" s="4">
        <f t="shared" si="15"/>
        <v>137.70276456246071</v>
      </c>
      <c r="H173" s="4">
        <f t="shared" si="16"/>
        <v>9.4501897248747557</v>
      </c>
      <c r="I173" s="5">
        <f t="shared" si="19"/>
        <v>312.62272556261746</v>
      </c>
      <c r="J173" s="4">
        <f t="shared" si="17"/>
        <v>9.9752002651455758</v>
      </c>
      <c r="K173" s="5">
        <f t="shared" si="18"/>
        <v>22.646417483566516</v>
      </c>
      <c r="L173" s="15">
        <f t="shared" si="12"/>
        <v>13.569154744335723</v>
      </c>
      <c r="M173" s="6"/>
      <c r="N173" s="7">
        <f t="shared" si="13"/>
        <v>17.474388100341237</v>
      </c>
      <c r="O173" s="28">
        <f t="shared" si="14"/>
        <v>13.804511278195488</v>
      </c>
    </row>
    <row r="174" spans="1:15" ht="13.2" x14ac:dyDescent="0.25">
      <c r="A174" s="1">
        <v>1884.1</v>
      </c>
      <c r="B174" s="11">
        <v>4.4400000000000004</v>
      </c>
      <c r="C174" s="4">
        <v>0.31330000000000002</v>
      </c>
      <c r="D174" s="11">
        <v>0.32500000000000001</v>
      </c>
      <c r="E174" s="11">
        <v>8.5630942149999996</v>
      </c>
      <c r="F174" s="23">
        <f>F165*3/12+F177*9/12</f>
        <v>3.5449999999999999</v>
      </c>
      <c r="G174" s="4">
        <f t="shared" si="15"/>
        <v>134.68301189303219</v>
      </c>
      <c r="H174" s="4">
        <f t="shared" si="16"/>
        <v>9.503645861731302</v>
      </c>
      <c r="I174" s="5">
        <f t="shared" si="19"/>
        <v>307.56505413836072</v>
      </c>
      <c r="J174" s="4">
        <f t="shared" si="17"/>
        <v>9.8585537984764553</v>
      </c>
      <c r="K174" s="5">
        <f t="shared" si="18"/>
        <v>22.513207791659287</v>
      </c>
      <c r="L174" s="15">
        <f t="shared" si="12"/>
        <v>13.273251319134156</v>
      </c>
      <c r="M174" s="6"/>
      <c r="N174" s="7">
        <f t="shared" si="13"/>
        <v>17.112421679154775</v>
      </c>
      <c r="O174" s="28">
        <f t="shared" si="14"/>
        <v>13.661538461538463</v>
      </c>
    </row>
    <row r="175" spans="1:15" ht="13.2" x14ac:dyDescent="0.25">
      <c r="A175" s="1">
        <v>1884.11</v>
      </c>
      <c r="B175" s="11">
        <v>4.3499999999999996</v>
      </c>
      <c r="C175" s="4">
        <v>0.31169999999999998</v>
      </c>
      <c r="D175" s="11">
        <v>0.3175</v>
      </c>
      <c r="E175" s="11">
        <v>8.3728446279999993</v>
      </c>
      <c r="F175" s="23">
        <f>F165*2/12+F177*10/12</f>
        <v>3.5366666666666671</v>
      </c>
      <c r="G175" s="4">
        <f t="shared" si="15"/>
        <v>134.95121433656681</v>
      </c>
      <c r="H175" s="4">
        <f t="shared" si="16"/>
        <v>9.6699525307374419</v>
      </c>
      <c r="I175" s="5">
        <f t="shared" si="19"/>
        <v>310.01773655582923</v>
      </c>
      <c r="J175" s="4">
        <f t="shared" si="17"/>
        <v>9.8498874831861993</v>
      </c>
      <c r="K175" s="5">
        <f t="shared" si="18"/>
        <v>22.627731346316274</v>
      </c>
      <c r="L175" s="15">
        <f t="shared" si="12"/>
        <v>13.304437602119732</v>
      </c>
      <c r="M175" s="6"/>
      <c r="N175" s="7">
        <f t="shared" si="13"/>
        <v>17.173051638572847</v>
      </c>
      <c r="O175" s="28">
        <f t="shared" si="14"/>
        <v>13.700787401574802</v>
      </c>
    </row>
    <row r="176" spans="1:15" ht="13.2" x14ac:dyDescent="0.25">
      <c r="A176" s="1">
        <v>1884.12</v>
      </c>
      <c r="B176" s="11">
        <v>4.34</v>
      </c>
      <c r="C176" s="4">
        <v>0.31</v>
      </c>
      <c r="D176" s="11">
        <v>0.31</v>
      </c>
      <c r="E176" s="11">
        <v>8.2776793390000005</v>
      </c>
      <c r="F176" s="23">
        <f>F165*1/12+F177*11/12</f>
        <v>3.5283333333333333</v>
      </c>
      <c r="G176" s="4">
        <f t="shared" si="15"/>
        <v>136.18889713311711</v>
      </c>
      <c r="H176" s="4">
        <f t="shared" si="16"/>
        <v>9.7277783666512221</v>
      </c>
      <c r="I176" s="5">
        <f t="shared" si="19"/>
        <v>314.72328101148992</v>
      </c>
      <c r="J176" s="4">
        <f t="shared" si="17"/>
        <v>9.7277783666512221</v>
      </c>
      <c r="K176" s="5">
        <f t="shared" si="18"/>
        <v>22.480234357963564</v>
      </c>
      <c r="L176" s="15">
        <f t="shared" si="12"/>
        <v>13.432292746944764</v>
      </c>
      <c r="M176" s="6"/>
      <c r="N176" s="7">
        <f t="shared" si="13"/>
        <v>17.357970009963751</v>
      </c>
      <c r="O176" s="28">
        <f t="shared" si="14"/>
        <v>14</v>
      </c>
    </row>
    <row r="177" spans="1:15" ht="13.2" x14ac:dyDescent="0.25">
      <c r="A177" s="1">
        <v>1885.01</v>
      </c>
      <c r="B177" s="11">
        <v>4.24</v>
      </c>
      <c r="C177" s="4">
        <v>0.30420000000000003</v>
      </c>
      <c r="D177" s="11">
        <v>0.30669999999999997</v>
      </c>
      <c r="E177" s="11">
        <v>8.2776793390000005</v>
      </c>
      <c r="F177" s="23">
        <v>3.52</v>
      </c>
      <c r="G177" s="4">
        <f t="shared" si="15"/>
        <v>133.05090411161675</v>
      </c>
      <c r="H177" s="4">
        <f t="shared" si="16"/>
        <v>9.5457747714041989</v>
      </c>
      <c r="I177" s="5">
        <f t="shared" si="19"/>
        <v>309.30989554432227</v>
      </c>
      <c r="J177" s="4">
        <f t="shared" si="17"/>
        <v>9.6242245969417084</v>
      </c>
      <c r="K177" s="5">
        <f t="shared" si="18"/>
        <v>22.373902114019721</v>
      </c>
      <c r="L177" s="15">
        <f t="shared" si="12"/>
        <v>13.129817425635968</v>
      </c>
      <c r="M177" s="6"/>
      <c r="N177" s="7">
        <f t="shared" si="13"/>
        <v>16.987379177257107</v>
      </c>
      <c r="O177" s="28">
        <f t="shared" si="14"/>
        <v>13.824584284316924</v>
      </c>
    </row>
    <row r="178" spans="1:15" ht="13.2" x14ac:dyDescent="0.25">
      <c r="A178" s="1">
        <v>1885.02</v>
      </c>
      <c r="B178" s="11">
        <v>4.37</v>
      </c>
      <c r="C178" s="4">
        <v>0.29830000000000001</v>
      </c>
      <c r="D178" s="11">
        <v>0.30330000000000001</v>
      </c>
      <c r="E178" s="11">
        <v>8.3728446279999993</v>
      </c>
      <c r="F178" s="23">
        <f>F177*11/12+F189*1/12</f>
        <v>3.5074999999999998</v>
      </c>
      <c r="G178" s="4">
        <f t="shared" si="15"/>
        <v>135.57167968983839</v>
      </c>
      <c r="H178" s="4">
        <f t="shared" si="16"/>
        <v>9.2542407440454912</v>
      </c>
      <c r="I178" s="5">
        <f t="shared" si="19"/>
        <v>316.96288012251381</v>
      </c>
      <c r="J178" s="4">
        <f t="shared" si="17"/>
        <v>9.4093570823633836</v>
      </c>
      <c r="K178" s="5">
        <f t="shared" si="18"/>
        <v>21.9988195746358</v>
      </c>
      <c r="L178" s="15">
        <f t="shared" si="12"/>
        <v>13.384817593597971</v>
      </c>
      <c r="M178" s="6"/>
      <c r="N178" s="7">
        <f t="shared" si="13"/>
        <v>17.334064590871233</v>
      </c>
      <c r="O178" s="28">
        <f t="shared" si="14"/>
        <v>14.408176722716782</v>
      </c>
    </row>
    <row r="179" spans="1:15" ht="13.2" x14ac:dyDescent="0.25">
      <c r="A179" s="1">
        <v>1885.03</v>
      </c>
      <c r="B179" s="11">
        <v>4.38</v>
      </c>
      <c r="C179" s="4">
        <v>0.29249999999999998</v>
      </c>
      <c r="D179" s="11">
        <v>0.3</v>
      </c>
      <c r="E179" s="11">
        <v>8.18251405</v>
      </c>
      <c r="F179" s="23">
        <f>F177*10/12+F189*2/12</f>
        <v>3.4950000000000001</v>
      </c>
      <c r="G179" s="4">
        <f t="shared" si="15"/>
        <v>139.0426136817938</v>
      </c>
      <c r="H179" s="4">
        <f t="shared" si="16"/>
        <v>9.2853800232704753</v>
      </c>
      <c r="I179" s="5">
        <f t="shared" si="19"/>
        <v>326.88690927189583</v>
      </c>
      <c r="J179" s="4">
        <f t="shared" si="17"/>
        <v>9.5234666905338212</v>
      </c>
      <c r="K179" s="5">
        <f t="shared" si="18"/>
        <v>22.389514333691494</v>
      </c>
      <c r="L179" s="15">
        <f t="shared" si="12"/>
        <v>13.734194093452517</v>
      </c>
      <c r="M179" s="6"/>
      <c r="N179" s="7">
        <f t="shared" si="13"/>
        <v>17.803189669171847</v>
      </c>
      <c r="O179" s="28">
        <f t="shared" si="14"/>
        <v>14.6</v>
      </c>
    </row>
    <row r="180" spans="1:15" ht="13.2" x14ac:dyDescent="0.25">
      <c r="A180" s="1">
        <v>1885.04</v>
      </c>
      <c r="B180" s="11">
        <v>4.37</v>
      </c>
      <c r="C180" s="4">
        <v>0.28670000000000001</v>
      </c>
      <c r="D180" s="11">
        <v>0.29670000000000002</v>
      </c>
      <c r="E180" s="11">
        <v>8.2776793390000005</v>
      </c>
      <c r="F180" s="23">
        <f>F177*9/12+F189*3/12</f>
        <v>3.4824999999999999</v>
      </c>
      <c r="G180" s="4">
        <f t="shared" si="15"/>
        <v>137.13029503956724</v>
      </c>
      <c r="H180" s="4">
        <f t="shared" si="16"/>
        <v>8.996625992641631</v>
      </c>
      <c r="I180" s="5">
        <f t="shared" si="19"/>
        <v>324.15365614620742</v>
      </c>
      <c r="J180" s="4">
        <f t="shared" si="17"/>
        <v>9.3104252947916706</v>
      </c>
      <c r="K180" s="5">
        <f t="shared" si="18"/>
        <v>22.00832718045303</v>
      </c>
      <c r="L180" s="15">
        <f t="shared" si="12"/>
        <v>13.548548541030062</v>
      </c>
      <c r="M180" s="6"/>
      <c r="N180" s="7">
        <f t="shared" si="13"/>
        <v>17.577505686645956</v>
      </c>
      <c r="O180" s="28">
        <f t="shared" si="14"/>
        <v>14.728682170542635</v>
      </c>
    </row>
    <row r="181" spans="1:15" ht="13.2" x14ac:dyDescent="0.25">
      <c r="A181" s="1">
        <v>1885.05</v>
      </c>
      <c r="B181" s="11">
        <v>4.32</v>
      </c>
      <c r="C181" s="4">
        <v>0.28079999999999999</v>
      </c>
      <c r="D181" s="11">
        <v>0.29330000000000001</v>
      </c>
      <c r="E181" s="11">
        <v>8.0873811569999994</v>
      </c>
      <c r="F181" s="23">
        <f>F177*8/12+F189*4/12</f>
        <v>3.4699999999999998</v>
      </c>
      <c r="G181" s="4">
        <f t="shared" si="15"/>
        <v>138.75109114014521</v>
      </c>
      <c r="H181" s="4">
        <f t="shared" si="16"/>
        <v>9.0188209241094377</v>
      </c>
      <c r="I181" s="5">
        <f t="shared" si="19"/>
        <v>329.76153899736352</v>
      </c>
      <c r="J181" s="4">
        <f t="shared" si="17"/>
        <v>9.4202997757881004</v>
      </c>
      <c r="K181" s="5">
        <f t="shared" si="18"/>
        <v>22.38867115461267</v>
      </c>
      <c r="L181" s="15">
        <f t="shared" si="12"/>
        <v>13.711371872561944</v>
      </c>
      <c r="M181" s="6"/>
      <c r="N181" s="7">
        <f t="shared" si="13"/>
        <v>17.804975054591761</v>
      </c>
      <c r="O181" s="28">
        <f t="shared" si="14"/>
        <v>14.728946471189909</v>
      </c>
    </row>
    <row r="182" spans="1:15" ht="13.2" x14ac:dyDescent="0.25">
      <c r="A182" s="1">
        <v>1885.06</v>
      </c>
      <c r="B182" s="11">
        <v>4.3</v>
      </c>
      <c r="C182" s="4">
        <v>0.27500000000000002</v>
      </c>
      <c r="D182" s="11">
        <v>0.28999999999999998</v>
      </c>
      <c r="E182" s="11">
        <v>7.8970910740000004</v>
      </c>
      <c r="F182" s="23">
        <f>F177*7/12+F189*5/12</f>
        <v>3.4575</v>
      </c>
      <c r="G182" s="4">
        <f t="shared" si="15"/>
        <v>141.43662388260307</v>
      </c>
      <c r="H182" s="4">
        <f t="shared" si="16"/>
        <v>9.0453654808641488</v>
      </c>
      <c r="I182" s="5">
        <f t="shared" si="19"/>
        <v>337.93555193190286</v>
      </c>
      <c r="J182" s="4">
        <f t="shared" si="17"/>
        <v>9.5387490525476473</v>
      </c>
      <c r="K182" s="5">
        <f t="shared" si="18"/>
        <v>22.791002339593447</v>
      </c>
      <c r="L182" s="15">
        <f t="shared" si="12"/>
        <v>13.978784368698356</v>
      </c>
      <c r="M182" s="6"/>
      <c r="N182" s="7">
        <f t="shared" si="13"/>
        <v>18.166486027738834</v>
      </c>
      <c r="O182" s="28">
        <f t="shared" si="14"/>
        <v>14.827586206896552</v>
      </c>
    </row>
    <row r="183" spans="1:15" ht="13.2" x14ac:dyDescent="0.25">
      <c r="A183" s="1">
        <v>1885.07</v>
      </c>
      <c r="B183" s="11">
        <v>4.46</v>
      </c>
      <c r="C183" s="4">
        <v>0.26919999999999999</v>
      </c>
      <c r="D183" s="11">
        <v>0.28670000000000001</v>
      </c>
      <c r="E183" s="11">
        <v>7.9922320659999997</v>
      </c>
      <c r="F183" s="23">
        <f>F177*6/12+F189*6/12</f>
        <v>3.4449999999999998</v>
      </c>
      <c r="G183" s="4">
        <f t="shared" si="15"/>
        <v>144.95304571152326</v>
      </c>
      <c r="H183" s="4">
        <f t="shared" si="16"/>
        <v>8.7491838353233309</v>
      </c>
      <c r="I183" s="5">
        <f t="shared" si="19"/>
        <v>348.07940483147217</v>
      </c>
      <c r="J183" s="4">
        <f t="shared" si="17"/>
        <v>9.31794578598514</v>
      </c>
      <c r="K183" s="5">
        <f t="shared" si="18"/>
        <v>22.375418243314595</v>
      </c>
      <c r="L183" s="15">
        <f t="shared" si="12"/>
        <v>14.326658777089328</v>
      </c>
      <c r="M183" s="6"/>
      <c r="N183" s="7">
        <f t="shared" si="13"/>
        <v>18.627238981582369</v>
      </c>
      <c r="O183" s="28">
        <f t="shared" si="14"/>
        <v>15.55633065922567</v>
      </c>
    </row>
    <row r="184" spans="1:15" ht="13.2" x14ac:dyDescent="0.25">
      <c r="A184" s="1">
        <v>1885.08</v>
      </c>
      <c r="B184" s="11">
        <v>4.71</v>
      </c>
      <c r="C184" s="4">
        <v>0.26329999999999998</v>
      </c>
      <c r="D184" s="11">
        <v>0.2833</v>
      </c>
      <c r="E184" s="11">
        <v>7.9922320659999997</v>
      </c>
      <c r="F184" s="23">
        <f>F177*5/12+F189*7/12</f>
        <v>3.4325000000000001</v>
      </c>
      <c r="G184" s="4">
        <f t="shared" si="15"/>
        <v>153.07821643526336</v>
      </c>
      <c r="H184" s="4">
        <f t="shared" si="16"/>
        <v>8.557429806243066</v>
      </c>
      <c r="I184" s="5">
        <f t="shared" si="19"/>
        <v>369.30301323555557</v>
      </c>
      <c r="J184" s="4">
        <f t="shared" si="17"/>
        <v>9.2074434641422727</v>
      </c>
      <c r="K184" s="5">
        <f t="shared" si="18"/>
        <v>22.213066592278743</v>
      </c>
      <c r="L184" s="15">
        <f t="shared" si="12"/>
        <v>15.13041079670716</v>
      </c>
      <c r="M184" s="6"/>
      <c r="N184" s="7">
        <f t="shared" si="13"/>
        <v>19.676139676121817</v>
      </c>
      <c r="O184" s="28">
        <f t="shared" si="14"/>
        <v>16.62548535121779</v>
      </c>
    </row>
    <row r="185" spans="1:15" ht="13.2" x14ac:dyDescent="0.25">
      <c r="A185" s="1">
        <v>1885.09</v>
      </c>
      <c r="B185" s="11">
        <v>4.6500000000000004</v>
      </c>
      <c r="C185" s="4">
        <v>0.25750000000000001</v>
      </c>
      <c r="D185" s="11">
        <v>0.28000000000000003</v>
      </c>
      <c r="E185" s="11">
        <v>7.8970910740000004</v>
      </c>
      <c r="F185" s="23">
        <f>F177*4/12+F189*8/12</f>
        <v>3.42</v>
      </c>
      <c r="G185" s="4">
        <f t="shared" si="15"/>
        <v>152.94890722188472</v>
      </c>
      <c r="H185" s="4">
        <f t="shared" si="16"/>
        <v>8.4697513139000673</v>
      </c>
      <c r="I185" s="5">
        <f t="shared" si="19"/>
        <v>370.6938345181847</v>
      </c>
      <c r="J185" s="4">
        <f t="shared" si="17"/>
        <v>9.2098266714253167</v>
      </c>
      <c r="K185" s="5">
        <f t="shared" si="18"/>
        <v>22.321349175288542</v>
      </c>
      <c r="L185" s="15">
        <f t="shared" si="12"/>
        <v>15.116285028724251</v>
      </c>
      <c r="M185" s="6"/>
      <c r="N185" s="7">
        <f t="shared" si="13"/>
        <v>19.662671854522607</v>
      </c>
      <c r="O185" s="28">
        <f t="shared" si="14"/>
        <v>16.607142857142858</v>
      </c>
    </row>
    <row r="186" spans="1:15" ht="13.2" x14ac:dyDescent="0.25">
      <c r="A186" s="1">
        <v>1885.1</v>
      </c>
      <c r="B186" s="11">
        <v>4.92</v>
      </c>
      <c r="C186" s="4">
        <v>0.25169999999999998</v>
      </c>
      <c r="D186" s="11">
        <v>0.2767</v>
      </c>
      <c r="E186" s="11">
        <v>7.8970910740000004</v>
      </c>
      <c r="F186" s="23">
        <f>F177*3/12+F189*9/12</f>
        <v>3.4075000000000002</v>
      </c>
      <c r="G186" s="4">
        <f t="shared" si="15"/>
        <v>161.82981151218769</v>
      </c>
      <c r="H186" s="4">
        <f t="shared" si="16"/>
        <v>8.2789763328491137</v>
      </c>
      <c r="I186" s="5">
        <f t="shared" si="19"/>
        <v>393.8901008620403</v>
      </c>
      <c r="J186" s="4">
        <f t="shared" si="17"/>
        <v>9.1012822856549462</v>
      </c>
      <c r="K186" s="5">
        <f t="shared" si="18"/>
        <v>22.152315225310275</v>
      </c>
      <c r="L186" s="15">
        <f t="shared" si="12"/>
        <v>15.991023962168985</v>
      </c>
      <c r="M186" s="6"/>
      <c r="N186" s="7">
        <f t="shared" si="13"/>
        <v>20.799074639680075</v>
      </c>
      <c r="O186" s="28">
        <f t="shared" si="14"/>
        <v>17.780990242139502</v>
      </c>
    </row>
    <row r="187" spans="1:15" ht="13.2" x14ac:dyDescent="0.25">
      <c r="A187" s="1">
        <v>1885.11</v>
      </c>
      <c r="B187" s="11">
        <v>5.24</v>
      </c>
      <c r="C187" s="4">
        <v>0.24579999999999999</v>
      </c>
      <c r="D187" s="11">
        <v>0.27329999999999999</v>
      </c>
      <c r="E187" s="11">
        <v>7.9922320659999997</v>
      </c>
      <c r="F187" s="23">
        <f>F177*2/12+F189*10/12</f>
        <v>3.3950000000000005</v>
      </c>
      <c r="G187" s="4">
        <f t="shared" si="15"/>
        <v>170.30357836959237</v>
      </c>
      <c r="H187" s="4">
        <f t="shared" si="16"/>
        <v>7.9886678555812587</v>
      </c>
      <c r="I187" s="5">
        <f t="shared" si="19"/>
        <v>416.13541080084462</v>
      </c>
      <c r="J187" s="4">
        <f t="shared" si="17"/>
        <v>8.8824366351926685</v>
      </c>
      <c r="K187" s="5">
        <f t="shared" si="18"/>
        <v>21.704161788524964</v>
      </c>
      <c r="L187" s="15">
        <f t="shared" si="12"/>
        <v>16.824034498619024</v>
      </c>
      <c r="M187" s="6"/>
      <c r="N187" s="7">
        <f t="shared" si="13"/>
        <v>21.875099662394909</v>
      </c>
      <c r="O187" s="28">
        <f t="shared" si="14"/>
        <v>19.173069886571536</v>
      </c>
    </row>
    <row r="188" spans="1:15" ht="13.2" x14ac:dyDescent="0.25">
      <c r="A188" s="1">
        <v>1885.12</v>
      </c>
      <c r="B188" s="11">
        <v>5.2</v>
      </c>
      <c r="C188" s="4">
        <v>0.24</v>
      </c>
      <c r="D188" s="11">
        <v>0.27</v>
      </c>
      <c r="E188" s="11">
        <v>8.18251405</v>
      </c>
      <c r="F188" s="23">
        <f>F177*1/12+F189*11/12</f>
        <v>3.3825000000000003</v>
      </c>
      <c r="G188" s="4">
        <f t="shared" si="15"/>
        <v>165.07342263591957</v>
      </c>
      <c r="H188" s="4">
        <f t="shared" si="16"/>
        <v>7.6187733524270573</v>
      </c>
      <c r="I188" s="5">
        <f t="shared" si="19"/>
        <v>404.90693530516165</v>
      </c>
      <c r="J188" s="4">
        <f t="shared" si="17"/>
        <v>8.5711200214804393</v>
      </c>
      <c r="K188" s="5">
        <f t="shared" si="18"/>
        <v>21.024013948537242</v>
      </c>
      <c r="L188" s="15">
        <f t="shared" si="12"/>
        <v>16.304475952278526</v>
      </c>
      <c r="M188" s="6"/>
      <c r="N188" s="7">
        <f t="shared" si="13"/>
        <v>21.192987772511696</v>
      </c>
      <c r="O188" s="28">
        <f t="shared" si="14"/>
        <v>19.25925925925926</v>
      </c>
    </row>
    <row r="189" spans="1:15" ht="13.2" x14ac:dyDescent="0.25">
      <c r="A189" s="1">
        <v>1886.01</v>
      </c>
      <c r="B189" s="11">
        <v>5.2</v>
      </c>
      <c r="C189" s="4">
        <v>0.23830000000000001</v>
      </c>
      <c r="D189" s="11">
        <v>0.27500000000000002</v>
      </c>
      <c r="E189" s="11">
        <v>7.9922320659999997</v>
      </c>
      <c r="F189" s="23">
        <v>3.37</v>
      </c>
      <c r="G189" s="4">
        <f t="shared" si="15"/>
        <v>169.00355105379396</v>
      </c>
      <c r="H189" s="4">
        <f t="shared" si="16"/>
        <v>7.7449127338690573</v>
      </c>
      <c r="I189" s="5">
        <f t="shared" si="19"/>
        <v>416.1302259075693</v>
      </c>
      <c r="J189" s="4">
        <f t="shared" si="17"/>
        <v>8.937687796114103</v>
      </c>
      <c r="K189" s="5">
        <f t="shared" si="18"/>
        <v>22.006886947034914</v>
      </c>
      <c r="L189" s="15">
        <f t="shared" si="12"/>
        <v>16.692317470797661</v>
      </c>
      <c r="M189" s="6"/>
      <c r="N189" s="7">
        <f t="shared" si="13"/>
        <v>21.692296410859036</v>
      </c>
      <c r="O189" s="28">
        <f t="shared" si="14"/>
        <v>18.909090909090907</v>
      </c>
    </row>
    <row r="190" spans="1:15" ht="13.2" x14ac:dyDescent="0.25">
      <c r="A190" s="1">
        <v>1886.02</v>
      </c>
      <c r="B190" s="11">
        <v>5.3</v>
      </c>
      <c r="C190" s="4">
        <v>0.23669999999999999</v>
      </c>
      <c r="D190" s="11">
        <v>0.28000000000000003</v>
      </c>
      <c r="E190" s="11">
        <v>7.9922320659999997</v>
      </c>
      <c r="F190" s="23">
        <f>F189*11/12+F201*1/12</f>
        <v>3.3825000000000003</v>
      </c>
      <c r="G190" s="4">
        <f t="shared" si="15"/>
        <v>172.25361934328996</v>
      </c>
      <c r="H190" s="4">
        <f t="shared" si="16"/>
        <v>7.6929116412371199</v>
      </c>
      <c r="I190" s="5">
        <f t="shared" si="19"/>
        <v>425.71122423387374</v>
      </c>
      <c r="J190" s="4">
        <f t="shared" si="17"/>
        <v>9.1001912105889051</v>
      </c>
      <c r="K190" s="5">
        <f t="shared" si="18"/>
        <v>22.49040429914805</v>
      </c>
      <c r="L190" s="15">
        <f t="shared" si="12"/>
        <v>17.006648259461006</v>
      </c>
      <c r="M190" s="6"/>
      <c r="N190" s="7">
        <f t="shared" si="13"/>
        <v>22.092422581197674</v>
      </c>
      <c r="O190" s="28">
        <f t="shared" si="14"/>
        <v>18.928571428571427</v>
      </c>
    </row>
    <row r="191" spans="1:15" ht="13.2" x14ac:dyDescent="0.25">
      <c r="A191" s="1">
        <v>1886.03</v>
      </c>
      <c r="B191" s="11">
        <v>5.19</v>
      </c>
      <c r="C191" s="4">
        <v>0.23499999999999999</v>
      </c>
      <c r="D191" s="11">
        <v>0.28499999999999998</v>
      </c>
      <c r="E191" s="11">
        <v>7.8970910740000004</v>
      </c>
      <c r="F191" s="23">
        <f>F189*10/12+F201*2/12</f>
        <v>3.3950000000000005</v>
      </c>
      <c r="G191" s="4">
        <f t="shared" si="15"/>
        <v>170.71071580249068</v>
      </c>
      <c r="H191" s="4">
        <f t="shared" si="16"/>
        <v>7.7296759563748187</v>
      </c>
      <c r="I191" s="5">
        <f t="shared" si="19"/>
        <v>423.49000024937629</v>
      </c>
      <c r="J191" s="4">
        <f t="shared" si="17"/>
        <v>9.3742878619864811</v>
      </c>
      <c r="K191" s="5">
        <f t="shared" si="18"/>
        <v>23.255231227566902</v>
      </c>
      <c r="L191" s="15">
        <f t="shared" si="12"/>
        <v>16.843266101570141</v>
      </c>
      <c r="M191" s="6"/>
      <c r="N191" s="7">
        <f t="shared" si="13"/>
        <v>21.873223559591601</v>
      </c>
      <c r="O191" s="28">
        <f t="shared" si="14"/>
        <v>18.210526315789476</v>
      </c>
    </row>
    <row r="192" spans="1:15" ht="13.2" x14ac:dyDescent="0.25">
      <c r="A192" s="1">
        <v>1886.04</v>
      </c>
      <c r="B192" s="11">
        <v>5.12</v>
      </c>
      <c r="C192" s="4">
        <v>0.23330000000000001</v>
      </c>
      <c r="D192" s="11">
        <v>0.28999999999999998</v>
      </c>
      <c r="E192" s="11">
        <v>7.8019419829999999</v>
      </c>
      <c r="F192" s="23">
        <f>F189*9/12+F201*3/12</f>
        <v>3.4075000000000002</v>
      </c>
      <c r="G192" s="4">
        <f t="shared" si="15"/>
        <v>170.46209301451555</v>
      </c>
      <c r="H192" s="4">
        <f t="shared" si="16"/>
        <v>7.7673449805247037</v>
      </c>
      <c r="I192" s="5">
        <f t="shared" si="19"/>
        <v>424.47896460335011</v>
      </c>
      <c r="J192" s="4">
        <f t="shared" si="17"/>
        <v>9.6550794871502941</v>
      </c>
      <c r="K192" s="5">
        <f t="shared" si="18"/>
        <v>24.042753854486623</v>
      </c>
      <c r="L192" s="15">
        <f t="shared" si="12"/>
        <v>16.801716131246309</v>
      </c>
      <c r="M192" s="6"/>
      <c r="N192" s="7">
        <f t="shared" si="13"/>
        <v>21.812473807208196</v>
      </c>
      <c r="O192" s="28">
        <f t="shared" si="14"/>
        <v>17.655172413793107</v>
      </c>
    </row>
    <row r="193" spans="1:15" ht="13.2" x14ac:dyDescent="0.25">
      <c r="A193" s="1">
        <v>1886.05</v>
      </c>
      <c r="B193" s="11">
        <v>5.0199999999999996</v>
      </c>
      <c r="C193" s="4">
        <v>0.23169999999999999</v>
      </c>
      <c r="D193" s="11">
        <v>0.29499999999999998</v>
      </c>
      <c r="E193" s="11">
        <v>7.6116519010000001</v>
      </c>
      <c r="F193" s="23">
        <f>F189*8/12+F201*4/12</f>
        <v>3.42</v>
      </c>
      <c r="G193" s="4">
        <f t="shared" si="15"/>
        <v>171.31104745195833</v>
      </c>
      <c r="H193" s="4">
        <f t="shared" si="16"/>
        <v>7.9069262339877984</v>
      </c>
      <c r="I193" s="5">
        <f t="shared" si="19"/>
        <v>428.23379914964318</v>
      </c>
      <c r="J193" s="4">
        <f t="shared" si="17"/>
        <v>10.067083465802332</v>
      </c>
      <c r="K193" s="5">
        <f t="shared" si="18"/>
        <v>25.165133615367477</v>
      </c>
      <c r="L193" s="15">
        <f t="shared" ref="L193:L256" si="20">G193/AVERAGE(J73:J192)</f>
        <v>16.863195515097839</v>
      </c>
      <c r="M193" s="6"/>
      <c r="N193" s="7">
        <f t="shared" ref="N193:N256" si="21">I193/AVERAGE(K73:K192)</f>
        <v>21.885839695764236</v>
      </c>
      <c r="O193" s="28">
        <f t="shared" si="14"/>
        <v>17.016949152542374</v>
      </c>
    </row>
    <row r="194" spans="1:15" ht="13.2" x14ac:dyDescent="0.25">
      <c r="A194" s="1">
        <v>1886.06</v>
      </c>
      <c r="B194" s="11">
        <v>5.25</v>
      </c>
      <c r="C194" s="4">
        <v>0.23</v>
      </c>
      <c r="D194" s="11">
        <v>0.3</v>
      </c>
      <c r="E194" s="11">
        <v>7.5165028100000004</v>
      </c>
      <c r="F194" s="23">
        <f>F189*7/12+F201*5/12</f>
        <v>3.4325000000000001</v>
      </c>
      <c r="G194" s="4">
        <f t="shared" si="15"/>
        <v>181.42789066555275</v>
      </c>
      <c r="H194" s="4">
        <f t="shared" si="16"/>
        <v>7.9482694958242153</v>
      </c>
      <c r="I194" s="5">
        <f t="shared" si="19"/>
        <v>455.17903946147118</v>
      </c>
      <c r="J194" s="4">
        <f t="shared" si="17"/>
        <v>10.367308038031585</v>
      </c>
      <c r="K194" s="5">
        <f t="shared" si="18"/>
        <v>26.010230826369778</v>
      </c>
      <c r="L194" s="15">
        <f t="shared" si="20"/>
        <v>17.831494055376886</v>
      </c>
      <c r="M194" s="6"/>
      <c r="N194" s="7">
        <f t="shared" si="21"/>
        <v>23.128666989576452</v>
      </c>
      <c r="O194" s="28">
        <f t="shared" si="14"/>
        <v>17.5</v>
      </c>
    </row>
    <row r="195" spans="1:15" ht="13.2" x14ac:dyDescent="0.25">
      <c r="A195" s="1">
        <v>1886.07</v>
      </c>
      <c r="B195" s="11">
        <v>5.33</v>
      </c>
      <c r="C195" s="4">
        <v>0.2283</v>
      </c>
      <c r="D195" s="11">
        <v>0.30499999999999999</v>
      </c>
      <c r="E195" s="11">
        <v>7.6116519010000001</v>
      </c>
      <c r="F195" s="23">
        <f>F189*6/12+F201*6/12</f>
        <v>3.4449999999999998</v>
      </c>
      <c r="G195" s="4">
        <f t="shared" si="15"/>
        <v>181.8900165177167</v>
      </c>
      <c r="H195" s="4">
        <f t="shared" si="16"/>
        <v>7.7908988313310932</v>
      </c>
      <c r="I195" s="5">
        <f t="shared" si="19"/>
        <v>457.96731613450527</v>
      </c>
      <c r="J195" s="4">
        <f t="shared" si="17"/>
        <v>10.408340532439698</v>
      </c>
      <c r="K195" s="5">
        <f t="shared" si="18"/>
        <v>26.206384881993262</v>
      </c>
      <c r="L195" s="15">
        <f t="shared" si="20"/>
        <v>17.845845041532204</v>
      </c>
      <c r="M195" s="6"/>
      <c r="N195" s="7">
        <f t="shared" si="21"/>
        <v>23.130067401873333</v>
      </c>
      <c r="O195" s="28">
        <f t="shared" si="14"/>
        <v>17.475409836065573</v>
      </c>
    </row>
    <row r="196" spans="1:15" ht="13.2" x14ac:dyDescent="0.25">
      <c r="A196" s="1">
        <v>1886.08</v>
      </c>
      <c r="B196" s="11">
        <v>5.37</v>
      </c>
      <c r="C196" s="4">
        <v>0.22670000000000001</v>
      </c>
      <c r="D196" s="11">
        <v>0.31</v>
      </c>
      <c r="E196" s="11">
        <v>7.7067928930000003</v>
      </c>
      <c r="F196" s="23">
        <f>F189*5/12+F201*7/12</f>
        <v>3.4575</v>
      </c>
      <c r="G196" s="4">
        <f t="shared" si="15"/>
        <v>180.99274618719144</v>
      </c>
      <c r="H196" s="4">
        <f t="shared" si="16"/>
        <v>7.6407924693922347</v>
      </c>
      <c r="I196" s="5">
        <f t="shared" si="19"/>
        <v>457.31132786731092</v>
      </c>
      <c r="J196" s="4">
        <f t="shared" si="17"/>
        <v>10.448370822724273</v>
      </c>
      <c r="K196" s="5">
        <f t="shared" si="18"/>
        <v>26.399722837777727</v>
      </c>
      <c r="L196" s="15">
        <f t="shared" si="20"/>
        <v>17.723912799619267</v>
      </c>
      <c r="M196" s="6"/>
      <c r="N196" s="7">
        <f t="shared" si="21"/>
        <v>22.954973839219768</v>
      </c>
      <c r="O196" s="28">
        <f t="shared" si="14"/>
        <v>17.322580645161292</v>
      </c>
    </row>
    <row r="197" spans="1:15" ht="13.2" x14ac:dyDescent="0.25">
      <c r="A197" s="1">
        <v>1886.09</v>
      </c>
      <c r="B197" s="11">
        <v>5.51</v>
      </c>
      <c r="C197" s="4">
        <v>0.22500000000000001</v>
      </c>
      <c r="D197" s="11">
        <v>0.315</v>
      </c>
      <c r="E197" s="11">
        <v>7.7067928930000003</v>
      </c>
      <c r="F197" s="23">
        <f>F189*4/12+F201*8/12</f>
        <v>3.4699999999999998</v>
      </c>
      <c r="G197" s="4">
        <f t="shared" si="15"/>
        <v>185.71136526842176</v>
      </c>
      <c r="H197" s="4">
        <f t="shared" si="16"/>
        <v>7.5834949519772952</v>
      </c>
      <c r="I197" s="5">
        <f t="shared" si="19"/>
        <v>470.83054077214058</v>
      </c>
      <c r="J197" s="4">
        <f t="shared" si="17"/>
        <v>10.616892932768213</v>
      </c>
      <c r="K197" s="5">
        <f t="shared" si="18"/>
        <v>26.916809499677729</v>
      </c>
      <c r="L197" s="15">
        <f t="shared" si="20"/>
        <v>18.14714392580003</v>
      </c>
      <c r="M197" s="6"/>
      <c r="N197" s="7">
        <f t="shared" si="21"/>
        <v>23.484613598095883</v>
      </c>
      <c r="O197" s="28">
        <f t="shared" si="14"/>
        <v>17.49206349206349</v>
      </c>
    </row>
    <row r="198" spans="1:15" ht="13.2" x14ac:dyDescent="0.25">
      <c r="A198" s="1">
        <v>1886.1</v>
      </c>
      <c r="B198" s="11">
        <v>5.65</v>
      </c>
      <c r="C198" s="4">
        <v>0.2233</v>
      </c>
      <c r="D198" s="11">
        <v>0.32</v>
      </c>
      <c r="E198" s="11">
        <v>7.7067928930000003</v>
      </c>
      <c r="F198" s="23">
        <f>F189*3/12+F201*9/12</f>
        <v>3.4824999999999999</v>
      </c>
      <c r="G198" s="4">
        <f t="shared" si="15"/>
        <v>190.4299843496521</v>
      </c>
      <c r="H198" s="4">
        <f t="shared" si="16"/>
        <v>7.5261974345623557</v>
      </c>
      <c r="I198" s="5">
        <f t="shared" si="19"/>
        <v>484.38365281466361</v>
      </c>
      <c r="J198" s="4">
        <f t="shared" si="17"/>
        <v>10.785415042812152</v>
      </c>
      <c r="K198" s="5">
        <f t="shared" si="18"/>
        <v>27.434118389503066</v>
      </c>
      <c r="L198" s="15">
        <f t="shared" si="20"/>
        <v>18.562381342866569</v>
      </c>
      <c r="M198" s="6"/>
      <c r="N198" s="7">
        <f t="shared" si="21"/>
        <v>24.001461288727914</v>
      </c>
      <c r="O198" s="28">
        <f t="shared" si="14"/>
        <v>17.65625</v>
      </c>
    </row>
    <row r="199" spans="1:15" ht="13.2" x14ac:dyDescent="0.25">
      <c r="A199" s="1">
        <v>1886.11</v>
      </c>
      <c r="B199" s="11">
        <v>5.79</v>
      </c>
      <c r="C199" s="4">
        <v>0.22170000000000001</v>
      </c>
      <c r="D199" s="11">
        <v>0.32500000000000001</v>
      </c>
      <c r="E199" s="11">
        <v>7.7067928930000003</v>
      </c>
      <c r="F199" s="23">
        <f>F189*2/12+F201*10/12</f>
        <v>3.4950000000000001</v>
      </c>
      <c r="G199" s="4">
        <f t="shared" si="15"/>
        <v>195.14860343088239</v>
      </c>
      <c r="H199" s="4">
        <f t="shared" si="16"/>
        <v>7.472270359348296</v>
      </c>
      <c r="I199" s="5">
        <f t="shared" si="19"/>
        <v>497.9699712889651</v>
      </c>
      <c r="J199" s="4">
        <f t="shared" si="17"/>
        <v>10.953937152856094</v>
      </c>
      <c r="K199" s="5">
        <f t="shared" si="18"/>
        <v>27.95168232623725</v>
      </c>
      <c r="L199" s="15">
        <f t="shared" si="20"/>
        <v>18.968312634942837</v>
      </c>
      <c r="M199" s="6"/>
      <c r="N199" s="7">
        <f t="shared" si="21"/>
        <v>24.504279362629457</v>
      </c>
      <c r="O199" s="28">
        <f t="shared" si="14"/>
        <v>17.815384615384616</v>
      </c>
    </row>
    <row r="200" spans="1:15" ht="13.2" x14ac:dyDescent="0.25">
      <c r="A200" s="1">
        <v>1886.12</v>
      </c>
      <c r="B200" s="11">
        <v>5.64</v>
      </c>
      <c r="C200" s="4">
        <v>0.22</v>
      </c>
      <c r="D200" s="11">
        <v>0.33</v>
      </c>
      <c r="E200" s="11">
        <v>7.8019419829999999</v>
      </c>
      <c r="F200" s="23">
        <f>F189*1/12+F201*11/12</f>
        <v>3.5074999999999998</v>
      </c>
      <c r="G200" s="4">
        <f t="shared" si="15"/>
        <v>187.77464933630228</v>
      </c>
      <c r="H200" s="4">
        <f t="shared" si="16"/>
        <v>7.3245430592174658</v>
      </c>
      <c r="I200" s="5">
        <f t="shared" si="19"/>
        <v>480.71103404075762</v>
      </c>
      <c r="J200" s="4">
        <f t="shared" si="17"/>
        <v>10.986814588826199</v>
      </c>
      <c r="K200" s="5">
        <f t="shared" si="18"/>
        <v>28.126709438554972</v>
      </c>
      <c r="L200" s="15">
        <f t="shared" si="20"/>
        <v>18.194057556886442</v>
      </c>
      <c r="M200" s="6"/>
      <c r="N200" s="7">
        <f t="shared" si="21"/>
        <v>23.4853248417397</v>
      </c>
      <c r="O200" s="28">
        <f t="shared" si="14"/>
        <v>17.09090909090909</v>
      </c>
    </row>
    <row r="201" spans="1:15" ht="13.2" x14ac:dyDescent="0.25">
      <c r="A201" s="1">
        <v>1887.01</v>
      </c>
      <c r="B201" s="11">
        <v>5.58</v>
      </c>
      <c r="C201" s="4">
        <v>0.2225</v>
      </c>
      <c r="D201" s="11">
        <v>0.33250000000000002</v>
      </c>
      <c r="E201" s="11">
        <v>7.9922320659999997</v>
      </c>
      <c r="F201" s="23">
        <v>3.52</v>
      </c>
      <c r="G201" s="4">
        <f t="shared" si="15"/>
        <v>181.35381055387887</v>
      </c>
      <c r="H201" s="4">
        <f t="shared" si="16"/>
        <v>7.2314019441286836</v>
      </c>
      <c r="I201" s="5">
        <f t="shared" si="19"/>
        <v>465.81614007317683</v>
      </c>
      <c r="J201" s="4">
        <f t="shared" si="17"/>
        <v>10.806477062574325</v>
      </c>
      <c r="K201" s="5">
        <f t="shared" si="18"/>
        <v>27.756965335901672</v>
      </c>
      <c r="L201" s="15">
        <f t="shared" si="20"/>
        <v>17.512222096304953</v>
      </c>
      <c r="M201" s="6"/>
      <c r="N201" s="7">
        <f t="shared" si="21"/>
        <v>22.590754381510614</v>
      </c>
      <c r="O201" s="28">
        <f t="shared" ref="O201:O264" si="22">B201/D201</f>
        <v>16.781954887218046</v>
      </c>
    </row>
    <row r="202" spans="1:15" ht="13.2" x14ac:dyDescent="0.25">
      <c r="A202" s="1">
        <v>1887.02</v>
      </c>
      <c r="B202" s="11">
        <v>5.54</v>
      </c>
      <c r="C202" s="4">
        <v>0.22500000000000001</v>
      </c>
      <c r="D202" s="11">
        <v>0.33500000000000002</v>
      </c>
      <c r="E202" s="11">
        <v>8.0873811569999994</v>
      </c>
      <c r="F202" s="23">
        <f>F201*11/12+F213*1/12</f>
        <v>3.5324999999999998</v>
      </c>
      <c r="G202" s="4">
        <f t="shared" ref="G202:G265" si="23">B202*$E$1804/E202</f>
        <v>177.93542706398253</v>
      </c>
      <c r="H202" s="4">
        <f t="shared" ref="H202:H265" si="24">C202*$E$1804/E202</f>
        <v>7.2266193302158959</v>
      </c>
      <c r="I202" s="5">
        <f t="shared" si="19"/>
        <v>458.58268186773859</v>
      </c>
      <c r="J202" s="4">
        <f t="shared" ref="J202:J265" si="25">D202*$E$1804/E202</f>
        <v>10.759633224988114</v>
      </c>
      <c r="K202" s="5">
        <f t="shared" ref="K202:K265" si="26">J202*(I202/G202)</f>
        <v>27.730180221244122</v>
      </c>
      <c r="L202" s="15">
        <f t="shared" si="20"/>
        <v>17.125366596972313</v>
      </c>
      <c r="M202" s="6"/>
      <c r="N202" s="7">
        <f t="shared" si="21"/>
        <v>22.080922961887385</v>
      </c>
      <c r="O202" s="28">
        <f t="shared" si="22"/>
        <v>16.53731343283582</v>
      </c>
    </row>
    <row r="203" spans="1:15" ht="13.2" x14ac:dyDescent="0.25">
      <c r="A203" s="1">
        <v>1887.03</v>
      </c>
      <c r="B203" s="11">
        <v>5.67</v>
      </c>
      <c r="C203" s="4">
        <v>0.22750000000000001</v>
      </c>
      <c r="D203" s="11">
        <v>0.33750000000000002</v>
      </c>
      <c r="E203" s="11">
        <v>8.0873811569999994</v>
      </c>
      <c r="F203" s="23">
        <f>F201*10/12+F213*2/12</f>
        <v>3.5450000000000004</v>
      </c>
      <c r="G203" s="4">
        <f t="shared" si="23"/>
        <v>182.11080712144059</v>
      </c>
      <c r="H203" s="4">
        <f t="shared" si="24"/>
        <v>7.3069151005516284</v>
      </c>
      <c r="I203" s="5">
        <f t="shared" ref="I203:I266" si="27">I202*((G203+(H203/12))/G202)</f>
        <v>470.9129547894982</v>
      </c>
      <c r="J203" s="4">
        <f t="shared" si="25"/>
        <v>10.839928995323847</v>
      </c>
      <c r="K203" s="5">
        <f t="shared" si="26"/>
        <v>28.030533023184422</v>
      </c>
      <c r="L203" s="15">
        <f t="shared" si="20"/>
        <v>17.47321371151375</v>
      </c>
      <c r="M203" s="6"/>
      <c r="N203" s="7">
        <f t="shared" si="21"/>
        <v>22.517438233129685</v>
      </c>
      <c r="O203" s="28">
        <f t="shared" si="22"/>
        <v>16.799999999999997</v>
      </c>
    </row>
    <row r="204" spans="1:15" ht="13.2" x14ac:dyDescent="0.25">
      <c r="A204" s="1">
        <v>1887.04</v>
      </c>
      <c r="B204" s="11">
        <v>5.8</v>
      </c>
      <c r="C204" s="4">
        <v>0.23</v>
      </c>
      <c r="D204" s="11">
        <v>0.34</v>
      </c>
      <c r="E204" s="11">
        <v>8.0873811569999994</v>
      </c>
      <c r="F204" s="23">
        <f>F201*9/12+F213*3/12</f>
        <v>3.5575000000000001</v>
      </c>
      <c r="G204" s="4">
        <f t="shared" si="23"/>
        <v>186.28618717889867</v>
      </c>
      <c r="H204" s="4">
        <f t="shared" si="24"/>
        <v>7.3872108708873609</v>
      </c>
      <c r="I204" s="5">
        <f t="shared" si="27"/>
        <v>483.3017582738193</v>
      </c>
      <c r="J204" s="4">
        <f t="shared" si="25"/>
        <v>10.920224765659576</v>
      </c>
      <c r="K204" s="5">
        <f t="shared" si="26"/>
        <v>28.331482381568716</v>
      </c>
      <c r="L204" s="15">
        <f t="shared" si="20"/>
        <v>17.822983639100709</v>
      </c>
      <c r="M204" s="6"/>
      <c r="N204" s="7">
        <f t="shared" si="21"/>
        <v>22.953677448901988</v>
      </c>
      <c r="O204" s="28">
        <f t="shared" si="22"/>
        <v>17.058823529411764</v>
      </c>
    </row>
    <row r="205" spans="1:15" ht="13.2" x14ac:dyDescent="0.25">
      <c r="A205" s="1">
        <v>1887.05</v>
      </c>
      <c r="B205" s="11">
        <v>5.9</v>
      </c>
      <c r="C205" s="4">
        <v>0.23250000000000001</v>
      </c>
      <c r="D205" s="11">
        <v>0.34250000000000003</v>
      </c>
      <c r="E205" s="11">
        <v>8.0873811569999994</v>
      </c>
      <c r="F205" s="23">
        <f>F201*8/12+F213*4/12</f>
        <v>3.5700000000000003</v>
      </c>
      <c r="G205" s="4">
        <f t="shared" si="23"/>
        <v>189.49801799232796</v>
      </c>
      <c r="H205" s="4">
        <f t="shared" si="24"/>
        <v>7.4675066412230935</v>
      </c>
      <c r="I205" s="5">
        <f t="shared" si="27"/>
        <v>493.24902506587745</v>
      </c>
      <c r="J205" s="4">
        <f t="shared" si="25"/>
        <v>11.000520535995308</v>
      </c>
      <c r="K205" s="5">
        <f t="shared" si="26"/>
        <v>28.633523912722541</v>
      </c>
      <c r="L205" s="15">
        <f t="shared" si="20"/>
        <v>18.075445427458241</v>
      </c>
      <c r="M205" s="6"/>
      <c r="N205" s="7">
        <f t="shared" si="21"/>
        <v>23.264710044683625</v>
      </c>
      <c r="O205" s="28">
        <f t="shared" si="22"/>
        <v>17.226277372262775</v>
      </c>
    </row>
    <row r="206" spans="1:15" ht="13.2" x14ac:dyDescent="0.25">
      <c r="A206" s="1">
        <v>1887.06</v>
      </c>
      <c r="B206" s="11">
        <v>5.73</v>
      </c>
      <c r="C206" s="4">
        <v>0.23499999999999999</v>
      </c>
      <c r="D206" s="11">
        <v>0.34499999999999997</v>
      </c>
      <c r="E206" s="11">
        <v>7.9922320659999997</v>
      </c>
      <c r="F206" s="23">
        <f>F201*7/12+F213*5/12</f>
        <v>3.5825</v>
      </c>
      <c r="G206" s="4">
        <f t="shared" si="23"/>
        <v>186.22891298812294</v>
      </c>
      <c r="H206" s="4">
        <f t="shared" si="24"/>
        <v>7.6376604803156871</v>
      </c>
      <c r="I206" s="5">
        <f t="shared" si="27"/>
        <v>486.39647947668635</v>
      </c>
      <c r="J206" s="4">
        <f t="shared" si="25"/>
        <v>11.212735598761327</v>
      </c>
      <c r="K206" s="5">
        <f t="shared" si="26"/>
        <v>29.285651905664359</v>
      </c>
      <c r="L206" s="15">
        <f t="shared" si="20"/>
        <v>17.707695663272986</v>
      </c>
      <c r="M206" s="6"/>
      <c r="N206" s="7">
        <f t="shared" si="21"/>
        <v>22.7813320538529</v>
      </c>
      <c r="O206" s="28">
        <f t="shared" si="22"/>
        <v>16.608695652173914</v>
      </c>
    </row>
    <row r="207" spans="1:15" ht="13.2" x14ac:dyDescent="0.25">
      <c r="A207" s="1">
        <v>1887.07</v>
      </c>
      <c r="B207" s="11">
        <v>5.59</v>
      </c>
      <c r="C207" s="4">
        <v>0.23749999999999999</v>
      </c>
      <c r="D207" s="11">
        <v>0.34749999999999998</v>
      </c>
      <c r="E207" s="11">
        <v>7.8970910740000004</v>
      </c>
      <c r="F207" s="23">
        <f>F201*6/12+F213*6/12</f>
        <v>3.5949999999999998</v>
      </c>
      <c r="G207" s="4">
        <f t="shared" si="23"/>
        <v>183.86761104738397</v>
      </c>
      <c r="H207" s="4">
        <f t="shared" si="24"/>
        <v>7.8119065516554018</v>
      </c>
      <c r="I207" s="5">
        <f t="shared" si="27"/>
        <v>481.92945758832838</v>
      </c>
      <c r="J207" s="4">
        <f t="shared" si="25"/>
        <v>11.43005274400106</v>
      </c>
      <c r="K207" s="5">
        <f t="shared" si="26"/>
        <v>29.958942130938119</v>
      </c>
      <c r="L207" s="15">
        <f t="shared" si="20"/>
        <v>17.431460535613073</v>
      </c>
      <c r="M207" s="6"/>
      <c r="N207" s="7">
        <f t="shared" si="21"/>
        <v>22.416555953423327</v>
      </c>
      <c r="O207" s="28">
        <f t="shared" si="22"/>
        <v>16.086330935251798</v>
      </c>
    </row>
    <row r="208" spans="1:15" ht="13.2" x14ac:dyDescent="0.25">
      <c r="A208" s="1">
        <v>1887.08</v>
      </c>
      <c r="B208" s="11">
        <v>5.45</v>
      </c>
      <c r="C208" s="4">
        <v>0.24</v>
      </c>
      <c r="D208" s="11">
        <v>0.35</v>
      </c>
      <c r="E208" s="11">
        <v>7.9922320659999997</v>
      </c>
      <c r="F208" s="23">
        <f>F201*5/12+F213*7/12</f>
        <v>3.6074999999999999</v>
      </c>
      <c r="G208" s="4">
        <f t="shared" si="23"/>
        <v>177.12872177753403</v>
      </c>
      <c r="H208" s="4">
        <f t="shared" si="24"/>
        <v>7.8001638947904892</v>
      </c>
      <c r="I208" s="5">
        <f t="shared" si="27"/>
        <v>465.97010235292475</v>
      </c>
      <c r="J208" s="4">
        <f t="shared" si="25"/>
        <v>11.375239013236129</v>
      </c>
      <c r="K208" s="5">
        <f t="shared" si="26"/>
        <v>29.924685472206175</v>
      </c>
      <c r="L208" s="15">
        <f t="shared" si="20"/>
        <v>16.739849614820699</v>
      </c>
      <c r="M208" s="6"/>
      <c r="N208" s="7">
        <f t="shared" si="21"/>
        <v>21.520614675737036</v>
      </c>
      <c r="O208" s="28">
        <f t="shared" si="22"/>
        <v>15.571428571428573</v>
      </c>
    </row>
    <row r="209" spans="1:15" ht="13.2" x14ac:dyDescent="0.25">
      <c r="A209" s="1">
        <v>1887.09</v>
      </c>
      <c r="B209" s="11">
        <v>5.38</v>
      </c>
      <c r="C209" s="4">
        <v>0.24249999999999999</v>
      </c>
      <c r="D209" s="11">
        <v>0.35249999999999998</v>
      </c>
      <c r="E209" s="11">
        <v>7.8970910740000004</v>
      </c>
      <c r="F209" s="23">
        <f>F201*4/12+F213*8/12</f>
        <v>3.62</v>
      </c>
      <c r="G209" s="4">
        <f t="shared" si="23"/>
        <v>176.96024104381499</v>
      </c>
      <c r="H209" s="4">
        <f t="shared" si="24"/>
        <v>7.976367742216568</v>
      </c>
      <c r="I209" s="5">
        <f t="shared" si="27"/>
        <v>467.27549250863279</v>
      </c>
      <c r="J209" s="4">
        <f t="shared" si="25"/>
        <v>11.594513934562228</v>
      </c>
      <c r="K209" s="5">
        <f t="shared" si="26"/>
        <v>30.616098719199453</v>
      </c>
      <c r="L209" s="15">
        <f t="shared" si="20"/>
        <v>16.676629667380141</v>
      </c>
      <c r="M209" s="6"/>
      <c r="N209" s="7">
        <f t="shared" si="21"/>
        <v>21.434140136239709</v>
      </c>
      <c r="O209" s="28">
        <f t="shared" si="22"/>
        <v>15.26241134751773</v>
      </c>
    </row>
    <row r="210" spans="1:15" ht="13.2" x14ac:dyDescent="0.25">
      <c r="A210" s="1">
        <v>1887.1</v>
      </c>
      <c r="B210" s="11">
        <v>5.2</v>
      </c>
      <c r="C210" s="4">
        <v>0.245</v>
      </c>
      <c r="D210" s="11">
        <v>0.35499999999999998</v>
      </c>
      <c r="E210" s="11">
        <v>7.9922320659999997</v>
      </c>
      <c r="F210" s="23">
        <f>F201*3/12+F213*9/12</f>
        <v>3.6324999999999998</v>
      </c>
      <c r="G210" s="4">
        <f t="shared" si="23"/>
        <v>169.00355105379396</v>
      </c>
      <c r="H210" s="4">
        <f t="shared" si="24"/>
        <v>7.9626673092652904</v>
      </c>
      <c r="I210" s="5">
        <f t="shared" si="27"/>
        <v>448.0174776027298</v>
      </c>
      <c r="J210" s="4">
        <f t="shared" si="25"/>
        <v>11.537742427710931</v>
      </c>
      <c r="K210" s="5">
        <f t="shared" si="26"/>
        <v>30.585808567109435</v>
      </c>
      <c r="L210" s="15">
        <f t="shared" si="20"/>
        <v>15.880666812517312</v>
      </c>
      <c r="M210" s="6"/>
      <c r="N210" s="7">
        <f t="shared" si="21"/>
        <v>20.408601387649558</v>
      </c>
      <c r="O210" s="28">
        <f t="shared" si="22"/>
        <v>14.647887323943664</v>
      </c>
    </row>
    <row r="211" spans="1:15" ht="13.2" x14ac:dyDescent="0.25">
      <c r="A211" s="1">
        <v>1887.11</v>
      </c>
      <c r="B211" s="11">
        <v>5.3</v>
      </c>
      <c r="C211" s="4">
        <v>0.2475</v>
      </c>
      <c r="D211" s="11">
        <v>0.35749999999999998</v>
      </c>
      <c r="E211" s="11">
        <v>8.0873811569999994</v>
      </c>
      <c r="F211" s="23">
        <f>F201*2/12+F213*10/12</f>
        <v>3.6450000000000005</v>
      </c>
      <c r="G211" s="4">
        <f t="shared" si="23"/>
        <v>170.22703311175221</v>
      </c>
      <c r="H211" s="4">
        <f t="shared" si="24"/>
        <v>7.9492812632374861</v>
      </c>
      <c r="I211" s="5">
        <f t="shared" si="27"/>
        <v>453.01693521918878</v>
      </c>
      <c r="J211" s="4">
        <f t="shared" si="25"/>
        <v>11.482295158009702</v>
      </c>
      <c r="K211" s="5">
        <f t="shared" si="26"/>
        <v>30.55727440393585</v>
      </c>
      <c r="L211" s="15">
        <f t="shared" si="20"/>
        <v>15.950712201066771</v>
      </c>
      <c r="M211" s="6"/>
      <c r="N211" s="7">
        <f t="shared" si="21"/>
        <v>20.495857279505181</v>
      </c>
      <c r="O211" s="28">
        <f t="shared" si="22"/>
        <v>14.825174825174825</v>
      </c>
    </row>
    <row r="212" spans="1:15" ht="13.2" x14ac:dyDescent="0.25">
      <c r="A212" s="1">
        <v>1887.12</v>
      </c>
      <c r="B212" s="11">
        <v>5.27</v>
      </c>
      <c r="C212" s="4">
        <v>0.25</v>
      </c>
      <c r="D212" s="11">
        <v>0.36</v>
      </c>
      <c r="E212" s="11">
        <v>8.2776793390000005</v>
      </c>
      <c r="F212" s="23">
        <f>F201*1/12+F213*11/12</f>
        <v>3.6574999999999998</v>
      </c>
      <c r="G212" s="4">
        <f t="shared" si="23"/>
        <v>165.37223223307078</v>
      </c>
      <c r="H212" s="4">
        <f t="shared" si="24"/>
        <v>7.8449825537509854</v>
      </c>
      <c r="I212" s="5">
        <f t="shared" si="27"/>
        <v>441.83687869355305</v>
      </c>
      <c r="J212" s="4">
        <f t="shared" si="25"/>
        <v>11.29677487740142</v>
      </c>
      <c r="K212" s="5">
        <f t="shared" si="26"/>
        <v>30.182405375650685</v>
      </c>
      <c r="L212" s="15">
        <f t="shared" si="20"/>
        <v>15.455513454469942</v>
      </c>
      <c r="M212" s="6"/>
      <c r="N212" s="7">
        <f t="shared" si="21"/>
        <v>19.8579468750582</v>
      </c>
      <c r="O212" s="28">
        <f t="shared" si="22"/>
        <v>14.638888888888888</v>
      </c>
    </row>
    <row r="213" spans="1:15" ht="13.2" x14ac:dyDescent="0.25">
      <c r="A213" s="1">
        <v>1888.01</v>
      </c>
      <c r="B213" s="11">
        <v>5.31</v>
      </c>
      <c r="C213" s="4">
        <v>0.24829999999999999</v>
      </c>
      <c r="D213" s="11">
        <v>0.35170000000000001</v>
      </c>
      <c r="E213" s="11">
        <v>8.3728446279999993</v>
      </c>
      <c r="F213" s="23">
        <v>3.67</v>
      </c>
      <c r="G213" s="4">
        <f t="shared" si="23"/>
        <v>164.73355129360223</v>
      </c>
      <c r="H213" s="4">
        <f t="shared" si="24"/>
        <v>7.703077360866561</v>
      </c>
      <c r="I213" s="5">
        <f t="shared" si="27"/>
        <v>441.84554104268602</v>
      </c>
      <c r="J213" s="4">
        <f t="shared" si="25"/>
        <v>10.910883237280586</v>
      </c>
      <c r="K213" s="5">
        <f t="shared" si="26"/>
        <v>29.264986211810299</v>
      </c>
      <c r="L213" s="15">
        <f t="shared" si="20"/>
        <v>15.358662514259899</v>
      </c>
      <c r="M213" s="6"/>
      <c r="N213" s="7">
        <f t="shared" si="21"/>
        <v>19.731734100274632</v>
      </c>
      <c r="O213" s="28">
        <f t="shared" si="22"/>
        <v>15.098094967301677</v>
      </c>
    </row>
    <row r="214" spans="1:15" ht="13.2" x14ac:dyDescent="0.25">
      <c r="A214" s="1">
        <v>1888.02</v>
      </c>
      <c r="B214" s="11">
        <v>5.28</v>
      </c>
      <c r="C214" s="4">
        <v>0.2467</v>
      </c>
      <c r="D214" s="11">
        <v>0.34329999999999999</v>
      </c>
      <c r="E214" s="11">
        <v>8.2776793390000005</v>
      </c>
      <c r="F214" s="23">
        <f>F213*11/12+F225*1/12</f>
        <v>3.6516666666666664</v>
      </c>
      <c r="G214" s="4">
        <f t="shared" si="23"/>
        <v>165.68603153522085</v>
      </c>
      <c r="H214" s="4">
        <f t="shared" si="24"/>
        <v>7.7414287840414735</v>
      </c>
      <c r="I214" s="5">
        <f t="shared" si="27"/>
        <v>446.13059484385752</v>
      </c>
      <c r="J214" s="4">
        <f t="shared" si="25"/>
        <v>10.772730042810853</v>
      </c>
      <c r="K214" s="5">
        <f t="shared" si="26"/>
        <v>29.006938107934893</v>
      </c>
      <c r="L214" s="15">
        <f t="shared" si="20"/>
        <v>15.41817831882053</v>
      </c>
      <c r="M214" s="6"/>
      <c r="N214" s="7">
        <f t="shared" si="21"/>
        <v>19.807302727374442</v>
      </c>
      <c r="O214" s="28">
        <f t="shared" si="22"/>
        <v>15.380133993591611</v>
      </c>
    </row>
    <row r="215" spans="1:15" ht="13.2" x14ac:dyDescent="0.25">
      <c r="A215" s="1">
        <v>1888.03</v>
      </c>
      <c r="B215" s="11">
        <v>5.08</v>
      </c>
      <c r="C215" s="4">
        <v>0.245</v>
      </c>
      <c r="D215" s="11">
        <v>0.33500000000000002</v>
      </c>
      <c r="E215" s="11">
        <v>8.2776793390000005</v>
      </c>
      <c r="F215" s="23">
        <f>F213*10/12+F225*2/12</f>
        <v>3.6333333333333337</v>
      </c>
      <c r="G215" s="4">
        <f t="shared" si="23"/>
        <v>159.41004549222004</v>
      </c>
      <c r="H215" s="4">
        <f t="shared" si="24"/>
        <v>7.6880829026759656</v>
      </c>
      <c r="I215" s="5">
        <f t="shared" si="27"/>
        <v>430.95680330521299</v>
      </c>
      <c r="J215" s="4">
        <f t="shared" si="25"/>
        <v>10.512276622026322</v>
      </c>
      <c r="K215" s="5">
        <f t="shared" si="26"/>
        <v>28.419395493552432</v>
      </c>
      <c r="L215" s="15">
        <f t="shared" si="20"/>
        <v>14.808972366946563</v>
      </c>
      <c r="M215" s="6"/>
      <c r="N215" s="7">
        <f t="shared" si="21"/>
        <v>19.026611493191698</v>
      </c>
      <c r="O215" s="28">
        <f t="shared" si="22"/>
        <v>15.164179104477611</v>
      </c>
    </row>
    <row r="216" spans="1:15" ht="13.2" x14ac:dyDescent="0.25">
      <c r="A216" s="1">
        <v>1888.04</v>
      </c>
      <c r="B216" s="11">
        <v>5.0999999999999996</v>
      </c>
      <c r="C216" s="4">
        <v>0.24329999999999999</v>
      </c>
      <c r="D216" s="11">
        <v>0.32669999999999999</v>
      </c>
      <c r="E216" s="11">
        <v>8.18251405</v>
      </c>
      <c r="F216" s="23">
        <f>F213*9/12+F225*3/12</f>
        <v>3.6150000000000002</v>
      </c>
      <c r="G216" s="4">
        <f t="shared" si="23"/>
        <v>161.89893373907498</v>
      </c>
      <c r="H216" s="4">
        <f t="shared" si="24"/>
        <v>7.723531486022928</v>
      </c>
      <c r="I216" s="5">
        <f t="shared" si="27"/>
        <v>439.42539775148566</v>
      </c>
      <c r="J216" s="4">
        <f t="shared" si="25"/>
        <v>10.371055225991332</v>
      </c>
      <c r="K216" s="5">
        <f t="shared" si="26"/>
        <v>28.149074008903995</v>
      </c>
      <c r="L216" s="15">
        <f t="shared" si="20"/>
        <v>15.020108681844455</v>
      </c>
      <c r="M216" s="6"/>
      <c r="N216" s="7">
        <f t="shared" si="21"/>
        <v>19.299571616567647</v>
      </c>
      <c r="O216" s="28">
        <f t="shared" si="22"/>
        <v>15.610651974288338</v>
      </c>
    </row>
    <row r="217" spans="1:15" ht="13.2" x14ac:dyDescent="0.25">
      <c r="A217" s="1">
        <v>1888.05</v>
      </c>
      <c r="B217" s="11">
        <v>5.17</v>
      </c>
      <c r="C217" s="4">
        <v>0.2417</v>
      </c>
      <c r="D217" s="11">
        <v>0.31830000000000003</v>
      </c>
      <c r="E217" s="11">
        <v>8.0873811569999994</v>
      </c>
      <c r="F217" s="23">
        <f>F213*8/12+F225*4/12</f>
        <v>3.5966666666666667</v>
      </c>
      <c r="G217" s="4">
        <f t="shared" si="23"/>
        <v>166.05165305429415</v>
      </c>
      <c r="H217" s="4">
        <f t="shared" si="24"/>
        <v>7.7629950760585871</v>
      </c>
      <c r="I217" s="5">
        <f t="shared" si="27"/>
        <v>452.45254821742327</v>
      </c>
      <c r="J217" s="4">
        <f t="shared" si="25"/>
        <v>10.223257479145422</v>
      </c>
      <c r="K217" s="5">
        <f t="shared" si="26"/>
        <v>27.856024390252582</v>
      </c>
      <c r="L217" s="15">
        <f t="shared" si="20"/>
        <v>15.38791695722912</v>
      </c>
      <c r="M217" s="6"/>
      <c r="N217" s="7">
        <f t="shared" si="21"/>
        <v>19.772685839694237</v>
      </c>
      <c r="O217" s="28">
        <f t="shared" si="22"/>
        <v>16.242538485705307</v>
      </c>
    </row>
    <row r="218" spans="1:15" ht="13.2" x14ac:dyDescent="0.25">
      <c r="A218" s="1">
        <v>1888.06</v>
      </c>
      <c r="B218" s="11">
        <v>5.01</v>
      </c>
      <c r="C218" s="4">
        <v>0.24</v>
      </c>
      <c r="D218" s="11">
        <v>0.31</v>
      </c>
      <c r="E218" s="11">
        <v>7.9922320659999997</v>
      </c>
      <c r="F218" s="23">
        <f>F213*7/12+F225*5/12</f>
        <v>3.5783333333333331</v>
      </c>
      <c r="G218" s="4">
        <f t="shared" si="23"/>
        <v>162.82842130375147</v>
      </c>
      <c r="H218" s="4">
        <f t="shared" si="24"/>
        <v>7.8001638947904892</v>
      </c>
      <c r="I218" s="5">
        <f t="shared" si="27"/>
        <v>445.44112097944782</v>
      </c>
      <c r="J218" s="4">
        <f t="shared" si="25"/>
        <v>10.075211697437714</v>
      </c>
      <c r="K218" s="5">
        <f t="shared" si="26"/>
        <v>27.562225050624509</v>
      </c>
      <c r="L218" s="15">
        <f t="shared" si="20"/>
        <v>15.077628818434686</v>
      </c>
      <c r="M218" s="6"/>
      <c r="N218" s="7">
        <f t="shared" si="21"/>
        <v>19.375983676114192</v>
      </c>
      <c r="O218" s="28">
        <f t="shared" si="22"/>
        <v>16.161290322580644</v>
      </c>
    </row>
    <row r="219" spans="1:15" ht="13.2" x14ac:dyDescent="0.25">
      <c r="A219" s="1">
        <v>1888.07</v>
      </c>
      <c r="B219" s="11">
        <v>5.14</v>
      </c>
      <c r="C219" s="4">
        <v>0.23830000000000001</v>
      </c>
      <c r="D219" s="11">
        <v>0.30170000000000002</v>
      </c>
      <c r="E219" s="11">
        <v>8.0873811569999994</v>
      </c>
      <c r="F219" s="23">
        <f>F213*6/12+F225*6/12</f>
        <v>3.5600000000000005</v>
      </c>
      <c r="G219" s="4">
        <f t="shared" si="23"/>
        <v>165.08810381026535</v>
      </c>
      <c r="H219" s="4">
        <f t="shared" si="24"/>
        <v>7.6537928284019925</v>
      </c>
      <c r="I219" s="5">
        <f t="shared" si="27"/>
        <v>453.36765495425368</v>
      </c>
      <c r="J219" s="4">
        <f t="shared" si="25"/>
        <v>9.690093564116161</v>
      </c>
      <c r="K219" s="5">
        <f t="shared" si="26"/>
        <v>26.611093676984119</v>
      </c>
      <c r="L219" s="15">
        <f t="shared" si="20"/>
        <v>15.279642515498168</v>
      </c>
      <c r="M219" s="6"/>
      <c r="N219" s="7">
        <f t="shared" si="21"/>
        <v>19.635009581546459</v>
      </c>
      <c r="O219" s="28">
        <f t="shared" si="22"/>
        <v>17.036791514749748</v>
      </c>
    </row>
    <row r="220" spans="1:15" ht="13.2" x14ac:dyDescent="0.25">
      <c r="A220" s="1">
        <v>1888.08</v>
      </c>
      <c r="B220" s="11">
        <v>5.25</v>
      </c>
      <c r="C220" s="4">
        <v>0.23669999999999999</v>
      </c>
      <c r="D220" s="11">
        <v>0.29330000000000001</v>
      </c>
      <c r="E220" s="11">
        <v>8.0873811569999994</v>
      </c>
      <c r="F220" s="23">
        <f>F213*5/12+F225*7/12</f>
        <v>3.541666666666667</v>
      </c>
      <c r="G220" s="4">
        <f t="shared" si="23"/>
        <v>168.62111770503759</v>
      </c>
      <c r="H220" s="4">
        <f t="shared" si="24"/>
        <v>7.6024035353871229</v>
      </c>
      <c r="I220" s="5">
        <f t="shared" si="27"/>
        <v>464.80989601241339</v>
      </c>
      <c r="J220" s="4">
        <f t="shared" si="25"/>
        <v>9.4202997757881004</v>
      </c>
      <c r="K220" s="5">
        <f t="shared" si="26"/>
        <v>25.967379523893495</v>
      </c>
      <c r="L220" s="15">
        <f t="shared" si="20"/>
        <v>15.602911670088803</v>
      </c>
      <c r="M220" s="6"/>
      <c r="N220" s="7">
        <f t="shared" si="21"/>
        <v>20.049771885586605</v>
      </c>
      <c r="O220" s="28">
        <f t="shared" si="22"/>
        <v>17.899761336515514</v>
      </c>
    </row>
    <row r="221" spans="1:15" ht="13.2" x14ac:dyDescent="0.25">
      <c r="A221" s="1">
        <v>1888.09</v>
      </c>
      <c r="B221" s="11">
        <v>5.38</v>
      </c>
      <c r="C221" s="4">
        <v>0.23499999999999999</v>
      </c>
      <c r="D221" s="11">
        <v>0.28499999999999998</v>
      </c>
      <c r="E221" s="11">
        <v>8.0873811569999994</v>
      </c>
      <c r="F221" s="23">
        <f>F213*4/12+F225*8/12</f>
        <v>3.5233333333333334</v>
      </c>
      <c r="G221" s="4">
        <f t="shared" si="23"/>
        <v>172.79649776249565</v>
      </c>
      <c r="H221" s="4">
        <f t="shared" si="24"/>
        <v>7.5478024115588251</v>
      </c>
      <c r="I221" s="5">
        <f t="shared" si="27"/>
        <v>478.05328908133845</v>
      </c>
      <c r="J221" s="4">
        <f t="shared" si="25"/>
        <v>9.1537178182734671</v>
      </c>
      <c r="K221" s="5">
        <f t="shared" si="26"/>
        <v>25.324384272896179</v>
      </c>
      <c r="L221" s="15">
        <f t="shared" si="20"/>
        <v>15.987828821761415</v>
      </c>
      <c r="M221" s="6"/>
      <c r="N221" s="7">
        <f t="shared" si="21"/>
        <v>20.54290254934909</v>
      </c>
      <c r="O221" s="28">
        <f t="shared" si="22"/>
        <v>18.87719298245614</v>
      </c>
    </row>
    <row r="222" spans="1:15" ht="13.2" x14ac:dyDescent="0.25">
      <c r="A222" s="1">
        <v>1888.1</v>
      </c>
      <c r="B222" s="11">
        <v>5.35</v>
      </c>
      <c r="C222" s="4">
        <v>0.23330000000000001</v>
      </c>
      <c r="D222" s="11">
        <v>0.2767</v>
      </c>
      <c r="E222" s="11">
        <v>8.18251405</v>
      </c>
      <c r="F222" s="23">
        <f>F213*3/12+F225*9/12</f>
        <v>3.5049999999999999</v>
      </c>
      <c r="G222" s="4">
        <f t="shared" si="23"/>
        <v>169.83515598118646</v>
      </c>
      <c r="H222" s="4">
        <f t="shared" si="24"/>
        <v>7.4060825963384689</v>
      </c>
      <c r="I222" s="5">
        <f t="shared" si="27"/>
        <v>471.56798788719334</v>
      </c>
      <c r="J222" s="4">
        <f t="shared" si="25"/>
        <v>8.7838107775690268</v>
      </c>
      <c r="K222" s="5">
        <f t="shared" si="26"/>
        <v>24.389320046427361</v>
      </c>
      <c r="L222" s="15">
        <f t="shared" si="20"/>
        <v>15.715941874329699</v>
      </c>
      <c r="M222" s="6"/>
      <c r="N222" s="7">
        <f t="shared" si="21"/>
        <v>20.193130565349641</v>
      </c>
      <c r="O222" s="28">
        <f t="shared" si="22"/>
        <v>19.335019877123237</v>
      </c>
    </row>
    <row r="223" spans="1:15" ht="13.2" x14ac:dyDescent="0.25">
      <c r="A223" s="1">
        <v>1888.11</v>
      </c>
      <c r="B223" s="11">
        <v>5.24</v>
      </c>
      <c r="C223" s="4">
        <v>0.23169999999999999</v>
      </c>
      <c r="D223" s="11">
        <v>0.26829999999999998</v>
      </c>
      <c r="E223" s="11">
        <v>8.2776793390000005</v>
      </c>
      <c r="F223" s="23">
        <f>F213*2/12+F225*10/12</f>
        <v>3.4866666666666668</v>
      </c>
      <c r="G223" s="4">
        <f t="shared" si="23"/>
        <v>164.43083432662067</v>
      </c>
      <c r="H223" s="4">
        <f t="shared" si="24"/>
        <v>7.2707298308164132</v>
      </c>
      <c r="I223" s="5">
        <f t="shared" si="27"/>
        <v>458.24456972287453</v>
      </c>
      <c r="J223" s="4">
        <f t="shared" si="25"/>
        <v>8.4192352766855585</v>
      </c>
      <c r="K223" s="5">
        <f t="shared" si="26"/>
        <v>23.463171384856341</v>
      </c>
      <c r="L223" s="15">
        <f t="shared" si="20"/>
        <v>15.223749016946273</v>
      </c>
      <c r="M223" s="6"/>
      <c r="N223" s="7">
        <f t="shared" si="21"/>
        <v>19.56248577384947</v>
      </c>
      <c r="O223" s="28">
        <f t="shared" si="22"/>
        <v>19.530376444278794</v>
      </c>
    </row>
    <row r="224" spans="1:15" ht="13.2" x14ac:dyDescent="0.25">
      <c r="A224" s="1">
        <v>1888.12</v>
      </c>
      <c r="B224" s="11">
        <v>5.14</v>
      </c>
      <c r="C224" s="4">
        <v>0.23</v>
      </c>
      <c r="D224" s="11">
        <v>0.26</v>
      </c>
      <c r="E224" s="11">
        <v>8.2776793390000005</v>
      </c>
      <c r="F224" s="23">
        <f>F213*1/12+F225*11/12</f>
        <v>3.4683333333333333</v>
      </c>
      <c r="G224" s="4">
        <f t="shared" si="23"/>
        <v>161.29284130512025</v>
      </c>
      <c r="H224" s="4">
        <f t="shared" si="24"/>
        <v>7.2173839494509071</v>
      </c>
      <c r="I224" s="5">
        <f t="shared" si="27"/>
        <v>451.17559337695855</v>
      </c>
      <c r="J224" s="4">
        <f t="shared" si="25"/>
        <v>8.1587818559010259</v>
      </c>
      <c r="K224" s="5">
        <f t="shared" si="26"/>
        <v>22.822111727239154</v>
      </c>
      <c r="L224" s="15">
        <f t="shared" si="20"/>
        <v>14.946748301089219</v>
      </c>
      <c r="M224" s="6"/>
      <c r="N224" s="7">
        <f t="shared" si="21"/>
        <v>19.210201901691875</v>
      </c>
      <c r="O224" s="28">
        <f t="shared" si="22"/>
        <v>19.769230769230766</v>
      </c>
    </row>
    <row r="225" spans="1:15" ht="13.2" x14ac:dyDescent="0.25">
      <c r="A225" s="1">
        <v>1889.01</v>
      </c>
      <c r="B225" s="11">
        <v>5.24</v>
      </c>
      <c r="C225" s="4">
        <v>0.22919999999999999</v>
      </c>
      <c r="D225" s="11">
        <v>0.26329999999999998</v>
      </c>
      <c r="E225" s="11">
        <v>7.9922320659999997</v>
      </c>
      <c r="F225" s="23">
        <v>3.45</v>
      </c>
      <c r="G225" s="4">
        <f t="shared" si="23"/>
        <v>170.30357836959237</v>
      </c>
      <c r="H225" s="4">
        <f t="shared" si="24"/>
        <v>7.4491565195249168</v>
      </c>
      <c r="I225" s="5">
        <f t="shared" si="27"/>
        <v>478.11725886607388</v>
      </c>
      <c r="J225" s="4">
        <f t="shared" si="25"/>
        <v>8.557429806243066</v>
      </c>
      <c r="K225" s="5">
        <f t="shared" si="26"/>
        <v>24.024479820503291</v>
      </c>
      <c r="L225" s="15">
        <f t="shared" si="20"/>
        <v>15.802286071028156</v>
      </c>
      <c r="M225" s="6"/>
      <c r="N225" s="7">
        <f t="shared" si="21"/>
        <v>20.312198653655681</v>
      </c>
      <c r="O225" s="28">
        <f t="shared" si="22"/>
        <v>19.90125332320547</v>
      </c>
    </row>
    <row r="226" spans="1:15" ht="13.2" x14ac:dyDescent="0.25">
      <c r="A226" s="1">
        <v>1889.02</v>
      </c>
      <c r="B226" s="11">
        <v>5.3</v>
      </c>
      <c r="C226" s="4">
        <v>0.2283</v>
      </c>
      <c r="D226" s="11">
        <v>0.26669999999999999</v>
      </c>
      <c r="E226" s="11">
        <v>7.8970910740000004</v>
      </c>
      <c r="F226" s="23">
        <f>F225*11/12+F237*1/12</f>
        <v>3.4475000000000002</v>
      </c>
      <c r="G226" s="4">
        <f t="shared" si="23"/>
        <v>174.32886199483633</v>
      </c>
      <c r="H226" s="4">
        <f t="shared" si="24"/>
        <v>7.5092979610228552</v>
      </c>
      <c r="I226" s="5">
        <f t="shared" si="27"/>
        <v>491.17483135384566</v>
      </c>
      <c r="J226" s="4">
        <f t="shared" si="25"/>
        <v>8.7723599045326122</v>
      </c>
      <c r="K226" s="5">
        <f t="shared" si="26"/>
        <v>24.716288211711436</v>
      </c>
      <c r="L226" s="15">
        <f t="shared" si="20"/>
        <v>16.192720447848988</v>
      </c>
      <c r="M226" s="6"/>
      <c r="N226" s="7">
        <f t="shared" si="21"/>
        <v>20.813307687489544</v>
      </c>
      <c r="O226" s="28">
        <f t="shared" si="22"/>
        <v>19.872515935508062</v>
      </c>
    </row>
    <row r="227" spans="1:15" ht="13.2" x14ac:dyDescent="0.25">
      <c r="A227" s="1">
        <v>1889.03</v>
      </c>
      <c r="B227" s="11">
        <v>5.19</v>
      </c>
      <c r="C227" s="4">
        <v>0.22750000000000001</v>
      </c>
      <c r="D227" s="11">
        <v>0.27</v>
      </c>
      <c r="E227" s="11">
        <v>7.8019419829999999</v>
      </c>
      <c r="F227" s="23">
        <f>F225*10/12+F237*2/12</f>
        <v>3.4449999999999998</v>
      </c>
      <c r="G227" s="4">
        <f t="shared" si="23"/>
        <v>172.7926294424484</v>
      </c>
      <c r="H227" s="4">
        <f t="shared" si="24"/>
        <v>7.5742433907816968</v>
      </c>
      <c r="I227" s="5">
        <f t="shared" si="27"/>
        <v>488.62484842840837</v>
      </c>
      <c r="J227" s="4">
        <f t="shared" si="25"/>
        <v>8.9892119363123442</v>
      </c>
      <c r="K227" s="5">
        <f t="shared" si="26"/>
        <v>25.419789802633957</v>
      </c>
      <c r="L227" s="15">
        <f t="shared" si="20"/>
        <v>16.065045360769286</v>
      </c>
      <c r="M227" s="6"/>
      <c r="N227" s="7">
        <f t="shared" si="21"/>
        <v>20.648519003321091</v>
      </c>
      <c r="O227" s="28">
        <f t="shared" si="22"/>
        <v>19.222222222222221</v>
      </c>
    </row>
    <row r="228" spans="1:15" ht="13.2" x14ac:dyDescent="0.25">
      <c r="A228" s="1">
        <v>1889.04</v>
      </c>
      <c r="B228" s="11">
        <v>5.18</v>
      </c>
      <c r="C228" s="4">
        <v>0.22670000000000001</v>
      </c>
      <c r="D228" s="11">
        <v>0.27329999999999999</v>
      </c>
      <c r="E228" s="11">
        <v>7.8019419829999999</v>
      </c>
      <c r="F228" s="23">
        <f>F225*9/12+F237*3/12</f>
        <v>3.4424999999999999</v>
      </c>
      <c r="G228" s="4">
        <f t="shared" si="23"/>
        <v>172.45969566702939</v>
      </c>
      <c r="H228" s="4">
        <f t="shared" si="24"/>
        <v>7.5476086887481797</v>
      </c>
      <c r="I228" s="5">
        <f t="shared" si="27"/>
        <v>489.46197545678513</v>
      </c>
      <c r="J228" s="4">
        <f t="shared" si="25"/>
        <v>9.0990800822006044</v>
      </c>
      <c r="K228" s="5">
        <f t="shared" si="26"/>
        <v>25.82431619543231</v>
      </c>
      <c r="L228" s="15">
        <f t="shared" si="20"/>
        <v>16.050104533967481</v>
      </c>
      <c r="M228" s="6"/>
      <c r="N228" s="7">
        <f t="shared" si="21"/>
        <v>20.626458817142193</v>
      </c>
      <c r="O228" s="28">
        <f t="shared" si="22"/>
        <v>18.953530918404685</v>
      </c>
    </row>
    <row r="229" spans="1:15" ht="13.2" x14ac:dyDescent="0.25">
      <c r="A229" s="1">
        <v>1889.05</v>
      </c>
      <c r="B229" s="11">
        <v>5.32</v>
      </c>
      <c r="C229" s="4">
        <v>0.2258</v>
      </c>
      <c r="D229" s="11">
        <v>0.2767</v>
      </c>
      <c r="E229" s="11">
        <v>7.6116519010000001</v>
      </c>
      <c r="F229" s="23">
        <f>F225*8/12+F237*4/12</f>
        <v>3.4400000000000004</v>
      </c>
      <c r="G229" s="4">
        <f t="shared" si="23"/>
        <v>181.54875945107938</v>
      </c>
      <c r="H229" s="4">
        <f t="shared" si="24"/>
        <v>7.7055845646717511</v>
      </c>
      <c r="I229" s="5">
        <f t="shared" si="27"/>
        <v>517.08031443522134</v>
      </c>
      <c r="J229" s="4">
        <f t="shared" si="25"/>
        <v>9.44258303385595</v>
      </c>
      <c r="K229" s="5">
        <f t="shared" si="26"/>
        <v>26.894008083501074</v>
      </c>
      <c r="L229" s="15">
        <f t="shared" si="20"/>
        <v>16.915421076068377</v>
      </c>
      <c r="M229" s="6"/>
      <c r="N229" s="7">
        <f t="shared" si="21"/>
        <v>21.731410413817351</v>
      </c>
      <c r="O229" s="28">
        <f t="shared" si="22"/>
        <v>19.226599204915072</v>
      </c>
    </row>
    <row r="230" spans="1:15" ht="13.2" x14ac:dyDescent="0.25">
      <c r="A230" s="1">
        <v>1889.06</v>
      </c>
      <c r="B230" s="11">
        <v>5.41</v>
      </c>
      <c r="C230" s="4">
        <v>0.22500000000000001</v>
      </c>
      <c r="D230" s="11">
        <v>0.28000000000000003</v>
      </c>
      <c r="E230" s="11">
        <v>7.6116519010000001</v>
      </c>
      <c r="F230" s="23">
        <f>F225*7/12+F237*5/12</f>
        <v>3.4375</v>
      </c>
      <c r="G230" s="4">
        <f t="shared" si="23"/>
        <v>184.62007305081565</v>
      </c>
      <c r="H230" s="4">
        <f t="shared" si="24"/>
        <v>7.6782839993407617</v>
      </c>
      <c r="I230" s="5">
        <f t="shared" si="27"/>
        <v>527.65033026131721</v>
      </c>
      <c r="J230" s="4">
        <f t="shared" si="25"/>
        <v>9.5551978658462833</v>
      </c>
      <c r="K230" s="5">
        <f t="shared" si="26"/>
        <v>27.309074394301081</v>
      </c>
      <c r="L230" s="15">
        <f t="shared" si="20"/>
        <v>17.219302943947678</v>
      </c>
      <c r="M230" s="6"/>
      <c r="N230" s="7">
        <f t="shared" si="21"/>
        <v>22.110623383995296</v>
      </c>
      <c r="O230" s="28">
        <f t="shared" si="22"/>
        <v>19.321428571428569</v>
      </c>
    </row>
    <row r="231" spans="1:15" ht="13.2" x14ac:dyDescent="0.25">
      <c r="A231" s="1">
        <v>1889.07</v>
      </c>
      <c r="B231" s="11">
        <v>5.3</v>
      </c>
      <c r="C231" s="4">
        <v>0.22420000000000001</v>
      </c>
      <c r="D231" s="11">
        <v>0.2833</v>
      </c>
      <c r="E231" s="11">
        <v>7.6116519010000001</v>
      </c>
      <c r="F231" s="23">
        <f>F225*6/12+F237*6/12</f>
        <v>3.4350000000000005</v>
      </c>
      <c r="G231" s="4">
        <f t="shared" si="23"/>
        <v>180.86624531780461</v>
      </c>
      <c r="H231" s="4">
        <f t="shared" si="24"/>
        <v>7.6509834340097731</v>
      </c>
      <c r="I231" s="5">
        <f t="shared" si="27"/>
        <v>518.74399582046158</v>
      </c>
      <c r="J231" s="4">
        <f t="shared" si="25"/>
        <v>9.667812697836613</v>
      </c>
      <c r="K231" s="5">
        <f t="shared" si="26"/>
        <v>27.728334719988073</v>
      </c>
      <c r="L231" s="15">
        <f t="shared" si="20"/>
        <v>16.889214491107509</v>
      </c>
      <c r="M231" s="6"/>
      <c r="N231" s="7">
        <f t="shared" si="21"/>
        <v>21.67536870517096</v>
      </c>
      <c r="O231" s="28">
        <f t="shared" si="22"/>
        <v>18.708083303918109</v>
      </c>
    </row>
    <row r="232" spans="1:15" ht="13.2" x14ac:dyDescent="0.25">
      <c r="A232" s="1">
        <v>1889.08</v>
      </c>
      <c r="B232" s="11">
        <v>5.37</v>
      </c>
      <c r="C232" s="4">
        <v>0.2233</v>
      </c>
      <c r="D232" s="11">
        <v>0.28670000000000001</v>
      </c>
      <c r="E232" s="11">
        <v>7.6116519010000001</v>
      </c>
      <c r="F232" s="23">
        <f>F225*5/12+F237*7/12</f>
        <v>3.4325000000000001</v>
      </c>
      <c r="G232" s="4">
        <f t="shared" si="23"/>
        <v>183.25504478426618</v>
      </c>
      <c r="H232" s="4">
        <f t="shared" si="24"/>
        <v>7.62027029801241</v>
      </c>
      <c r="I232" s="5">
        <f t="shared" si="27"/>
        <v>527.41664504618325</v>
      </c>
      <c r="J232" s="4">
        <f t="shared" si="25"/>
        <v>9.7838401004933182</v>
      </c>
      <c r="K232" s="5">
        <f t="shared" si="26"/>
        <v>28.158352352838129</v>
      </c>
      <c r="L232" s="15">
        <f t="shared" si="20"/>
        <v>17.131853975345724</v>
      </c>
      <c r="M232" s="6"/>
      <c r="N232" s="7">
        <f t="shared" si="21"/>
        <v>21.973135389628158</v>
      </c>
      <c r="O232" s="28">
        <f t="shared" si="22"/>
        <v>18.730380188350193</v>
      </c>
    </row>
    <row r="233" spans="1:15" ht="13.2" x14ac:dyDescent="0.25">
      <c r="A233" s="1">
        <v>1889.09</v>
      </c>
      <c r="B233" s="11">
        <v>5.5</v>
      </c>
      <c r="C233" s="4">
        <v>0.2225</v>
      </c>
      <c r="D233" s="11">
        <v>0.28999999999999998</v>
      </c>
      <c r="E233" s="11">
        <v>7.7067928930000003</v>
      </c>
      <c r="F233" s="23">
        <f>F225*4/12+F237*8/12</f>
        <v>3.4299999999999997</v>
      </c>
      <c r="G233" s="4">
        <f t="shared" si="23"/>
        <v>185.37432104833388</v>
      </c>
      <c r="H233" s="4">
        <f t="shared" si="24"/>
        <v>7.4992338969553254</v>
      </c>
      <c r="I233" s="5">
        <f t="shared" si="27"/>
        <v>535.31461757232489</v>
      </c>
      <c r="J233" s="4">
        <f t="shared" si="25"/>
        <v>9.7742823825485132</v>
      </c>
      <c r="K233" s="5">
        <f t="shared" si="26"/>
        <v>28.225679835631677</v>
      </c>
      <c r="L233" s="15">
        <f t="shared" si="20"/>
        <v>17.350788026348596</v>
      </c>
      <c r="M233" s="6"/>
      <c r="N233" s="7">
        <f t="shared" si="21"/>
        <v>22.236764738619271</v>
      </c>
      <c r="O233" s="28">
        <f t="shared" si="22"/>
        <v>18.965517241379313</v>
      </c>
    </row>
    <row r="234" spans="1:15" ht="13.2" x14ac:dyDescent="0.25">
      <c r="A234" s="1">
        <v>1889.1</v>
      </c>
      <c r="B234" s="11">
        <v>5.4</v>
      </c>
      <c r="C234" s="4">
        <v>0.22170000000000001</v>
      </c>
      <c r="D234" s="11">
        <v>0.29330000000000001</v>
      </c>
      <c r="E234" s="11">
        <v>7.7067928930000003</v>
      </c>
      <c r="F234" s="23">
        <f>F225*3/12+F237*9/12</f>
        <v>3.4275000000000002</v>
      </c>
      <c r="G234" s="4">
        <f t="shared" si="23"/>
        <v>182.0038788474551</v>
      </c>
      <c r="H234" s="4">
        <f t="shared" si="24"/>
        <v>7.472270359348296</v>
      </c>
      <c r="I234" s="5">
        <f t="shared" si="27"/>
        <v>527.37979499094604</v>
      </c>
      <c r="J234" s="4">
        <f t="shared" si="25"/>
        <v>9.8855069751775151</v>
      </c>
      <c r="K234" s="5">
        <f t="shared" si="26"/>
        <v>28.644535902008236</v>
      </c>
      <c r="L234" s="15">
        <f t="shared" si="20"/>
        <v>17.053214402955486</v>
      </c>
      <c r="M234" s="6"/>
      <c r="N234" s="7">
        <f t="shared" si="21"/>
        <v>21.840470810168494</v>
      </c>
      <c r="O234" s="28">
        <f t="shared" si="22"/>
        <v>18.411183088987386</v>
      </c>
    </row>
    <row r="235" spans="1:15" ht="13.2" x14ac:dyDescent="0.25">
      <c r="A235" s="1">
        <v>1889.11</v>
      </c>
      <c r="B235" s="11">
        <v>5.35</v>
      </c>
      <c r="C235" s="4">
        <v>0.2208</v>
      </c>
      <c r="D235" s="11">
        <v>0.29670000000000002</v>
      </c>
      <c r="E235" s="11">
        <v>7.7067928930000003</v>
      </c>
      <c r="F235" s="23">
        <f>F225*2/12+F237*10/12</f>
        <v>3.4250000000000003</v>
      </c>
      <c r="G235" s="4">
        <f t="shared" si="23"/>
        <v>180.31865774701566</v>
      </c>
      <c r="H235" s="4">
        <f t="shared" si="24"/>
        <v>7.4419363795403859</v>
      </c>
      <c r="I235" s="5">
        <f t="shared" si="27"/>
        <v>524.29364656099892</v>
      </c>
      <c r="J235" s="4">
        <f t="shared" si="25"/>
        <v>10.000102010007394</v>
      </c>
      <c r="K235" s="5">
        <f t="shared" si="26"/>
        <v>29.076247651336153</v>
      </c>
      <c r="L235" s="15">
        <f t="shared" si="20"/>
        <v>16.90602117024936</v>
      </c>
      <c r="M235" s="6"/>
      <c r="N235" s="7">
        <f t="shared" si="21"/>
        <v>21.638643677166304</v>
      </c>
      <c r="O235" s="28">
        <f t="shared" si="22"/>
        <v>18.03168183350185</v>
      </c>
    </row>
    <row r="236" spans="1:15" ht="13.2" x14ac:dyDescent="0.25">
      <c r="A236" s="1">
        <v>1889.12</v>
      </c>
      <c r="B236" s="11">
        <v>5.32</v>
      </c>
      <c r="C236" s="4">
        <v>0.22</v>
      </c>
      <c r="D236" s="11">
        <v>0.3</v>
      </c>
      <c r="E236" s="11">
        <v>7.8019419829999999</v>
      </c>
      <c r="F236" s="23">
        <f>F225*1/12+F237*11/12</f>
        <v>3.4224999999999999</v>
      </c>
      <c r="G236" s="4">
        <f t="shared" si="23"/>
        <v>177.12076852289508</v>
      </c>
      <c r="H236" s="4">
        <f t="shared" si="24"/>
        <v>7.3245430592174658</v>
      </c>
      <c r="I236" s="5">
        <f t="shared" si="27"/>
        <v>516.77021330269599</v>
      </c>
      <c r="J236" s="4">
        <f t="shared" si="25"/>
        <v>9.9880132625692717</v>
      </c>
      <c r="K236" s="5">
        <f t="shared" si="26"/>
        <v>29.141177441881354</v>
      </c>
      <c r="L236" s="15">
        <f t="shared" si="20"/>
        <v>16.610338076603384</v>
      </c>
      <c r="M236" s="6"/>
      <c r="N236" s="7">
        <f t="shared" si="21"/>
        <v>21.24815598812765</v>
      </c>
      <c r="O236" s="28">
        <f t="shared" si="22"/>
        <v>17.733333333333334</v>
      </c>
    </row>
    <row r="237" spans="1:15" ht="13.2" x14ac:dyDescent="0.25">
      <c r="A237" s="1">
        <v>1890.01</v>
      </c>
      <c r="B237" s="11">
        <v>5.38</v>
      </c>
      <c r="C237" s="4">
        <v>0.22</v>
      </c>
      <c r="D237" s="11">
        <v>0.29920000000000002</v>
      </c>
      <c r="E237" s="11">
        <v>7.6116519010000001</v>
      </c>
      <c r="F237" s="23">
        <v>3.42</v>
      </c>
      <c r="G237" s="4">
        <f t="shared" si="23"/>
        <v>183.59630185090356</v>
      </c>
      <c r="H237" s="4">
        <f t="shared" si="24"/>
        <v>7.5076554660220793</v>
      </c>
      <c r="I237" s="5">
        <f t="shared" si="27"/>
        <v>537.48869724719327</v>
      </c>
      <c r="J237" s="4">
        <f t="shared" si="25"/>
        <v>10.210411433790028</v>
      </c>
      <c r="K237" s="5">
        <f t="shared" si="26"/>
        <v>29.891564724230527</v>
      </c>
      <c r="L237" s="15">
        <f t="shared" si="20"/>
        <v>17.220071982181896</v>
      </c>
      <c r="M237" s="6"/>
      <c r="N237" s="7">
        <f t="shared" si="21"/>
        <v>22.01548632674163</v>
      </c>
      <c r="O237" s="28">
        <f t="shared" si="22"/>
        <v>17.981283422459892</v>
      </c>
    </row>
    <row r="238" spans="1:15" ht="13.2" x14ac:dyDescent="0.25">
      <c r="A238" s="1">
        <v>1890.02</v>
      </c>
      <c r="B238" s="11">
        <v>5.32</v>
      </c>
      <c r="C238" s="4">
        <v>0.22</v>
      </c>
      <c r="D238" s="11">
        <v>0.29830000000000001</v>
      </c>
      <c r="E238" s="11">
        <v>7.6116519010000001</v>
      </c>
      <c r="F238" s="23">
        <f>F237*11/12+F249*1/12</f>
        <v>3.4366666666666665</v>
      </c>
      <c r="G238" s="4">
        <f t="shared" si="23"/>
        <v>181.54875945107938</v>
      </c>
      <c r="H238" s="4">
        <f t="shared" si="24"/>
        <v>7.5076554660220793</v>
      </c>
      <c r="I238" s="5">
        <f t="shared" si="27"/>
        <v>533.32599048412646</v>
      </c>
      <c r="J238" s="4">
        <f t="shared" si="25"/>
        <v>10.179698297792665</v>
      </c>
      <c r="K238" s="5">
        <f t="shared" si="26"/>
        <v>29.904350180717092</v>
      </c>
      <c r="L238" s="15">
        <f t="shared" si="20"/>
        <v>17.026814982671404</v>
      </c>
      <c r="M238" s="6"/>
      <c r="N238" s="7">
        <f t="shared" si="21"/>
        <v>21.755939559525402</v>
      </c>
      <c r="O238" s="28">
        <f t="shared" si="22"/>
        <v>17.834394904458598</v>
      </c>
    </row>
    <row r="239" spans="1:15" ht="13.2" x14ac:dyDescent="0.25">
      <c r="A239" s="1">
        <v>1890.03</v>
      </c>
      <c r="B239" s="11">
        <v>5.28</v>
      </c>
      <c r="C239" s="4">
        <v>0.22</v>
      </c>
      <c r="D239" s="11">
        <v>0.29749999999999999</v>
      </c>
      <c r="E239" s="11">
        <v>7.6116519010000001</v>
      </c>
      <c r="F239" s="23">
        <f>F237*10/12+F249*2/12</f>
        <v>3.4533333333333336</v>
      </c>
      <c r="G239" s="4">
        <f t="shared" si="23"/>
        <v>180.1837311845299</v>
      </c>
      <c r="H239" s="4">
        <f t="shared" si="24"/>
        <v>7.5076554660220793</v>
      </c>
      <c r="I239" s="5">
        <f t="shared" si="27"/>
        <v>531.15392348027501</v>
      </c>
      <c r="J239" s="4">
        <f t="shared" si="25"/>
        <v>10.152397732461674</v>
      </c>
      <c r="K239" s="5">
        <f t="shared" si="26"/>
        <v>29.927706862761703</v>
      </c>
      <c r="L239" s="15">
        <f t="shared" si="20"/>
        <v>16.901122288589903</v>
      </c>
      <c r="M239" s="6"/>
      <c r="N239" s="7">
        <f t="shared" si="21"/>
        <v>21.58278993223561</v>
      </c>
      <c r="O239" s="28">
        <f t="shared" si="22"/>
        <v>17.747899159663866</v>
      </c>
    </row>
    <row r="240" spans="1:15" ht="13.2" x14ac:dyDescent="0.25">
      <c r="A240" s="1">
        <v>1890.04</v>
      </c>
      <c r="B240" s="11">
        <v>5.39</v>
      </c>
      <c r="C240" s="4">
        <v>0.22</v>
      </c>
      <c r="D240" s="11">
        <v>0.29670000000000002</v>
      </c>
      <c r="E240" s="11">
        <v>7.6116519010000001</v>
      </c>
      <c r="F240" s="23">
        <f>F237*9/12+F249*3/12</f>
        <v>3.4699999999999998</v>
      </c>
      <c r="G240" s="4">
        <f t="shared" si="23"/>
        <v>183.93755891754091</v>
      </c>
      <c r="H240" s="4">
        <f t="shared" si="24"/>
        <v>7.5076554660220793</v>
      </c>
      <c r="I240" s="5">
        <f t="shared" si="27"/>
        <v>544.06391467597598</v>
      </c>
      <c r="J240" s="4">
        <f t="shared" si="25"/>
        <v>10.125097167130686</v>
      </c>
      <c r="K240" s="5">
        <f t="shared" si="26"/>
        <v>29.948750182627478</v>
      </c>
      <c r="L240" s="15">
        <f t="shared" si="20"/>
        <v>17.257854542603198</v>
      </c>
      <c r="M240" s="6"/>
      <c r="N240" s="7">
        <f t="shared" si="21"/>
        <v>22.023576461344518</v>
      </c>
      <c r="O240" s="28">
        <f t="shared" si="22"/>
        <v>18.166498146275696</v>
      </c>
    </row>
    <row r="241" spans="1:15" ht="13.2" x14ac:dyDescent="0.25">
      <c r="A241" s="1">
        <v>1890.05</v>
      </c>
      <c r="B241" s="11">
        <v>5.62</v>
      </c>
      <c r="C241" s="4">
        <v>0.22</v>
      </c>
      <c r="D241" s="11">
        <v>0.29580000000000001</v>
      </c>
      <c r="E241" s="11">
        <v>7.7067928930000003</v>
      </c>
      <c r="F241" s="23">
        <f>F237*8/12+F249*4/12</f>
        <v>3.4866666666666664</v>
      </c>
      <c r="G241" s="4">
        <f t="shared" si="23"/>
        <v>189.41885168938845</v>
      </c>
      <c r="H241" s="4">
        <f t="shared" si="24"/>
        <v>7.4149728419333556</v>
      </c>
      <c r="I241" s="5">
        <f t="shared" si="27"/>
        <v>562.10459408786255</v>
      </c>
      <c r="J241" s="4">
        <f t="shared" si="25"/>
        <v>9.969768030199484</v>
      </c>
      <c r="K241" s="5">
        <f t="shared" si="26"/>
        <v>29.585505147898527</v>
      </c>
      <c r="L241" s="15">
        <f t="shared" si="20"/>
        <v>17.78643048785862</v>
      </c>
      <c r="M241" s="6"/>
      <c r="N241" s="7">
        <f t="shared" si="21"/>
        <v>22.677242329476808</v>
      </c>
      <c r="O241" s="28">
        <f t="shared" si="22"/>
        <v>18.999323867478026</v>
      </c>
    </row>
    <row r="242" spans="1:15" ht="13.2" x14ac:dyDescent="0.25">
      <c r="A242" s="1">
        <v>1890.06</v>
      </c>
      <c r="B242" s="11">
        <v>5.58</v>
      </c>
      <c r="C242" s="4">
        <v>0.22</v>
      </c>
      <c r="D242" s="11">
        <v>0.29499999999999998</v>
      </c>
      <c r="E242" s="11">
        <v>7.7067928930000003</v>
      </c>
      <c r="F242" s="23">
        <f>F237*7/12+F249*5/12</f>
        <v>3.5033333333333334</v>
      </c>
      <c r="G242" s="4">
        <f t="shared" si="23"/>
        <v>188.07067480903694</v>
      </c>
      <c r="H242" s="4">
        <f t="shared" si="24"/>
        <v>7.4149728419333556</v>
      </c>
      <c r="I242" s="5">
        <f t="shared" si="27"/>
        <v>559.93752418182987</v>
      </c>
      <c r="J242" s="4">
        <f t="shared" si="25"/>
        <v>9.9428044925924528</v>
      </c>
      <c r="K242" s="5">
        <f t="shared" si="26"/>
        <v>29.602431833985623</v>
      </c>
      <c r="L242" s="15">
        <f t="shared" si="20"/>
        <v>17.684360844450168</v>
      </c>
      <c r="M242" s="6"/>
      <c r="N242" s="7">
        <f t="shared" si="21"/>
        <v>22.525314186078059</v>
      </c>
      <c r="O242" s="28">
        <f t="shared" si="22"/>
        <v>18.915254237288138</v>
      </c>
    </row>
    <row r="243" spans="1:15" ht="13.2" x14ac:dyDescent="0.25">
      <c r="A243" s="1">
        <v>1890.07</v>
      </c>
      <c r="B243" s="11">
        <v>5.54</v>
      </c>
      <c r="C243" s="4">
        <v>0.22</v>
      </c>
      <c r="D243" s="11">
        <v>0.29420000000000002</v>
      </c>
      <c r="E243" s="11">
        <v>7.7067928930000003</v>
      </c>
      <c r="F243" s="23">
        <f>F237*6/12+F249*6/12</f>
        <v>3.5199999999999996</v>
      </c>
      <c r="G243" s="4">
        <f t="shared" si="23"/>
        <v>186.72249792868541</v>
      </c>
      <c r="H243" s="4">
        <f t="shared" si="24"/>
        <v>7.4149728419333556</v>
      </c>
      <c r="I243" s="5">
        <f t="shared" si="27"/>
        <v>557.76333427311897</v>
      </c>
      <c r="J243" s="4">
        <f t="shared" si="25"/>
        <v>9.9158409549854252</v>
      </c>
      <c r="K243" s="5">
        <f t="shared" si="26"/>
        <v>29.619850711760222</v>
      </c>
      <c r="L243" s="15">
        <f t="shared" si="20"/>
        <v>17.589295440864863</v>
      </c>
      <c r="M243" s="6"/>
      <c r="N243" s="7">
        <f t="shared" si="21"/>
        <v>22.38122314294198</v>
      </c>
      <c r="O243" s="28">
        <f t="shared" si="22"/>
        <v>18.830727396329028</v>
      </c>
    </row>
    <row r="244" spans="1:15" ht="13.2" x14ac:dyDescent="0.25">
      <c r="A244" s="1">
        <v>1890.08</v>
      </c>
      <c r="B244" s="11">
        <v>5.41</v>
      </c>
      <c r="C244" s="4">
        <v>0.22</v>
      </c>
      <c r="D244" s="11">
        <v>0.29330000000000001</v>
      </c>
      <c r="E244" s="11">
        <v>7.9922320659999997</v>
      </c>
      <c r="F244" s="23">
        <f>F237*5/12+F249*7/12</f>
        <v>3.5366666666666671</v>
      </c>
      <c r="G244" s="4">
        <f t="shared" si="23"/>
        <v>175.82869446173561</v>
      </c>
      <c r="H244" s="4">
        <f t="shared" si="24"/>
        <v>7.1501502368912826</v>
      </c>
      <c r="I244" s="5">
        <f t="shared" si="27"/>
        <v>527.00205355636149</v>
      </c>
      <c r="J244" s="4">
        <f t="shared" si="25"/>
        <v>9.5324502930918769</v>
      </c>
      <c r="K244" s="5">
        <f t="shared" si="26"/>
        <v>28.571109483933608</v>
      </c>
      <c r="L244" s="15">
        <f t="shared" si="20"/>
        <v>16.596791133979103</v>
      </c>
      <c r="M244" s="6"/>
      <c r="N244" s="7">
        <f t="shared" si="21"/>
        <v>21.097417913470913</v>
      </c>
      <c r="O244" s="28">
        <f t="shared" si="22"/>
        <v>18.445277872485509</v>
      </c>
    </row>
    <row r="245" spans="1:15" ht="13.2" x14ac:dyDescent="0.25">
      <c r="A245" s="1">
        <v>1890.09</v>
      </c>
      <c r="B245" s="11">
        <v>5.32</v>
      </c>
      <c r="C245" s="4">
        <v>0.22</v>
      </c>
      <c r="D245" s="11">
        <v>0.29249999999999998</v>
      </c>
      <c r="E245" s="11">
        <v>8.0873811569999994</v>
      </c>
      <c r="F245" s="23">
        <f>F237*4/12+F249*8/12</f>
        <v>3.5533333333333337</v>
      </c>
      <c r="G245" s="4">
        <f t="shared" si="23"/>
        <v>170.86939927443811</v>
      </c>
      <c r="H245" s="4">
        <f t="shared" si="24"/>
        <v>7.0660277895444326</v>
      </c>
      <c r="I245" s="5">
        <f t="shared" si="27"/>
        <v>513.90270615660484</v>
      </c>
      <c r="J245" s="4">
        <f t="shared" si="25"/>
        <v>9.3946051292806647</v>
      </c>
      <c r="K245" s="5">
        <f t="shared" si="26"/>
        <v>28.254989013309565</v>
      </c>
      <c r="L245" s="15">
        <f t="shared" si="20"/>
        <v>16.169702000615306</v>
      </c>
      <c r="M245" s="6"/>
      <c r="N245" s="7">
        <f t="shared" si="21"/>
        <v>20.53595374370968</v>
      </c>
      <c r="O245" s="28">
        <f t="shared" si="22"/>
        <v>18.188034188034191</v>
      </c>
    </row>
    <row r="246" spans="1:15" ht="13.2" x14ac:dyDescent="0.25">
      <c r="A246" s="1">
        <v>1890.1</v>
      </c>
      <c r="B246" s="11">
        <v>5.08</v>
      </c>
      <c r="C246" s="4">
        <v>0.22</v>
      </c>
      <c r="D246" s="11">
        <v>0.29170000000000001</v>
      </c>
      <c r="E246" s="11">
        <v>8.0873811569999994</v>
      </c>
      <c r="F246" s="23">
        <f>F237*3/12+F249*9/12</f>
        <v>3.57</v>
      </c>
      <c r="G246" s="4">
        <f t="shared" si="23"/>
        <v>163.16100532220779</v>
      </c>
      <c r="H246" s="4">
        <f t="shared" si="24"/>
        <v>7.0660277895444326</v>
      </c>
      <c r="I246" s="5">
        <f t="shared" si="27"/>
        <v>492.49009340007956</v>
      </c>
      <c r="J246" s="4">
        <f t="shared" si="25"/>
        <v>9.3689104827732326</v>
      </c>
      <c r="K246" s="5">
        <f t="shared" si="26"/>
        <v>28.279401622992765</v>
      </c>
      <c r="L246" s="15">
        <f t="shared" si="20"/>
        <v>15.482849163344435</v>
      </c>
      <c r="M246" s="6"/>
      <c r="N246" s="7">
        <f t="shared" si="21"/>
        <v>19.6490633910743</v>
      </c>
      <c r="O246" s="28">
        <f t="shared" si="22"/>
        <v>17.415152553993828</v>
      </c>
    </row>
    <row r="247" spans="1:15" ht="13.2" x14ac:dyDescent="0.25">
      <c r="A247" s="1">
        <v>1890.11</v>
      </c>
      <c r="B247" s="11">
        <v>4.71</v>
      </c>
      <c r="C247" s="4">
        <v>0.22</v>
      </c>
      <c r="D247" s="11">
        <v>0.2908</v>
      </c>
      <c r="E247" s="11">
        <v>7.8970910740000004</v>
      </c>
      <c r="F247" s="23">
        <f>F237*2/12+F249*10/12</f>
        <v>3.5866666666666669</v>
      </c>
      <c r="G247" s="4">
        <f t="shared" si="23"/>
        <v>154.9224415086187</v>
      </c>
      <c r="H247" s="4">
        <f t="shared" si="24"/>
        <v>7.2362923846913203</v>
      </c>
      <c r="I247" s="5">
        <f t="shared" si="27"/>
        <v>469.44275112257242</v>
      </c>
      <c r="J247" s="4">
        <f t="shared" si="25"/>
        <v>9.5650628430374347</v>
      </c>
      <c r="K247" s="5">
        <f t="shared" si="26"/>
        <v>28.983853933427614</v>
      </c>
      <c r="L247" s="15">
        <f t="shared" si="20"/>
        <v>14.745043493292801</v>
      </c>
      <c r="M247" s="6"/>
      <c r="N247" s="7">
        <f t="shared" si="21"/>
        <v>18.70319459445367</v>
      </c>
      <c r="O247" s="28">
        <f t="shared" si="22"/>
        <v>16.196698762035762</v>
      </c>
    </row>
    <row r="248" spans="1:15" ht="13.2" x14ac:dyDescent="0.25">
      <c r="A248" s="1">
        <v>1890.12</v>
      </c>
      <c r="B248" s="11">
        <v>4.5999999999999996</v>
      </c>
      <c r="C248" s="4">
        <v>0.22</v>
      </c>
      <c r="D248" s="11">
        <v>0.28999999999999998</v>
      </c>
      <c r="E248" s="11">
        <v>7.8970910740000004</v>
      </c>
      <c r="F248" s="23">
        <f>F237*1/12+F249*11/12</f>
        <v>3.6033333333333335</v>
      </c>
      <c r="G248" s="4">
        <f t="shared" si="23"/>
        <v>151.30429531627303</v>
      </c>
      <c r="H248" s="4">
        <f t="shared" si="24"/>
        <v>7.2362923846913203</v>
      </c>
      <c r="I248" s="5">
        <f t="shared" si="27"/>
        <v>460.3063918473631</v>
      </c>
      <c r="J248" s="4">
        <f t="shared" si="25"/>
        <v>9.5387490525476473</v>
      </c>
      <c r="K248" s="5">
        <f t="shared" si="26"/>
        <v>29.019316007768541</v>
      </c>
      <c r="L248" s="15">
        <f t="shared" si="20"/>
        <v>14.442991231338443</v>
      </c>
      <c r="M248" s="6"/>
      <c r="N248" s="7">
        <f t="shared" si="21"/>
        <v>18.311029377300358</v>
      </c>
      <c r="O248" s="28">
        <f t="shared" si="22"/>
        <v>15.862068965517242</v>
      </c>
    </row>
    <row r="249" spans="1:15" ht="13.2" x14ac:dyDescent="0.25">
      <c r="A249" s="1">
        <v>1891.01</v>
      </c>
      <c r="B249" s="11">
        <v>4.84</v>
      </c>
      <c r="C249" s="4">
        <v>0.22</v>
      </c>
      <c r="D249" s="11">
        <v>0.29420000000000002</v>
      </c>
      <c r="E249" s="11">
        <v>7.8019419829999999</v>
      </c>
      <c r="F249" s="23">
        <v>3.62</v>
      </c>
      <c r="G249" s="4">
        <f t="shared" si="23"/>
        <v>161.13994730278424</v>
      </c>
      <c r="H249" s="4">
        <f t="shared" si="24"/>
        <v>7.3245430592174658</v>
      </c>
      <c r="I249" s="5">
        <f t="shared" si="27"/>
        <v>492.08589045943427</v>
      </c>
      <c r="J249" s="4">
        <f t="shared" si="25"/>
        <v>9.7949116728262666</v>
      </c>
      <c r="K249" s="5">
        <f t="shared" si="26"/>
        <v>29.911501853959834</v>
      </c>
      <c r="L249" s="15">
        <f t="shared" si="20"/>
        <v>15.4289800864691</v>
      </c>
      <c r="M249" s="6"/>
      <c r="N249" s="7">
        <f t="shared" si="21"/>
        <v>19.546976727737349</v>
      </c>
      <c r="O249" s="28">
        <f t="shared" si="22"/>
        <v>16.451393609789257</v>
      </c>
    </row>
    <row r="250" spans="1:15" ht="13.2" x14ac:dyDescent="0.25">
      <c r="A250" s="1">
        <v>1891.02</v>
      </c>
      <c r="B250" s="11">
        <v>4.9000000000000004</v>
      </c>
      <c r="C250" s="4">
        <v>0.22</v>
      </c>
      <c r="D250" s="11">
        <v>0.29830000000000001</v>
      </c>
      <c r="E250" s="11">
        <v>7.8970910740000004</v>
      </c>
      <c r="F250" s="23">
        <f>F249*11/12+F261*1/12</f>
        <v>3.6183333333333332</v>
      </c>
      <c r="G250" s="4">
        <f t="shared" si="23"/>
        <v>161.17196674994304</v>
      </c>
      <c r="H250" s="4">
        <f t="shared" si="24"/>
        <v>7.2362923846913203</v>
      </c>
      <c r="I250" s="5">
        <f t="shared" si="27"/>
        <v>494.02517432547717</v>
      </c>
      <c r="J250" s="4">
        <f t="shared" si="25"/>
        <v>9.8117546288791857</v>
      </c>
      <c r="K250" s="5">
        <f t="shared" si="26"/>
        <v>30.075042755365274</v>
      </c>
      <c r="L250" s="15">
        <f t="shared" si="20"/>
        <v>15.476522332432543</v>
      </c>
      <c r="M250" s="6"/>
      <c r="N250" s="7">
        <f t="shared" si="21"/>
        <v>19.590760596774203</v>
      </c>
      <c r="O250" s="28">
        <f t="shared" si="22"/>
        <v>16.426416359369764</v>
      </c>
    </row>
    <row r="251" spans="1:15" ht="13.2" x14ac:dyDescent="0.25">
      <c r="A251" s="1">
        <v>1891.03</v>
      </c>
      <c r="B251" s="11">
        <v>4.8099999999999996</v>
      </c>
      <c r="C251" s="4">
        <v>0.22</v>
      </c>
      <c r="D251" s="11">
        <v>0.30249999999999999</v>
      </c>
      <c r="E251" s="11">
        <v>7.9922320659999997</v>
      </c>
      <c r="F251" s="23">
        <f>F249*10/12+F261*2/12</f>
        <v>3.6166666666666671</v>
      </c>
      <c r="G251" s="4">
        <f t="shared" si="23"/>
        <v>156.32828472475936</v>
      </c>
      <c r="H251" s="4">
        <f t="shared" si="24"/>
        <v>7.1501502368912826</v>
      </c>
      <c r="I251" s="5">
        <f t="shared" si="27"/>
        <v>481.00468417604395</v>
      </c>
      <c r="J251" s="4">
        <f t="shared" si="25"/>
        <v>9.8314565757255128</v>
      </c>
      <c r="K251" s="5">
        <f t="shared" si="26"/>
        <v>30.250294586954954</v>
      </c>
      <c r="L251" s="15">
        <f t="shared" si="20"/>
        <v>15.051623357657384</v>
      </c>
      <c r="M251" s="6"/>
      <c r="N251" s="7">
        <f t="shared" si="21"/>
        <v>19.038836516513708</v>
      </c>
      <c r="O251" s="28">
        <f t="shared" si="22"/>
        <v>15.900826446280991</v>
      </c>
    </row>
    <row r="252" spans="1:15" ht="13.2" x14ac:dyDescent="0.25">
      <c r="A252" s="1">
        <v>1891.04</v>
      </c>
      <c r="B252" s="11">
        <v>4.97</v>
      </c>
      <c r="C252" s="4">
        <v>0.22</v>
      </c>
      <c r="D252" s="11">
        <v>0.30669999999999997</v>
      </c>
      <c r="E252" s="11">
        <v>8.0873811569999994</v>
      </c>
      <c r="F252" s="23">
        <f>F249*9/12+F261*3/12</f>
        <v>3.6149999999999998</v>
      </c>
      <c r="G252" s="4">
        <f t="shared" si="23"/>
        <v>159.62799142743557</v>
      </c>
      <c r="H252" s="4">
        <f t="shared" si="24"/>
        <v>7.0660277895444326</v>
      </c>
      <c r="I252" s="5">
        <f t="shared" si="27"/>
        <v>492.9692949892966</v>
      </c>
      <c r="J252" s="4">
        <f t="shared" si="25"/>
        <v>9.8506851047876225</v>
      </c>
      <c r="K252" s="5">
        <f t="shared" si="26"/>
        <v>30.421264139480332</v>
      </c>
      <c r="L252" s="15">
        <f t="shared" si="20"/>
        <v>15.40894512547413</v>
      </c>
      <c r="M252" s="6"/>
      <c r="N252" s="7">
        <f t="shared" si="21"/>
        <v>19.474152883159576</v>
      </c>
      <c r="O252" s="28">
        <f t="shared" si="22"/>
        <v>16.204760352135636</v>
      </c>
    </row>
    <row r="253" spans="1:15" ht="13.2" x14ac:dyDescent="0.25">
      <c r="A253" s="1">
        <v>1891.05</v>
      </c>
      <c r="B253" s="11">
        <v>4.95</v>
      </c>
      <c r="C253" s="4">
        <v>0.22</v>
      </c>
      <c r="D253" s="11">
        <v>0.31080000000000002</v>
      </c>
      <c r="E253" s="11">
        <v>7.9922320659999997</v>
      </c>
      <c r="F253" s="23">
        <f>F249*8/12+F261*4/12</f>
        <v>3.6133333333333333</v>
      </c>
      <c r="G253" s="4">
        <f t="shared" si="23"/>
        <v>160.87838033005386</v>
      </c>
      <c r="H253" s="4">
        <f t="shared" si="24"/>
        <v>7.1501502368912826</v>
      </c>
      <c r="I253" s="5">
        <f t="shared" si="27"/>
        <v>498.67090808208695</v>
      </c>
      <c r="J253" s="4">
        <f t="shared" si="25"/>
        <v>10.101212243753684</v>
      </c>
      <c r="K253" s="5">
        <f t="shared" si="26"/>
        <v>31.310488531699519</v>
      </c>
      <c r="L253" s="15">
        <f t="shared" si="20"/>
        <v>15.566495230713263</v>
      </c>
      <c r="M253" s="6"/>
      <c r="N253" s="7">
        <f t="shared" si="21"/>
        <v>19.657392023024798</v>
      </c>
      <c r="O253" s="28">
        <f t="shared" si="22"/>
        <v>15.926640926640927</v>
      </c>
    </row>
    <row r="254" spans="1:15" ht="13.2" x14ac:dyDescent="0.25">
      <c r="A254" s="1">
        <v>1891.06</v>
      </c>
      <c r="B254" s="11">
        <v>4.8499999999999996</v>
      </c>
      <c r="C254" s="4">
        <v>0.22</v>
      </c>
      <c r="D254" s="11">
        <v>0.315</v>
      </c>
      <c r="E254" s="11">
        <v>7.8019419829999999</v>
      </c>
      <c r="F254" s="23">
        <f>F249*7/12+F261*5/12</f>
        <v>3.6116666666666668</v>
      </c>
      <c r="G254" s="4">
        <f t="shared" si="23"/>
        <v>161.47288107820319</v>
      </c>
      <c r="H254" s="4">
        <f t="shared" si="24"/>
        <v>7.3245430592174658</v>
      </c>
      <c r="I254" s="5">
        <f t="shared" si="27"/>
        <v>502.40564404591237</v>
      </c>
      <c r="J254" s="4">
        <f t="shared" si="25"/>
        <v>10.487413925697734</v>
      </c>
      <c r="K254" s="5">
        <f t="shared" si="26"/>
        <v>32.630469664837612</v>
      </c>
      <c r="L254" s="15">
        <f t="shared" si="20"/>
        <v>15.658211395638148</v>
      </c>
      <c r="M254" s="6"/>
      <c r="N254" s="7">
        <f t="shared" si="21"/>
        <v>19.757483904273556</v>
      </c>
      <c r="O254" s="28">
        <f t="shared" si="22"/>
        <v>15.396825396825395</v>
      </c>
    </row>
    <row r="255" spans="1:15" ht="13.2" x14ac:dyDescent="0.25">
      <c r="A255" s="1">
        <v>1891.07</v>
      </c>
      <c r="B255" s="11">
        <v>4.7699999999999996</v>
      </c>
      <c r="C255" s="4">
        <v>0.22</v>
      </c>
      <c r="D255" s="11">
        <v>0.31919999999999998</v>
      </c>
      <c r="E255" s="11">
        <v>7.7067928930000003</v>
      </c>
      <c r="F255" s="23">
        <f>F249*6/12+F261*6/12</f>
        <v>3.61</v>
      </c>
      <c r="G255" s="4">
        <f t="shared" si="23"/>
        <v>160.77009298191862</v>
      </c>
      <c r="H255" s="4">
        <f t="shared" si="24"/>
        <v>7.4149728419333556</v>
      </c>
      <c r="I255" s="5">
        <f t="shared" si="27"/>
        <v>502.14156860485963</v>
      </c>
      <c r="J255" s="4">
        <f t="shared" si="25"/>
        <v>10.758451505205123</v>
      </c>
      <c r="K255" s="5">
        <f t="shared" si="26"/>
        <v>33.602429496576782</v>
      </c>
      <c r="L255" s="15">
        <f t="shared" si="20"/>
        <v>15.617919238645998</v>
      </c>
      <c r="M255" s="6"/>
      <c r="N255" s="7">
        <f t="shared" si="21"/>
        <v>19.690897636411638</v>
      </c>
      <c r="O255" s="28">
        <f t="shared" si="22"/>
        <v>14.943609022556391</v>
      </c>
    </row>
    <row r="256" spans="1:15" ht="13.2" x14ac:dyDescent="0.25">
      <c r="A256" s="1">
        <v>1891.08</v>
      </c>
      <c r="B256" s="11">
        <v>4.93</v>
      </c>
      <c r="C256" s="4">
        <v>0.22</v>
      </c>
      <c r="D256" s="11">
        <v>0.32329999999999998</v>
      </c>
      <c r="E256" s="11">
        <v>7.7067928930000003</v>
      </c>
      <c r="F256" s="23">
        <f>F249*5/12+F261*7/12</f>
        <v>3.6083333333333334</v>
      </c>
      <c r="G256" s="4">
        <f t="shared" si="23"/>
        <v>166.16280050332472</v>
      </c>
      <c r="H256" s="4">
        <f t="shared" si="24"/>
        <v>7.4149728419333556</v>
      </c>
      <c r="I256" s="5">
        <f t="shared" si="27"/>
        <v>520.91485576094635</v>
      </c>
      <c r="J256" s="4">
        <f t="shared" si="25"/>
        <v>10.896639635441153</v>
      </c>
      <c r="K256" s="5">
        <f t="shared" si="26"/>
        <v>34.160603015722913</v>
      </c>
      <c r="L256" s="15">
        <f t="shared" si="20"/>
        <v>16.16399850996304</v>
      </c>
      <c r="M256" s="6"/>
      <c r="N256" s="7">
        <f t="shared" si="21"/>
        <v>20.360263494436555</v>
      </c>
      <c r="O256" s="28">
        <f t="shared" si="22"/>
        <v>15.248994741725951</v>
      </c>
    </row>
    <row r="257" spans="1:15" ht="13.2" x14ac:dyDescent="0.25">
      <c r="A257" s="1">
        <v>1891.09</v>
      </c>
      <c r="B257" s="11">
        <v>5.33</v>
      </c>
      <c r="C257" s="4">
        <v>0.22</v>
      </c>
      <c r="D257" s="11">
        <v>0.32750000000000001</v>
      </c>
      <c r="E257" s="11">
        <v>7.6116519010000001</v>
      </c>
      <c r="F257" s="23">
        <f>F249*4/12+F261*8/12</f>
        <v>3.6066666666666665</v>
      </c>
      <c r="G257" s="4">
        <f t="shared" si="23"/>
        <v>181.8900165177167</v>
      </c>
      <c r="H257" s="4">
        <f t="shared" si="24"/>
        <v>7.5076554660220793</v>
      </c>
      <c r="I257" s="5">
        <f t="shared" si="27"/>
        <v>572.18050933204529</v>
      </c>
      <c r="J257" s="4">
        <f t="shared" si="25"/>
        <v>11.176168932373777</v>
      </c>
      <c r="K257" s="5">
        <f t="shared" si="26"/>
        <v>35.157432796668836</v>
      </c>
      <c r="L257" s="15">
        <f t="shared" ref="L257:L320" si="28">G257/AVERAGE(J137:J256)</f>
        <v>17.71126141325653</v>
      </c>
      <c r="M257" s="6"/>
      <c r="N257" s="7">
        <f t="shared" ref="N257:N320" si="29">I257/AVERAGE(K137:K256)</f>
        <v>22.282941160981018</v>
      </c>
      <c r="O257" s="28">
        <f t="shared" si="22"/>
        <v>16.274809160305342</v>
      </c>
    </row>
    <row r="258" spans="1:15" ht="13.2" x14ac:dyDescent="0.25">
      <c r="A258" s="1">
        <v>1891.1</v>
      </c>
      <c r="B258" s="11">
        <v>5.33</v>
      </c>
      <c r="C258" s="4">
        <v>0.22</v>
      </c>
      <c r="D258" s="11">
        <v>0.33169999999999999</v>
      </c>
      <c r="E258" s="11">
        <v>7.6116519010000001</v>
      </c>
      <c r="F258" s="23">
        <f>F249*3/12+F261*9/12</f>
        <v>3.6049999999999995</v>
      </c>
      <c r="G258" s="4">
        <f t="shared" si="23"/>
        <v>181.8900165177167</v>
      </c>
      <c r="H258" s="4">
        <f t="shared" si="24"/>
        <v>7.5076554660220793</v>
      </c>
      <c r="I258" s="5">
        <f t="shared" si="27"/>
        <v>574.14860989572662</v>
      </c>
      <c r="J258" s="4">
        <f t="shared" si="25"/>
        <v>11.319496900361472</v>
      </c>
      <c r="K258" s="5">
        <f t="shared" si="26"/>
        <v>35.730786848482659</v>
      </c>
      <c r="L258" s="15">
        <f t="shared" si="28"/>
        <v>17.716568589826366</v>
      </c>
      <c r="M258" s="6"/>
      <c r="N258" s="7">
        <f t="shared" si="29"/>
        <v>22.264637311753706</v>
      </c>
      <c r="O258" s="28">
        <f t="shared" si="22"/>
        <v>16.068736810370819</v>
      </c>
    </row>
    <row r="259" spans="1:15" ht="13.2" x14ac:dyDescent="0.25">
      <c r="A259" s="1">
        <v>1891.11</v>
      </c>
      <c r="B259" s="11">
        <v>5.25</v>
      </c>
      <c r="C259" s="4">
        <v>0.22</v>
      </c>
      <c r="D259" s="11">
        <v>0.33579999999999999</v>
      </c>
      <c r="E259" s="11">
        <v>7.5165028100000004</v>
      </c>
      <c r="F259" s="23">
        <f>F249*2/12+F261*10/12</f>
        <v>3.6033333333333335</v>
      </c>
      <c r="G259" s="4">
        <f t="shared" si="23"/>
        <v>181.42789066555275</v>
      </c>
      <c r="H259" s="4">
        <f t="shared" si="24"/>
        <v>7.6026925612231624</v>
      </c>
      <c r="I259" s="5">
        <f t="shared" si="27"/>
        <v>574.68974660419008</v>
      </c>
      <c r="J259" s="4">
        <f t="shared" si="25"/>
        <v>11.604473463903354</v>
      </c>
      <c r="K259" s="5">
        <f t="shared" si="26"/>
        <v>36.758250839940381</v>
      </c>
      <c r="L259" s="15">
        <f t="shared" si="28"/>
        <v>17.67173917476401</v>
      </c>
      <c r="M259" s="6"/>
      <c r="N259" s="7">
        <f t="shared" si="29"/>
        <v>22.185040648628025</v>
      </c>
      <c r="O259" s="28">
        <f t="shared" si="22"/>
        <v>15.634306134603932</v>
      </c>
    </row>
    <row r="260" spans="1:15" ht="13.2" x14ac:dyDescent="0.25">
      <c r="A260" s="1">
        <v>1891.12</v>
      </c>
      <c r="B260" s="11">
        <v>5.41</v>
      </c>
      <c r="C260" s="4">
        <v>0.22</v>
      </c>
      <c r="D260" s="11">
        <v>0.34</v>
      </c>
      <c r="E260" s="11">
        <v>7.5165028100000004</v>
      </c>
      <c r="F260" s="23">
        <f>F249*1/12+F261*11/12</f>
        <v>3.601666666666667</v>
      </c>
      <c r="G260" s="4">
        <f t="shared" si="23"/>
        <v>186.95712161916956</v>
      </c>
      <c r="H260" s="4">
        <f t="shared" si="24"/>
        <v>7.6026925612231624</v>
      </c>
      <c r="I260" s="5">
        <f t="shared" si="27"/>
        <v>594.21095386979255</v>
      </c>
      <c r="J260" s="4">
        <f t="shared" si="25"/>
        <v>11.749615776435796</v>
      </c>
      <c r="K260" s="5">
        <f t="shared" si="26"/>
        <v>37.344126490892698</v>
      </c>
      <c r="L260" s="15">
        <f t="shared" si="28"/>
        <v>18.206303000209939</v>
      </c>
      <c r="M260" s="6"/>
      <c r="N260" s="7">
        <f t="shared" si="29"/>
        <v>22.828744233682716</v>
      </c>
      <c r="O260" s="28">
        <f t="shared" si="22"/>
        <v>15.911764705882351</v>
      </c>
    </row>
    <row r="261" spans="1:15" ht="13.2" x14ac:dyDescent="0.25">
      <c r="A261" s="1">
        <v>1892.01</v>
      </c>
      <c r="B261" s="11">
        <v>5.51</v>
      </c>
      <c r="C261" s="4">
        <v>0.22170000000000001</v>
      </c>
      <c r="D261" s="11">
        <v>0.34250000000000003</v>
      </c>
      <c r="E261" s="11">
        <v>7.3262127269999997</v>
      </c>
      <c r="F261" s="23">
        <v>3.6</v>
      </c>
      <c r="G261" s="4">
        <f t="shared" si="23"/>
        <v>195.35865027851517</v>
      </c>
      <c r="H261" s="4">
        <f t="shared" si="24"/>
        <v>7.8604378887017816</v>
      </c>
      <c r="I261" s="5">
        <f t="shared" si="27"/>
        <v>622.99568359819295</v>
      </c>
      <c r="J261" s="4">
        <f t="shared" si="25"/>
        <v>12.143436972847812</v>
      </c>
      <c r="K261" s="5">
        <f t="shared" si="26"/>
        <v>38.725230786276057</v>
      </c>
      <c r="L261" s="15">
        <f t="shared" si="28"/>
        <v>19.016388404225278</v>
      </c>
      <c r="M261" s="6"/>
      <c r="N261" s="7">
        <f t="shared" si="29"/>
        <v>23.815222199457597</v>
      </c>
      <c r="O261" s="28">
        <f t="shared" si="22"/>
        <v>16.087591240875909</v>
      </c>
    </row>
    <row r="262" spans="1:15" ht="13.2" x14ac:dyDescent="0.25">
      <c r="A262" s="1">
        <v>1892.02</v>
      </c>
      <c r="B262" s="11">
        <v>5.52</v>
      </c>
      <c r="C262" s="4">
        <v>0.2233</v>
      </c>
      <c r="D262" s="11">
        <v>0.34499999999999997</v>
      </c>
      <c r="E262" s="11">
        <v>7.3262127269999997</v>
      </c>
      <c r="F262" s="23">
        <f>F261*11/12+F273*1/12</f>
        <v>3.6125000000000003</v>
      </c>
      <c r="G262" s="4">
        <f t="shared" si="23"/>
        <v>195.71320318283188</v>
      </c>
      <c r="H262" s="4">
        <f t="shared" si="24"/>
        <v>7.9171663533924574</v>
      </c>
      <c r="I262" s="5">
        <f t="shared" si="27"/>
        <v>626.23032392153323</v>
      </c>
      <c r="J262" s="4">
        <f t="shared" si="25"/>
        <v>12.232075198926992</v>
      </c>
      <c r="K262" s="5">
        <f t="shared" si="26"/>
        <v>39.139395245095827</v>
      </c>
      <c r="L262" s="15">
        <f t="shared" si="28"/>
        <v>19.03642504097844</v>
      </c>
      <c r="M262" s="6"/>
      <c r="N262" s="7">
        <f t="shared" si="29"/>
        <v>23.810068229783106</v>
      </c>
      <c r="O262" s="28">
        <f t="shared" si="22"/>
        <v>16</v>
      </c>
    </row>
    <row r="263" spans="1:15" ht="13.2" x14ac:dyDescent="0.25">
      <c r="A263" s="1">
        <v>1892.03</v>
      </c>
      <c r="B263" s="11">
        <v>5.58</v>
      </c>
      <c r="C263" s="4">
        <v>0.22500000000000001</v>
      </c>
      <c r="D263" s="11">
        <v>0.34749999999999998</v>
      </c>
      <c r="E263" s="11">
        <v>7.135922645</v>
      </c>
      <c r="F263" s="23">
        <f>F261*10/12+F273*2/12</f>
        <v>3.625</v>
      </c>
      <c r="G263" s="4">
        <f t="shared" si="23"/>
        <v>203.11623487336723</v>
      </c>
      <c r="H263" s="4">
        <f t="shared" si="24"/>
        <v>8.1901707610228716</v>
      </c>
      <c r="I263" s="5">
        <f t="shared" si="27"/>
        <v>652.10192562549446</v>
      </c>
      <c r="J263" s="4">
        <f t="shared" si="25"/>
        <v>12.649263730913102</v>
      </c>
      <c r="K263" s="5">
        <f t="shared" si="26"/>
        <v>40.61029017112174</v>
      </c>
      <c r="L263" s="15">
        <f t="shared" si="28"/>
        <v>19.738054849323017</v>
      </c>
      <c r="M263" s="6"/>
      <c r="N263" s="7">
        <f t="shared" si="29"/>
        <v>24.656692455920005</v>
      </c>
      <c r="O263" s="28">
        <f t="shared" si="22"/>
        <v>16.057553956834532</v>
      </c>
    </row>
    <row r="264" spans="1:15" ht="13.2" x14ac:dyDescent="0.25">
      <c r="A264" s="1">
        <v>1892.04</v>
      </c>
      <c r="B264" s="11">
        <v>5.57</v>
      </c>
      <c r="C264" s="4">
        <v>0.22670000000000001</v>
      </c>
      <c r="D264" s="11">
        <v>0.35</v>
      </c>
      <c r="E264" s="11">
        <v>7.0407735540000003</v>
      </c>
      <c r="F264" s="23">
        <f>F261*9/12+F273*3/12</f>
        <v>3.6374999999999997</v>
      </c>
      <c r="G264" s="4">
        <f t="shared" si="23"/>
        <v>205.49222310637032</v>
      </c>
      <c r="H264" s="4">
        <f t="shared" si="24"/>
        <v>8.3635703731084661</v>
      </c>
      <c r="I264" s="5">
        <f t="shared" si="27"/>
        <v>661.96759785354084</v>
      </c>
      <c r="J264" s="4">
        <f t="shared" si="25"/>
        <v>12.912437717635477</v>
      </c>
      <c r="K264" s="5">
        <f t="shared" si="26"/>
        <v>41.595809559917285</v>
      </c>
      <c r="L264" s="15">
        <f t="shared" si="28"/>
        <v>19.943265241638645</v>
      </c>
      <c r="M264" s="6"/>
      <c r="N264" s="7">
        <f t="shared" si="29"/>
        <v>24.881133648672165</v>
      </c>
      <c r="O264" s="28">
        <f t="shared" si="22"/>
        <v>15.914285714285716</v>
      </c>
    </row>
    <row r="265" spans="1:15" ht="13.2" x14ac:dyDescent="0.25">
      <c r="A265" s="1">
        <v>1892.05</v>
      </c>
      <c r="B265" s="11">
        <v>5.57</v>
      </c>
      <c r="C265" s="4">
        <v>0.2283</v>
      </c>
      <c r="D265" s="11">
        <v>0.35249999999999998</v>
      </c>
      <c r="E265" s="11">
        <v>7.0407735540000003</v>
      </c>
      <c r="F265" s="23">
        <f>F261*8/12+F273*4/12</f>
        <v>3.65</v>
      </c>
      <c r="G265" s="4">
        <f t="shared" si="23"/>
        <v>205.49222310637032</v>
      </c>
      <c r="H265" s="4">
        <f t="shared" si="24"/>
        <v>8.4225986598176554</v>
      </c>
      <c r="I265" s="5">
        <f t="shared" si="27"/>
        <v>664.22862721604781</v>
      </c>
      <c r="J265" s="4">
        <f t="shared" si="25"/>
        <v>13.004669415618588</v>
      </c>
      <c r="K265" s="5">
        <f t="shared" si="26"/>
        <v>42.036012763672687</v>
      </c>
      <c r="L265" s="15">
        <f t="shared" si="28"/>
        <v>19.911465213489809</v>
      </c>
      <c r="M265" s="6"/>
      <c r="N265" s="7">
        <f t="shared" si="29"/>
        <v>24.810091390835662</v>
      </c>
      <c r="O265" s="28">
        <f t="shared" ref="O265:O328" si="30">B265/D265</f>
        <v>15.801418439716313</v>
      </c>
    </row>
    <row r="266" spans="1:15" ht="13.2" x14ac:dyDescent="0.25">
      <c r="A266" s="1">
        <v>1892.06</v>
      </c>
      <c r="B266" s="11">
        <v>5.54</v>
      </c>
      <c r="C266" s="4">
        <v>0.23</v>
      </c>
      <c r="D266" s="11">
        <v>0.35499999999999998</v>
      </c>
      <c r="E266" s="11">
        <v>7.0407735540000003</v>
      </c>
      <c r="F266" s="23">
        <f>F261*7/12+F273*5/12</f>
        <v>3.6625000000000001</v>
      </c>
      <c r="G266" s="4">
        <f t="shared" ref="G266:G329" si="31">B266*$E$1804/E266</f>
        <v>204.385442730573</v>
      </c>
      <c r="H266" s="4">
        <f t="shared" ref="H266:H329" si="32">C266*$E$1804/E266</f>
        <v>8.485316214446172</v>
      </c>
      <c r="I266" s="5">
        <f t="shared" si="27"/>
        <v>662.93674029896101</v>
      </c>
      <c r="J266" s="4">
        <f t="shared" ref="J266:J329" si="33">D266*$E$1804/E266</f>
        <v>13.096901113601698</v>
      </c>
      <c r="K266" s="5">
        <f t="shared" ref="K266:K329" si="34">J266*(I266/G266)</f>
        <v>42.480603394608501</v>
      </c>
      <c r="L266" s="15">
        <f t="shared" si="28"/>
        <v>19.769284397136747</v>
      </c>
      <c r="M266" s="6"/>
      <c r="N266" s="7">
        <f t="shared" si="29"/>
        <v>24.603632002808634</v>
      </c>
      <c r="O266" s="28">
        <f t="shared" si="30"/>
        <v>15.605633802816902</v>
      </c>
    </row>
    <row r="267" spans="1:15" ht="13.2" x14ac:dyDescent="0.25">
      <c r="A267" s="1">
        <v>1892.07</v>
      </c>
      <c r="B267" s="11">
        <v>5.54</v>
      </c>
      <c r="C267" s="4">
        <v>0.23169999999999999</v>
      </c>
      <c r="D267" s="11">
        <v>0.35749999999999998</v>
      </c>
      <c r="E267" s="11">
        <v>7.2310717359999996</v>
      </c>
      <c r="F267" s="23">
        <f>F261*6/12+F273*6/12</f>
        <v>3.6749999999999998</v>
      </c>
      <c r="G267" s="4">
        <f t="shared" si="31"/>
        <v>199.00668566676768</v>
      </c>
      <c r="H267" s="4">
        <f t="shared" si="32"/>
        <v>8.3230774492761856</v>
      </c>
      <c r="I267" s="5">
        <f t="shared" ref="I267:I330" si="35">I266*((G267+(H267/12))/G266)</f>
        <v>647.74011239604545</v>
      </c>
      <c r="J267" s="4">
        <f t="shared" si="33"/>
        <v>12.8420379288573</v>
      </c>
      <c r="K267" s="5">
        <f t="shared" si="34"/>
        <v>41.799113751188855</v>
      </c>
      <c r="L267" s="15">
        <f t="shared" si="28"/>
        <v>19.211886434505566</v>
      </c>
      <c r="M267" s="6"/>
      <c r="N267" s="7">
        <f t="shared" si="29"/>
        <v>23.882788577933102</v>
      </c>
      <c r="O267" s="28">
        <f t="shared" si="30"/>
        <v>15.496503496503497</v>
      </c>
    </row>
    <row r="268" spans="1:15" ht="13.2" x14ac:dyDescent="0.25">
      <c r="A268" s="1">
        <v>1892.08</v>
      </c>
      <c r="B268" s="11">
        <v>5.62</v>
      </c>
      <c r="C268" s="4">
        <v>0.23330000000000001</v>
      </c>
      <c r="D268" s="11">
        <v>0.36</v>
      </c>
      <c r="E268" s="11">
        <v>7.3262127269999997</v>
      </c>
      <c r="F268" s="23">
        <f>F261*5/12+F273*7/12</f>
        <v>3.6875</v>
      </c>
      <c r="G268" s="4">
        <f t="shared" si="31"/>
        <v>199.25873222599915</v>
      </c>
      <c r="H268" s="4">
        <f t="shared" si="32"/>
        <v>8.2717192577091812</v>
      </c>
      <c r="I268" s="5">
        <f t="shared" si="35"/>
        <v>650.8041017357541</v>
      </c>
      <c r="J268" s="4">
        <f t="shared" si="33"/>
        <v>12.76390455540208</v>
      </c>
      <c r="K268" s="5">
        <f t="shared" si="34"/>
        <v>41.688518972397056</v>
      </c>
      <c r="L268" s="15">
        <f t="shared" si="28"/>
        <v>19.204303803173826</v>
      </c>
      <c r="M268" s="6"/>
      <c r="N268" s="7">
        <f t="shared" si="29"/>
        <v>23.846985014935338</v>
      </c>
      <c r="O268" s="28">
        <f t="shared" si="30"/>
        <v>15.611111111111112</v>
      </c>
    </row>
    <row r="269" spans="1:15" ht="13.2" x14ac:dyDescent="0.25">
      <c r="A269" s="1">
        <v>1892.09</v>
      </c>
      <c r="B269" s="11">
        <v>5.48</v>
      </c>
      <c r="C269" s="4">
        <v>0.23499999999999999</v>
      </c>
      <c r="D269" s="11">
        <v>0.36249999999999999</v>
      </c>
      <c r="E269" s="11">
        <v>7.3262127269999997</v>
      </c>
      <c r="F269" s="23">
        <f>F261*4/12+F273*8/12</f>
        <v>3.7</v>
      </c>
      <c r="G269" s="4">
        <f t="shared" si="31"/>
        <v>194.294991565565</v>
      </c>
      <c r="H269" s="4">
        <f t="shared" si="32"/>
        <v>8.3319932514430253</v>
      </c>
      <c r="I269" s="5">
        <f t="shared" si="35"/>
        <v>636.85967814429262</v>
      </c>
      <c r="J269" s="4">
        <f t="shared" si="33"/>
        <v>12.852542781481262</v>
      </c>
      <c r="K269" s="5">
        <f t="shared" si="34"/>
        <v>42.128035278705489</v>
      </c>
      <c r="L269" s="15">
        <f t="shared" si="28"/>
        <v>18.694271809588201</v>
      </c>
      <c r="M269" s="6"/>
      <c r="N269" s="7">
        <f t="shared" si="29"/>
        <v>23.191984913721996</v>
      </c>
      <c r="O269" s="28">
        <f t="shared" si="30"/>
        <v>15.117241379310347</v>
      </c>
    </row>
    <row r="270" spans="1:15" ht="13.2" x14ac:dyDescent="0.25">
      <c r="A270" s="1">
        <v>1892.1</v>
      </c>
      <c r="B270" s="11">
        <v>5.59</v>
      </c>
      <c r="C270" s="4">
        <v>0.23669999999999999</v>
      </c>
      <c r="D270" s="11">
        <v>0.36499999999999999</v>
      </c>
      <c r="E270" s="11">
        <v>7.3262127269999997</v>
      </c>
      <c r="F270" s="23">
        <f>F261*3/12+F273*9/12</f>
        <v>3.7124999999999999</v>
      </c>
      <c r="G270" s="4">
        <f t="shared" si="31"/>
        <v>198.19507351304895</v>
      </c>
      <c r="H270" s="4">
        <f t="shared" si="32"/>
        <v>8.3922672451768676</v>
      </c>
      <c r="I270" s="5">
        <f t="shared" si="35"/>
        <v>651.93570401058241</v>
      </c>
      <c r="J270" s="4">
        <f t="shared" si="33"/>
        <v>12.941181007560443</v>
      </c>
      <c r="K270" s="5">
        <f t="shared" si="34"/>
        <v>42.568252587453067</v>
      </c>
      <c r="L270" s="15">
        <f t="shared" si="28"/>
        <v>19.040214915324707</v>
      </c>
      <c r="M270" s="6"/>
      <c r="N270" s="7">
        <f t="shared" si="29"/>
        <v>23.596821279777345</v>
      </c>
      <c r="O270" s="28">
        <f t="shared" si="30"/>
        <v>15.315068493150685</v>
      </c>
    </row>
    <row r="271" spans="1:15" ht="13.2" x14ac:dyDescent="0.25">
      <c r="A271" s="1">
        <v>1892.11</v>
      </c>
      <c r="B271" s="11">
        <v>5.57</v>
      </c>
      <c r="C271" s="4">
        <v>0.23830000000000001</v>
      </c>
      <c r="D271" s="11">
        <v>0.36749999999999999</v>
      </c>
      <c r="E271" s="11">
        <v>7.5165028100000004</v>
      </c>
      <c r="F271" s="23">
        <f>F261*2/12+F273*10/12</f>
        <v>3.7250000000000001</v>
      </c>
      <c r="G271" s="4">
        <f t="shared" si="31"/>
        <v>192.48635257278642</v>
      </c>
      <c r="H271" s="4">
        <f t="shared" si="32"/>
        <v>8.2350983515430887</v>
      </c>
      <c r="I271" s="5">
        <f t="shared" si="35"/>
        <v>635.41499677485501</v>
      </c>
      <c r="J271" s="4">
        <f t="shared" si="33"/>
        <v>12.699952346588692</v>
      </c>
      <c r="K271" s="5">
        <f t="shared" si="34"/>
        <v>41.923700415576164</v>
      </c>
      <c r="L271" s="15">
        <f t="shared" si="28"/>
        <v>18.463312690799995</v>
      </c>
      <c r="M271" s="6"/>
      <c r="N271" s="7">
        <f t="shared" si="29"/>
        <v>22.8588072242663</v>
      </c>
      <c r="O271" s="28">
        <f t="shared" si="30"/>
        <v>15.156462585034015</v>
      </c>
    </row>
    <row r="272" spans="1:15" ht="13.2" x14ac:dyDescent="0.25">
      <c r="A272" s="1">
        <v>1892.12</v>
      </c>
      <c r="B272" s="11">
        <v>5.51</v>
      </c>
      <c r="C272" s="4">
        <v>0.24</v>
      </c>
      <c r="D272" s="11">
        <v>0.37</v>
      </c>
      <c r="E272" s="11">
        <v>7.6116519010000001</v>
      </c>
      <c r="F272" s="23">
        <f>F261*1/12+F273*11/12</f>
        <v>3.7374999999999998</v>
      </c>
      <c r="G272" s="4">
        <f t="shared" si="31"/>
        <v>188.03264371718933</v>
      </c>
      <c r="H272" s="4">
        <f t="shared" si="32"/>
        <v>8.190169599296814</v>
      </c>
      <c r="I272" s="5">
        <f t="shared" si="35"/>
        <v>622.9659392167838</v>
      </c>
      <c r="J272" s="4">
        <f t="shared" si="33"/>
        <v>12.626511465582587</v>
      </c>
      <c r="K272" s="5">
        <f t="shared" si="34"/>
        <v>41.832558531798547</v>
      </c>
      <c r="L272" s="15">
        <f t="shared" si="28"/>
        <v>18.01300925127574</v>
      </c>
      <c r="M272" s="6"/>
      <c r="N272" s="7">
        <f t="shared" si="29"/>
        <v>22.28136209283738</v>
      </c>
      <c r="O272" s="28">
        <f t="shared" si="30"/>
        <v>14.891891891891891</v>
      </c>
    </row>
    <row r="273" spans="1:15" ht="13.2" x14ac:dyDescent="0.25">
      <c r="A273" s="1">
        <v>1893.01</v>
      </c>
      <c r="B273" s="11">
        <v>5.61</v>
      </c>
      <c r="C273" s="4">
        <v>0.24079999999999999</v>
      </c>
      <c r="D273" s="11">
        <v>0.36080000000000001</v>
      </c>
      <c r="E273" s="11">
        <v>7.8970910740000004</v>
      </c>
      <c r="F273" s="23">
        <v>3.75</v>
      </c>
      <c r="G273" s="4">
        <f t="shared" si="31"/>
        <v>184.52545580962865</v>
      </c>
      <c r="H273" s="4">
        <f t="shared" si="32"/>
        <v>7.9204509374257714</v>
      </c>
      <c r="I273" s="5">
        <f t="shared" si="35"/>
        <v>613.53312136128511</v>
      </c>
      <c r="J273" s="4">
        <f t="shared" si="33"/>
        <v>11.867519510893764</v>
      </c>
      <c r="K273" s="5">
        <f t="shared" si="34"/>
        <v>39.458600746372845</v>
      </c>
      <c r="L273" s="15">
        <f t="shared" si="28"/>
        <v>17.656643708098773</v>
      </c>
      <c r="M273" s="6"/>
      <c r="N273" s="7">
        <f t="shared" si="29"/>
        <v>21.820189744893536</v>
      </c>
      <c r="O273" s="28">
        <f t="shared" si="30"/>
        <v>15.548780487804878</v>
      </c>
    </row>
    <row r="274" spans="1:15" ht="13.2" x14ac:dyDescent="0.25">
      <c r="A274" s="1">
        <v>1893.02</v>
      </c>
      <c r="B274" s="11">
        <v>5.51</v>
      </c>
      <c r="C274" s="4">
        <v>0.2417</v>
      </c>
      <c r="D274" s="11">
        <v>0.35170000000000001</v>
      </c>
      <c r="E274" s="11">
        <v>7.9922320659999997</v>
      </c>
      <c r="F274" s="23">
        <f>F273*11/12+F285*1/12</f>
        <v>3.7458333333333336</v>
      </c>
      <c r="G274" s="4">
        <f t="shared" si="31"/>
        <v>179.07876275123166</v>
      </c>
      <c r="H274" s="4">
        <f t="shared" si="32"/>
        <v>7.8554150557119211</v>
      </c>
      <c r="I274" s="5">
        <f t="shared" si="35"/>
        <v>597.59983560537057</v>
      </c>
      <c r="J274" s="4">
        <f t="shared" si="33"/>
        <v>11.430490174157564</v>
      </c>
      <c r="K274" s="5">
        <f t="shared" si="34"/>
        <v>38.144439597533363</v>
      </c>
      <c r="L274" s="15">
        <f t="shared" si="28"/>
        <v>17.12519385487245</v>
      </c>
      <c r="M274" s="6"/>
      <c r="N274" s="7">
        <f t="shared" si="29"/>
        <v>21.148920730797155</v>
      </c>
      <c r="O274" s="28">
        <f t="shared" si="30"/>
        <v>15.666761444412851</v>
      </c>
    </row>
    <row r="275" spans="1:15" ht="13.2" x14ac:dyDescent="0.25">
      <c r="A275" s="1">
        <v>1893.03</v>
      </c>
      <c r="B275" s="11">
        <v>5.31</v>
      </c>
      <c r="C275" s="4">
        <v>0.24249999999999999</v>
      </c>
      <c r="D275" s="11">
        <v>0.34250000000000003</v>
      </c>
      <c r="E275" s="11">
        <v>7.8019419829999999</v>
      </c>
      <c r="F275" s="23">
        <f>F273*10/12+F285*2/12</f>
        <v>3.7416666666666667</v>
      </c>
      <c r="G275" s="4">
        <f t="shared" si="31"/>
        <v>176.7878347474761</v>
      </c>
      <c r="H275" s="4">
        <f t="shared" si="32"/>
        <v>8.0736440539101597</v>
      </c>
      <c r="I275" s="5">
        <f t="shared" si="35"/>
        <v>592.20002816705392</v>
      </c>
      <c r="J275" s="4">
        <f t="shared" si="33"/>
        <v>11.402981808099918</v>
      </c>
      <c r="K275" s="5">
        <f t="shared" si="34"/>
        <v>38.197459443920145</v>
      </c>
      <c r="L275" s="15">
        <f t="shared" si="28"/>
        <v>16.89958903158232</v>
      </c>
      <c r="M275" s="6"/>
      <c r="N275" s="7">
        <f t="shared" si="29"/>
        <v>20.861750450681836</v>
      </c>
      <c r="O275" s="28">
        <f t="shared" si="30"/>
        <v>15.503649635036494</v>
      </c>
    </row>
    <row r="276" spans="1:15" ht="13.2" x14ac:dyDescent="0.25">
      <c r="A276" s="1">
        <v>1893.04</v>
      </c>
      <c r="B276" s="11">
        <v>5.31</v>
      </c>
      <c r="C276" s="4">
        <v>0.24329999999999999</v>
      </c>
      <c r="D276" s="11">
        <v>0.33329999999999999</v>
      </c>
      <c r="E276" s="11">
        <v>7.7067928930000003</v>
      </c>
      <c r="F276" s="23">
        <f>F273*9/12+F285*3/12</f>
        <v>3.7375000000000003</v>
      </c>
      <c r="G276" s="4">
        <f t="shared" si="31"/>
        <v>178.97048086666416</v>
      </c>
      <c r="H276" s="4">
        <f t="shared" si="32"/>
        <v>8.200285874738114</v>
      </c>
      <c r="I276" s="5">
        <f t="shared" si="35"/>
        <v>601.80050335163162</v>
      </c>
      <c r="J276" s="4">
        <f t="shared" si="33"/>
        <v>11.233683855529033</v>
      </c>
      <c r="K276" s="5">
        <f t="shared" si="34"/>
        <v>37.774031594557222</v>
      </c>
      <c r="L276" s="15">
        <f t="shared" si="28"/>
        <v>17.102541578254918</v>
      </c>
      <c r="M276" s="6"/>
      <c r="N276" s="7">
        <f t="shared" si="29"/>
        <v>21.104034801510593</v>
      </c>
      <c r="O276" s="28">
        <f t="shared" si="30"/>
        <v>15.931593159315931</v>
      </c>
    </row>
    <row r="277" spans="1:15" ht="13.2" x14ac:dyDescent="0.25">
      <c r="A277" s="1">
        <v>1893.05</v>
      </c>
      <c r="B277" s="11">
        <v>4.84</v>
      </c>
      <c r="C277" s="4">
        <v>0.2442</v>
      </c>
      <c r="D277" s="11">
        <v>0.32419999999999999</v>
      </c>
      <c r="E277" s="11">
        <v>7.6116519010000001</v>
      </c>
      <c r="F277" s="23">
        <f>F273*8/12+F285*4/12</f>
        <v>3.7333333333333334</v>
      </c>
      <c r="G277" s="4">
        <f t="shared" si="31"/>
        <v>165.16842025248573</v>
      </c>
      <c r="H277" s="4">
        <f t="shared" si="32"/>
        <v>8.3334975672845069</v>
      </c>
      <c r="I277" s="5">
        <f t="shared" si="35"/>
        <v>557.72529198633856</v>
      </c>
      <c r="J277" s="4">
        <f t="shared" si="33"/>
        <v>11.063554100383445</v>
      </c>
      <c r="K277" s="5">
        <f t="shared" si="34"/>
        <v>37.358375963217142</v>
      </c>
      <c r="L277" s="15">
        <f t="shared" si="28"/>
        <v>15.780987310776252</v>
      </c>
      <c r="M277" s="6"/>
      <c r="N277" s="7">
        <f t="shared" si="29"/>
        <v>19.473767640170013</v>
      </c>
      <c r="O277" s="28">
        <f t="shared" si="30"/>
        <v>14.929056138186304</v>
      </c>
    </row>
    <row r="278" spans="1:15" ht="13.2" x14ac:dyDescent="0.25">
      <c r="A278" s="1">
        <v>1893.06</v>
      </c>
      <c r="B278" s="11">
        <v>4.6100000000000003</v>
      </c>
      <c r="C278" s="4">
        <v>0.245</v>
      </c>
      <c r="D278" s="11">
        <v>0.315</v>
      </c>
      <c r="E278" s="11">
        <v>7.4213618180000003</v>
      </c>
      <c r="F278" s="23">
        <f>F273*7/12+F285*5/12</f>
        <v>3.729166666666667</v>
      </c>
      <c r="G278" s="4">
        <f t="shared" si="31"/>
        <v>161.3533148452135</v>
      </c>
      <c r="H278" s="4">
        <f t="shared" si="32"/>
        <v>8.5751761685634058</v>
      </c>
      <c r="I278" s="5">
        <f t="shared" si="35"/>
        <v>547.25578826069307</v>
      </c>
      <c r="J278" s="4">
        <f t="shared" si="33"/>
        <v>11.025226502438665</v>
      </c>
      <c r="K278" s="5">
        <f t="shared" si="34"/>
        <v>37.393833688095071</v>
      </c>
      <c r="L278" s="15">
        <f t="shared" si="28"/>
        <v>15.416503863597686</v>
      </c>
      <c r="M278" s="6"/>
      <c r="N278" s="7">
        <f t="shared" si="29"/>
        <v>19.029235819010808</v>
      </c>
      <c r="O278" s="28">
        <f t="shared" si="30"/>
        <v>14.634920634920636</v>
      </c>
    </row>
    <row r="279" spans="1:15" ht="13.2" x14ac:dyDescent="0.25">
      <c r="A279" s="1">
        <v>1893.07</v>
      </c>
      <c r="B279" s="11">
        <v>4.18</v>
      </c>
      <c r="C279" s="4">
        <v>0.24579999999999999</v>
      </c>
      <c r="D279" s="11">
        <v>0.30580000000000002</v>
      </c>
      <c r="E279" s="11">
        <v>7.2310717359999996</v>
      </c>
      <c r="F279" s="23">
        <f>F273*6/12+F285*6/12</f>
        <v>3.7250000000000005</v>
      </c>
      <c r="G279" s="4">
        <f t="shared" si="31"/>
        <v>150.15305886048534</v>
      </c>
      <c r="H279" s="4">
        <f t="shared" si="32"/>
        <v>8.8295746095471994</v>
      </c>
      <c r="I279" s="5">
        <f t="shared" si="35"/>
        <v>511.7638910408678</v>
      </c>
      <c r="J279" s="4">
        <f t="shared" si="33"/>
        <v>10.984881674530245</v>
      </c>
      <c r="K279" s="5">
        <f t="shared" si="34"/>
        <v>37.439568870884543</v>
      </c>
      <c r="L279" s="15">
        <f t="shared" si="28"/>
        <v>14.349854182760945</v>
      </c>
      <c r="M279" s="6"/>
      <c r="N279" s="7">
        <f t="shared" si="29"/>
        <v>17.725059871200965</v>
      </c>
      <c r="O279" s="28">
        <f t="shared" si="30"/>
        <v>13.669064748201437</v>
      </c>
    </row>
    <row r="280" spans="1:15" ht="13.2" x14ac:dyDescent="0.25">
      <c r="A280" s="1">
        <v>1893.08</v>
      </c>
      <c r="B280" s="11">
        <v>4.08</v>
      </c>
      <c r="C280" s="4">
        <v>0.2467</v>
      </c>
      <c r="D280" s="11">
        <v>0.29670000000000002</v>
      </c>
      <c r="E280" s="11">
        <v>6.9456325620000001</v>
      </c>
      <c r="F280" s="23">
        <f>F273*5/12+F285*7/12</f>
        <v>3.7208333333333337</v>
      </c>
      <c r="G280" s="4">
        <f t="shared" si="31"/>
        <v>152.58397713092268</v>
      </c>
      <c r="H280" s="4">
        <f t="shared" si="32"/>
        <v>9.2260948917153502</v>
      </c>
      <c r="I280" s="5">
        <f t="shared" si="35"/>
        <v>522.66957215308253</v>
      </c>
      <c r="J280" s="4">
        <f t="shared" si="33"/>
        <v>11.095996572241365</v>
      </c>
      <c r="K280" s="5">
        <f t="shared" si="34"/>
        <v>38.00883873966167</v>
      </c>
      <c r="L280" s="15">
        <f t="shared" si="28"/>
        <v>14.588056535807809</v>
      </c>
      <c r="M280" s="6"/>
      <c r="N280" s="7">
        <f t="shared" si="29"/>
        <v>18.033912740781645</v>
      </c>
      <c r="O280" s="28">
        <f t="shared" si="30"/>
        <v>13.751263902932255</v>
      </c>
    </row>
    <row r="281" spans="1:15" ht="13.2" x14ac:dyDescent="0.25">
      <c r="A281" s="1">
        <v>1893.09</v>
      </c>
      <c r="B281" s="11">
        <v>4.37</v>
      </c>
      <c r="C281" s="4">
        <v>0.2475</v>
      </c>
      <c r="D281" s="11">
        <v>0.28749999999999998</v>
      </c>
      <c r="E281" s="11">
        <v>7.2310717359999996</v>
      </c>
      <c r="F281" s="23">
        <f>F273*4/12+F285*8/12</f>
        <v>3.7166666666666668</v>
      </c>
      <c r="G281" s="4">
        <f t="shared" si="31"/>
        <v>156.97819789959831</v>
      </c>
      <c r="H281" s="4">
        <f t="shared" si="32"/>
        <v>8.8906416430550532</v>
      </c>
      <c r="I281" s="5">
        <f t="shared" si="35"/>
        <v>540.25965289565033</v>
      </c>
      <c r="J281" s="4">
        <f t="shared" si="33"/>
        <v>10.327513019710416</v>
      </c>
      <c r="K281" s="5">
        <f t="shared" si="34"/>
        <v>35.543398216819099</v>
      </c>
      <c r="L281" s="15">
        <f t="shared" si="28"/>
        <v>15.012069079138758</v>
      </c>
      <c r="M281" s="6"/>
      <c r="N281" s="7">
        <f t="shared" si="29"/>
        <v>18.567014551942318</v>
      </c>
      <c r="O281" s="28">
        <f t="shared" si="30"/>
        <v>15.200000000000001</v>
      </c>
    </row>
    <row r="282" spans="1:15" ht="13.2" x14ac:dyDescent="0.25">
      <c r="A282" s="1">
        <v>1893.1</v>
      </c>
      <c r="B282" s="11">
        <v>4.5</v>
      </c>
      <c r="C282" s="4">
        <v>0.24829999999999999</v>
      </c>
      <c r="D282" s="11">
        <v>0.27829999999999999</v>
      </c>
      <c r="E282" s="11">
        <v>7.3262127269999997</v>
      </c>
      <c r="F282" s="23">
        <f>F273*3/12+F285*9/12</f>
        <v>3.7125000000000004</v>
      </c>
      <c r="G282" s="4">
        <f t="shared" si="31"/>
        <v>159.54880694252603</v>
      </c>
      <c r="H282" s="4">
        <f t="shared" si="32"/>
        <v>8.8035486141842689</v>
      </c>
      <c r="I282" s="5">
        <f t="shared" si="35"/>
        <v>551.63159211838286</v>
      </c>
      <c r="J282" s="4">
        <f t="shared" si="33"/>
        <v>9.8672073271344409</v>
      </c>
      <c r="K282" s="5">
        <f t="shared" si="34"/>
        <v>34.115349352565758</v>
      </c>
      <c r="L282" s="15">
        <f t="shared" si="28"/>
        <v>15.271794153520187</v>
      </c>
      <c r="M282" s="6"/>
      <c r="N282" s="7">
        <f t="shared" si="29"/>
        <v>18.897533570630877</v>
      </c>
      <c r="O282" s="28">
        <f t="shared" si="30"/>
        <v>16.169601149838304</v>
      </c>
    </row>
    <row r="283" spans="1:15" ht="13.2" x14ac:dyDescent="0.25">
      <c r="A283" s="1">
        <v>1893.11</v>
      </c>
      <c r="B283" s="11">
        <v>4.57</v>
      </c>
      <c r="C283" s="4">
        <v>0.2492</v>
      </c>
      <c r="D283" s="11">
        <v>0.26919999999999999</v>
      </c>
      <c r="E283" s="11">
        <v>7.135922645</v>
      </c>
      <c r="F283" s="23">
        <f>F273*2/12+F285*10/12</f>
        <v>3.7083333333333335</v>
      </c>
      <c r="G283" s="4">
        <f t="shared" si="31"/>
        <v>166.35146834610902</v>
      </c>
      <c r="H283" s="4">
        <f t="shared" si="32"/>
        <v>9.0710691273195536</v>
      </c>
      <c r="I283" s="5">
        <f t="shared" si="35"/>
        <v>577.76499739216433</v>
      </c>
      <c r="J283" s="4">
        <f t="shared" si="33"/>
        <v>9.7990843060771429</v>
      </c>
      <c r="K283" s="5">
        <f t="shared" si="34"/>
        <v>34.033771837630333</v>
      </c>
      <c r="L283" s="15">
        <f t="shared" si="28"/>
        <v>15.942411400571675</v>
      </c>
      <c r="M283" s="6"/>
      <c r="N283" s="7">
        <f t="shared" si="29"/>
        <v>19.737917734430336</v>
      </c>
      <c r="O283" s="28">
        <f t="shared" si="30"/>
        <v>16.976225854383358</v>
      </c>
    </row>
    <row r="284" spans="1:15" ht="13.2" x14ac:dyDescent="0.25">
      <c r="A284" s="1">
        <v>1893.12</v>
      </c>
      <c r="B284" s="11">
        <v>4.41</v>
      </c>
      <c r="C284" s="4">
        <v>0.25</v>
      </c>
      <c r="D284" s="11">
        <v>0.26</v>
      </c>
      <c r="E284" s="11">
        <v>7.0407735540000003</v>
      </c>
      <c r="F284" s="23">
        <f>F273*1/12+F285*11/12</f>
        <v>3.7041666666666671</v>
      </c>
      <c r="G284" s="4">
        <f t="shared" si="31"/>
        <v>162.69671524220703</v>
      </c>
      <c r="H284" s="4">
        <f t="shared" si="32"/>
        <v>9.223169798311055</v>
      </c>
      <c r="I284" s="5">
        <f t="shared" si="35"/>
        <v>567.74092179336583</v>
      </c>
      <c r="J284" s="4">
        <f t="shared" si="33"/>
        <v>9.5920965902434983</v>
      </c>
      <c r="K284" s="5">
        <f t="shared" si="34"/>
        <v>33.472253892579388</v>
      </c>
      <c r="L284" s="15">
        <f t="shared" si="28"/>
        <v>15.612694335464937</v>
      </c>
      <c r="M284" s="6"/>
      <c r="N284" s="7">
        <f t="shared" si="29"/>
        <v>19.343520628210033</v>
      </c>
      <c r="O284" s="28">
        <f t="shared" si="30"/>
        <v>16.96153846153846</v>
      </c>
    </row>
    <row r="285" spans="1:15" ht="13.2" x14ac:dyDescent="0.25">
      <c r="A285" s="1">
        <v>1894.01</v>
      </c>
      <c r="B285" s="11">
        <v>4.32</v>
      </c>
      <c r="C285" s="4">
        <v>0.2467</v>
      </c>
      <c r="D285" s="11">
        <v>0.25169999999999998</v>
      </c>
      <c r="E285" s="11">
        <v>6.8504834710000004</v>
      </c>
      <c r="F285" s="23">
        <v>3.7</v>
      </c>
      <c r="G285" s="4">
        <f t="shared" si="31"/>
        <v>163.80346945588593</v>
      </c>
      <c r="H285" s="4">
        <f t="shared" si="32"/>
        <v>9.3542397950849683</v>
      </c>
      <c r="I285" s="5">
        <f t="shared" si="35"/>
        <v>574.32320004981341</v>
      </c>
      <c r="J285" s="4">
        <f t="shared" si="33"/>
        <v>9.5438271439922424</v>
      </c>
      <c r="K285" s="5">
        <f t="shared" si="34"/>
        <v>33.462303114013437</v>
      </c>
      <c r="L285" s="15">
        <f t="shared" si="28"/>
        <v>15.739869351948219</v>
      </c>
      <c r="M285" s="6"/>
      <c r="N285" s="7">
        <f t="shared" si="29"/>
        <v>19.51707032777291</v>
      </c>
      <c r="O285" s="28">
        <f t="shared" si="30"/>
        <v>17.163289630512516</v>
      </c>
    </row>
    <row r="286" spans="1:15" ht="13.2" x14ac:dyDescent="0.25">
      <c r="A286" s="1">
        <v>1894.02</v>
      </c>
      <c r="B286" s="11">
        <v>4.38</v>
      </c>
      <c r="C286" s="4">
        <v>0.24329999999999999</v>
      </c>
      <c r="D286" s="11">
        <v>0.24329999999999999</v>
      </c>
      <c r="E286" s="11">
        <v>6.7553424790000003</v>
      </c>
      <c r="F286" s="23">
        <f>F285*11/12+F297*1/12</f>
        <v>3.6800000000000006</v>
      </c>
      <c r="G286" s="4">
        <f t="shared" si="31"/>
        <v>168.41753671805213</v>
      </c>
      <c r="H286" s="4">
        <f t="shared" si="32"/>
        <v>9.3552481012561834</v>
      </c>
      <c r="I286" s="5">
        <f t="shared" si="35"/>
        <v>593.23434127557596</v>
      </c>
      <c r="J286" s="4">
        <f t="shared" si="33"/>
        <v>9.3552481012561834</v>
      </c>
      <c r="K286" s="5">
        <f t="shared" si="34"/>
        <v>32.952948683184388</v>
      </c>
      <c r="L286" s="15">
        <f t="shared" si="28"/>
        <v>16.20273659644992</v>
      </c>
      <c r="M286" s="6"/>
      <c r="N286" s="7">
        <f t="shared" si="29"/>
        <v>20.105790744253245</v>
      </c>
      <c r="O286" s="28">
        <f t="shared" si="30"/>
        <v>18.002466091245378</v>
      </c>
    </row>
    <row r="287" spans="1:15" ht="13.2" x14ac:dyDescent="0.25">
      <c r="A287" s="1">
        <v>1894.03</v>
      </c>
      <c r="B287" s="11">
        <v>4.51</v>
      </c>
      <c r="C287" s="4">
        <v>0.24</v>
      </c>
      <c r="D287" s="11">
        <v>0.23499999999999999</v>
      </c>
      <c r="E287" s="11">
        <v>6.5650523969999997</v>
      </c>
      <c r="F287" s="23">
        <f>F285*10/12+F297*2/12</f>
        <v>3.66</v>
      </c>
      <c r="G287" s="4">
        <f t="shared" si="31"/>
        <v>178.44275401904304</v>
      </c>
      <c r="H287" s="4">
        <f t="shared" si="32"/>
        <v>9.4958450032306736</v>
      </c>
      <c r="I287" s="5">
        <f t="shared" si="35"/>
        <v>631.33454006140073</v>
      </c>
      <c r="J287" s="4">
        <f t="shared" si="33"/>
        <v>9.2980148989966995</v>
      </c>
      <c r="K287" s="5">
        <f t="shared" si="34"/>
        <v>32.896589116281412</v>
      </c>
      <c r="L287" s="15">
        <f t="shared" si="28"/>
        <v>17.18762208812193</v>
      </c>
      <c r="M287" s="6"/>
      <c r="N287" s="7">
        <f t="shared" si="29"/>
        <v>21.341016645575841</v>
      </c>
      <c r="O287" s="28">
        <f t="shared" si="30"/>
        <v>19.191489361702128</v>
      </c>
    </row>
    <row r="288" spans="1:15" ht="13.2" x14ac:dyDescent="0.25">
      <c r="A288" s="1">
        <v>1894.04</v>
      </c>
      <c r="B288" s="11">
        <v>4.57</v>
      </c>
      <c r="C288" s="4">
        <v>0.23669999999999999</v>
      </c>
      <c r="D288" s="11">
        <v>0.22670000000000001</v>
      </c>
      <c r="E288" s="11">
        <v>6.5650523969999997</v>
      </c>
      <c r="F288" s="23">
        <f>F285*9/12+F297*3/12</f>
        <v>3.64</v>
      </c>
      <c r="G288" s="4">
        <f t="shared" si="31"/>
        <v>180.81671526985073</v>
      </c>
      <c r="H288" s="4">
        <f t="shared" si="32"/>
        <v>9.3652771344362513</v>
      </c>
      <c r="I288" s="5">
        <f t="shared" si="35"/>
        <v>642.49488290095633</v>
      </c>
      <c r="J288" s="4">
        <f t="shared" si="33"/>
        <v>8.9696169259683067</v>
      </c>
      <c r="K288" s="5">
        <f t="shared" si="34"/>
        <v>31.871682703204989</v>
      </c>
      <c r="L288" s="15">
        <f t="shared" si="28"/>
        <v>17.434849078052455</v>
      </c>
      <c r="M288" s="6"/>
      <c r="N288" s="7">
        <f t="shared" si="29"/>
        <v>21.659778276889075</v>
      </c>
      <c r="O288" s="28">
        <f t="shared" si="30"/>
        <v>20.15880017644464</v>
      </c>
    </row>
    <row r="289" spans="1:15" ht="13.2" x14ac:dyDescent="0.25">
      <c r="A289" s="1">
        <v>1894.05</v>
      </c>
      <c r="B289" s="11">
        <v>4.4000000000000004</v>
      </c>
      <c r="C289" s="4">
        <v>0.23330000000000001</v>
      </c>
      <c r="D289" s="11">
        <v>0.21829999999999999</v>
      </c>
      <c r="E289" s="11">
        <v>6.5650523969999997</v>
      </c>
      <c r="F289" s="23">
        <f>F285*8/12+F297*4/12</f>
        <v>3.62</v>
      </c>
      <c r="G289" s="4">
        <f t="shared" si="31"/>
        <v>174.09049172589567</v>
      </c>
      <c r="H289" s="4">
        <f t="shared" si="32"/>
        <v>9.2307526635571495</v>
      </c>
      <c r="I289" s="5">
        <f t="shared" si="35"/>
        <v>621.32793350385282</v>
      </c>
      <c r="J289" s="4">
        <f t="shared" si="33"/>
        <v>8.6372623508552326</v>
      </c>
      <c r="K289" s="5">
        <f t="shared" si="34"/>
        <v>30.826338155429788</v>
      </c>
      <c r="L289" s="15">
        <f t="shared" si="28"/>
        <v>16.808751920918006</v>
      </c>
      <c r="M289" s="6"/>
      <c r="N289" s="7">
        <f t="shared" si="29"/>
        <v>20.896769439678724</v>
      </c>
      <c r="O289" s="28">
        <f t="shared" si="30"/>
        <v>20.155748969308295</v>
      </c>
    </row>
    <row r="290" spans="1:15" ht="13.2" x14ac:dyDescent="0.25">
      <c r="A290" s="1">
        <v>1894.06</v>
      </c>
      <c r="B290" s="11">
        <v>4.34</v>
      </c>
      <c r="C290" s="4">
        <v>0.23</v>
      </c>
      <c r="D290" s="11">
        <v>0.21</v>
      </c>
      <c r="E290" s="11">
        <v>6.5650523969999997</v>
      </c>
      <c r="F290" s="23">
        <f>F285*7/12+F297*5/12</f>
        <v>3.6000000000000005</v>
      </c>
      <c r="G290" s="4">
        <f t="shared" si="31"/>
        <v>171.71653047508801</v>
      </c>
      <c r="H290" s="4">
        <f t="shared" si="32"/>
        <v>9.100184794762729</v>
      </c>
      <c r="I290" s="5">
        <f t="shared" si="35"/>
        <v>615.56182199974512</v>
      </c>
      <c r="J290" s="4">
        <f t="shared" si="33"/>
        <v>8.3088643778268381</v>
      </c>
      <c r="K290" s="5">
        <f t="shared" si="34"/>
        <v>29.785249451600567</v>
      </c>
      <c r="L290" s="15">
        <f t="shared" si="28"/>
        <v>16.60631969529253</v>
      </c>
      <c r="M290" s="6"/>
      <c r="N290" s="7">
        <f t="shared" si="29"/>
        <v>20.661031027566601</v>
      </c>
      <c r="O290" s="28">
        <f t="shared" si="30"/>
        <v>20.666666666666668</v>
      </c>
    </row>
    <row r="291" spans="1:15" ht="13.2" x14ac:dyDescent="0.25">
      <c r="A291" s="1">
        <v>1894.07</v>
      </c>
      <c r="B291" s="11">
        <v>4.25</v>
      </c>
      <c r="C291" s="4">
        <v>0.22670000000000001</v>
      </c>
      <c r="D291" s="11">
        <v>0.20169999999999999</v>
      </c>
      <c r="E291" s="11">
        <v>6.5650523969999997</v>
      </c>
      <c r="F291" s="23">
        <f>F285*6/12+F297*6/12</f>
        <v>3.58</v>
      </c>
      <c r="G291" s="4">
        <f t="shared" si="31"/>
        <v>168.15558859887648</v>
      </c>
      <c r="H291" s="4">
        <f t="shared" si="32"/>
        <v>8.9696169259683067</v>
      </c>
      <c r="I291" s="5">
        <f t="shared" si="35"/>
        <v>605.476205588217</v>
      </c>
      <c r="J291" s="4">
        <f t="shared" si="33"/>
        <v>7.9804664047984444</v>
      </c>
      <c r="K291" s="5">
        <f t="shared" si="34"/>
        <v>28.735188392269031</v>
      </c>
      <c r="L291" s="15">
        <f t="shared" si="28"/>
        <v>16.28967971491695</v>
      </c>
      <c r="M291" s="6"/>
      <c r="N291" s="7">
        <f t="shared" si="29"/>
        <v>20.285465268221355</v>
      </c>
      <c r="O291" s="28">
        <f t="shared" si="30"/>
        <v>21.070897372335153</v>
      </c>
    </row>
    <row r="292" spans="1:15" ht="13.2" x14ac:dyDescent="0.25">
      <c r="A292" s="1">
        <v>1894.08</v>
      </c>
      <c r="B292" s="11">
        <v>4.41</v>
      </c>
      <c r="C292" s="4">
        <v>0.2233</v>
      </c>
      <c r="D292" s="11">
        <v>0.1933</v>
      </c>
      <c r="E292" s="11">
        <v>6.7553424790000003</v>
      </c>
      <c r="F292" s="23">
        <f>F285*5/12+F297*7/12</f>
        <v>3.5599999999999996</v>
      </c>
      <c r="G292" s="4">
        <f t="shared" si="31"/>
        <v>169.5710814900936</v>
      </c>
      <c r="H292" s="4">
        <f t="shared" si="32"/>
        <v>8.5862182532285498</v>
      </c>
      <c r="I292" s="5">
        <f t="shared" si="35"/>
        <v>613.14931662140941</v>
      </c>
      <c r="J292" s="4">
        <f t="shared" si="33"/>
        <v>7.4326734811870958</v>
      </c>
      <c r="K292" s="5">
        <f t="shared" si="34"/>
        <v>26.875683197940688</v>
      </c>
      <c r="L292" s="15">
        <f t="shared" si="28"/>
        <v>16.457777072998368</v>
      </c>
      <c r="M292" s="6"/>
      <c r="N292" s="7">
        <f t="shared" si="29"/>
        <v>20.510549550602185</v>
      </c>
      <c r="O292" s="28">
        <f t="shared" si="30"/>
        <v>22.814278323848939</v>
      </c>
    </row>
    <row r="293" spans="1:15" ht="13.2" x14ac:dyDescent="0.25">
      <c r="A293" s="1">
        <v>1894.09</v>
      </c>
      <c r="B293" s="11">
        <v>4.4800000000000004</v>
      </c>
      <c r="C293" s="4">
        <v>0.22</v>
      </c>
      <c r="D293" s="11">
        <v>0.185</v>
      </c>
      <c r="E293" s="11">
        <v>6.8504834710000004</v>
      </c>
      <c r="F293" s="23">
        <f>F285*4/12+F297*8/12</f>
        <v>3.54</v>
      </c>
      <c r="G293" s="4">
        <f t="shared" si="31"/>
        <v>169.87026462091873</v>
      </c>
      <c r="H293" s="4">
        <f t="shared" si="32"/>
        <v>8.3418433519201169</v>
      </c>
      <c r="I293" s="5">
        <f t="shared" si="35"/>
        <v>616.74472268594582</v>
      </c>
      <c r="J293" s="4">
        <f t="shared" si="33"/>
        <v>7.0147319095691891</v>
      </c>
      <c r="K293" s="5">
        <f t="shared" si="34"/>
        <v>25.468253057343745</v>
      </c>
      <c r="L293" s="15">
        <f t="shared" si="28"/>
        <v>16.522315444877211</v>
      </c>
      <c r="M293" s="6"/>
      <c r="N293" s="7">
        <f t="shared" si="29"/>
        <v>20.607265065055671</v>
      </c>
      <c r="O293" s="28">
        <f t="shared" si="30"/>
        <v>24.216216216216218</v>
      </c>
    </row>
    <row r="294" spans="1:15" ht="13.2" x14ac:dyDescent="0.25">
      <c r="A294" s="1">
        <v>1894.1</v>
      </c>
      <c r="B294" s="11">
        <v>4.34</v>
      </c>
      <c r="C294" s="4">
        <v>0.2167</v>
      </c>
      <c r="D294" s="11">
        <v>0.1767</v>
      </c>
      <c r="E294" s="11">
        <v>6.6601933879999997</v>
      </c>
      <c r="F294" s="23">
        <f>F285*3/12+F297*9/12</f>
        <v>3.5200000000000005</v>
      </c>
      <c r="G294" s="4">
        <f t="shared" si="31"/>
        <v>169.26355652542503</v>
      </c>
      <c r="H294" s="4">
        <f t="shared" si="32"/>
        <v>8.451477580428481</v>
      </c>
      <c r="I294" s="5">
        <f t="shared" si="35"/>
        <v>617.09901070929925</v>
      </c>
      <c r="J294" s="4">
        <f t="shared" si="33"/>
        <v>6.8914448013923044</v>
      </c>
      <c r="K294" s="5">
        <f t="shared" si="34"/>
        <v>25.12474543602147</v>
      </c>
      <c r="L294" s="15">
        <f t="shared" si="28"/>
        <v>16.502904205708425</v>
      </c>
      <c r="M294" s="6"/>
      <c r="N294" s="7">
        <f t="shared" si="29"/>
        <v>20.602914844137359</v>
      </c>
      <c r="O294" s="28">
        <f t="shared" si="30"/>
        <v>24.561403508771928</v>
      </c>
    </row>
    <row r="295" spans="1:15" ht="13.2" x14ac:dyDescent="0.25">
      <c r="A295" s="1">
        <v>1894.11</v>
      </c>
      <c r="B295" s="11">
        <v>4.34</v>
      </c>
      <c r="C295" s="4">
        <v>0.21329999999999999</v>
      </c>
      <c r="D295" s="11">
        <v>0.16830000000000001</v>
      </c>
      <c r="E295" s="11">
        <v>6.6601933879999997</v>
      </c>
      <c r="F295" s="23">
        <f>F285*2/12+F297*10/12</f>
        <v>3.5</v>
      </c>
      <c r="G295" s="4">
        <f t="shared" si="31"/>
        <v>169.26355652542503</v>
      </c>
      <c r="H295" s="4">
        <f t="shared" si="32"/>
        <v>8.3188747942104051</v>
      </c>
      <c r="I295" s="5">
        <f t="shared" si="35"/>
        <v>619.62641506767659</v>
      </c>
      <c r="J295" s="4">
        <f t="shared" si="33"/>
        <v>6.5638379177947082</v>
      </c>
      <c r="K295" s="5">
        <f t="shared" si="34"/>
        <v>24.028369966794926</v>
      </c>
      <c r="L295" s="15">
        <f t="shared" si="28"/>
        <v>16.542784447444554</v>
      </c>
      <c r="M295" s="6"/>
      <c r="N295" s="7">
        <f t="shared" si="29"/>
        <v>20.672276347819043</v>
      </c>
      <c r="O295" s="28">
        <f t="shared" si="30"/>
        <v>25.787284610814019</v>
      </c>
    </row>
    <row r="296" spans="1:15" ht="13.2" x14ac:dyDescent="0.25">
      <c r="A296" s="1">
        <v>1894.12</v>
      </c>
      <c r="B296" s="11">
        <v>4.3</v>
      </c>
      <c r="C296" s="4">
        <v>0.21</v>
      </c>
      <c r="D296" s="11">
        <v>0.16</v>
      </c>
      <c r="E296" s="11">
        <v>6.5650523969999997</v>
      </c>
      <c r="F296" s="23">
        <f>F285*1/12+F297*11/12</f>
        <v>3.4800000000000004</v>
      </c>
      <c r="G296" s="4">
        <f t="shared" si="31"/>
        <v>170.1338896412162</v>
      </c>
      <c r="H296" s="4">
        <f t="shared" si="32"/>
        <v>8.3088643778268381</v>
      </c>
      <c r="I296" s="5">
        <f t="shared" si="35"/>
        <v>625.34716241758395</v>
      </c>
      <c r="J296" s="4">
        <f t="shared" si="33"/>
        <v>6.3305633354871151</v>
      </c>
      <c r="K296" s="5">
        <f t="shared" si="34"/>
        <v>23.268731624840335</v>
      </c>
      <c r="L296" s="15">
        <f t="shared" si="28"/>
        <v>16.672466333767723</v>
      </c>
      <c r="M296" s="6"/>
      <c r="N296" s="7">
        <f t="shared" si="29"/>
        <v>20.855013611174993</v>
      </c>
      <c r="O296" s="28">
        <f t="shared" si="30"/>
        <v>26.875</v>
      </c>
    </row>
    <row r="297" spans="1:15" ht="13.2" x14ac:dyDescent="0.25">
      <c r="A297" s="1">
        <v>1895.01</v>
      </c>
      <c r="B297" s="11">
        <v>4.25</v>
      </c>
      <c r="C297" s="4">
        <v>0.20830000000000001</v>
      </c>
      <c r="D297" s="11">
        <v>0.16750000000000001</v>
      </c>
      <c r="E297" s="11">
        <v>6.5650523969999997</v>
      </c>
      <c r="F297" s="23">
        <v>3.46</v>
      </c>
      <c r="G297" s="4">
        <f t="shared" si="31"/>
        <v>168.15558859887648</v>
      </c>
      <c r="H297" s="4">
        <f t="shared" si="32"/>
        <v>8.2416021423872881</v>
      </c>
      <c r="I297" s="5">
        <f t="shared" si="35"/>
        <v>620.60009878349547</v>
      </c>
      <c r="J297" s="4">
        <f t="shared" si="33"/>
        <v>6.6273084918380745</v>
      </c>
      <c r="K297" s="5">
        <f t="shared" si="34"/>
        <v>24.458945069702473</v>
      </c>
      <c r="L297" s="15">
        <f t="shared" si="28"/>
        <v>16.524443935162715</v>
      </c>
      <c r="M297" s="6"/>
      <c r="N297" s="7">
        <f t="shared" si="29"/>
        <v>20.692167083108217</v>
      </c>
      <c r="O297" s="28">
        <f t="shared" si="30"/>
        <v>25.373134328358208</v>
      </c>
    </row>
    <row r="298" spans="1:15" ht="13.2" x14ac:dyDescent="0.25">
      <c r="A298" s="1">
        <v>1895.02</v>
      </c>
      <c r="B298" s="11">
        <v>4.1900000000000004</v>
      </c>
      <c r="C298" s="4">
        <v>0.20669999999999999</v>
      </c>
      <c r="D298" s="11">
        <v>0.17499999999999999</v>
      </c>
      <c r="E298" s="11">
        <v>6.5650523969999997</v>
      </c>
      <c r="F298" s="23">
        <f>F297*11/12+F309*1/12</f>
        <v>3.4716666666666667</v>
      </c>
      <c r="G298" s="4">
        <f t="shared" si="31"/>
        <v>165.78162734806884</v>
      </c>
      <c r="H298" s="4">
        <f t="shared" si="32"/>
        <v>8.1782965090324158</v>
      </c>
      <c r="I298" s="5">
        <f t="shared" si="35"/>
        <v>614.35394131868054</v>
      </c>
      <c r="J298" s="4">
        <f t="shared" si="33"/>
        <v>6.9240536481890311</v>
      </c>
      <c r="K298" s="5">
        <f t="shared" si="34"/>
        <v>25.659174160088082</v>
      </c>
      <c r="L298" s="15">
        <f t="shared" si="28"/>
        <v>16.33123769321141</v>
      </c>
      <c r="M298" s="6"/>
      <c r="N298" s="7">
        <f t="shared" si="29"/>
        <v>20.472046385423759</v>
      </c>
      <c r="O298" s="28">
        <f t="shared" si="30"/>
        <v>23.942857142857147</v>
      </c>
    </row>
    <row r="299" spans="1:15" ht="13.2" x14ac:dyDescent="0.25">
      <c r="A299" s="1">
        <v>1895.03</v>
      </c>
      <c r="B299" s="11">
        <v>4.1900000000000004</v>
      </c>
      <c r="C299" s="4">
        <v>0.20499999999999999</v>
      </c>
      <c r="D299" s="11">
        <v>0.1825</v>
      </c>
      <c r="E299" s="11">
        <v>6.5650523969999997</v>
      </c>
      <c r="F299" s="23">
        <f>F297*10/12+F309*2/12</f>
        <v>3.4833333333333334</v>
      </c>
      <c r="G299" s="4">
        <f t="shared" si="31"/>
        <v>165.78162734806884</v>
      </c>
      <c r="H299" s="4">
        <f t="shared" si="32"/>
        <v>8.1110342735928658</v>
      </c>
      <c r="I299" s="5">
        <f t="shared" si="35"/>
        <v>616.85876546287955</v>
      </c>
      <c r="J299" s="4">
        <f t="shared" si="33"/>
        <v>7.2207988045399905</v>
      </c>
      <c r="K299" s="5">
        <f t="shared" si="34"/>
        <v>26.867953388299643</v>
      </c>
      <c r="L299" s="15">
        <f t="shared" si="28"/>
        <v>16.364625427174797</v>
      </c>
      <c r="M299" s="6"/>
      <c r="N299" s="7">
        <f t="shared" si="29"/>
        <v>20.534641990203514</v>
      </c>
      <c r="O299" s="28">
        <f t="shared" si="30"/>
        <v>22.958904109589042</v>
      </c>
    </row>
    <row r="300" spans="1:15" ht="13.2" x14ac:dyDescent="0.25">
      <c r="A300" s="1">
        <v>1895.04</v>
      </c>
      <c r="B300" s="11">
        <v>4.37</v>
      </c>
      <c r="C300" s="4">
        <v>0.20330000000000001</v>
      </c>
      <c r="D300" s="11">
        <v>0.19</v>
      </c>
      <c r="E300" s="11">
        <v>6.8504834710000004</v>
      </c>
      <c r="F300" s="23">
        <f>F297*9/12+F309*3/12</f>
        <v>3.4950000000000001</v>
      </c>
      <c r="G300" s="4">
        <f t="shared" si="31"/>
        <v>165.69934294495869</v>
      </c>
      <c r="H300" s="4">
        <f t="shared" si="32"/>
        <v>7.7086216065698174</v>
      </c>
      <c r="I300" s="5">
        <f t="shared" si="35"/>
        <v>618.94285071915863</v>
      </c>
      <c r="J300" s="4">
        <f t="shared" si="33"/>
        <v>7.2043192584764641</v>
      </c>
      <c r="K300" s="5">
        <f t="shared" si="34"/>
        <v>26.910558726919938</v>
      </c>
      <c r="L300" s="15">
        <f t="shared" si="28"/>
        <v>16.3875438236863</v>
      </c>
      <c r="M300" s="6"/>
      <c r="N300" s="7">
        <f t="shared" si="29"/>
        <v>20.578453397959482</v>
      </c>
      <c r="O300" s="28">
        <f t="shared" si="30"/>
        <v>23</v>
      </c>
    </row>
    <row r="301" spans="1:15" ht="13.2" x14ac:dyDescent="0.25">
      <c r="A301" s="1">
        <v>1895.05</v>
      </c>
      <c r="B301" s="11">
        <v>4.6100000000000003</v>
      </c>
      <c r="C301" s="4">
        <v>0.20169999999999999</v>
      </c>
      <c r="D301" s="11">
        <v>0.19750000000000001</v>
      </c>
      <c r="E301" s="11">
        <v>6.9456325620000001</v>
      </c>
      <c r="F301" s="23">
        <f>F297*8/12+F309*4/12</f>
        <v>3.5066666666666668</v>
      </c>
      <c r="G301" s="4">
        <f t="shared" si="31"/>
        <v>172.40493494449845</v>
      </c>
      <c r="H301" s="4">
        <f t="shared" si="32"/>
        <v>7.5431833792419374</v>
      </c>
      <c r="I301" s="5">
        <f t="shared" si="35"/>
        <v>646.3385226992807</v>
      </c>
      <c r="J301" s="4">
        <f t="shared" si="33"/>
        <v>7.3861116380777529</v>
      </c>
      <c r="K301" s="5">
        <f t="shared" si="34"/>
        <v>27.690207859676342</v>
      </c>
      <c r="L301" s="15">
        <f t="shared" si="28"/>
        <v>17.08036955338239</v>
      </c>
      <c r="M301" s="6"/>
      <c r="N301" s="7">
        <f t="shared" si="29"/>
        <v>21.460149768676398</v>
      </c>
      <c r="O301" s="28">
        <f t="shared" si="30"/>
        <v>23.341772151898734</v>
      </c>
    </row>
    <row r="302" spans="1:15" ht="13.2" x14ac:dyDescent="0.25">
      <c r="A302" s="1">
        <v>1895.06</v>
      </c>
      <c r="B302" s="11">
        <v>4.7</v>
      </c>
      <c r="C302" s="4">
        <v>0.2</v>
      </c>
      <c r="D302" s="11">
        <v>0.20499999999999999</v>
      </c>
      <c r="E302" s="11">
        <v>7.0407735540000003</v>
      </c>
      <c r="F302" s="23">
        <f>F297*7/12+F309*5/12</f>
        <v>3.5183333333333331</v>
      </c>
      <c r="G302" s="4">
        <f t="shared" si="31"/>
        <v>173.39559220824785</v>
      </c>
      <c r="H302" s="4">
        <f t="shared" si="32"/>
        <v>7.3785358386488449</v>
      </c>
      <c r="I302" s="5">
        <f t="shared" si="35"/>
        <v>652.35760377811891</v>
      </c>
      <c r="J302" s="4">
        <f t="shared" si="33"/>
        <v>7.5629992346150656</v>
      </c>
      <c r="K302" s="5">
        <f t="shared" si="34"/>
        <v>28.453895483939228</v>
      </c>
      <c r="L302" s="15">
        <f t="shared" si="28"/>
        <v>17.207413539783385</v>
      </c>
      <c r="M302" s="6"/>
      <c r="N302" s="7">
        <f t="shared" si="29"/>
        <v>21.62827321006764</v>
      </c>
      <c r="O302" s="28">
        <f t="shared" si="30"/>
        <v>22.926829268292686</v>
      </c>
    </row>
    <row r="303" spans="1:15" ht="13.2" x14ac:dyDescent="0.25">
      <c r="A303" s="1">
        <v>1895.07</v>
      </c>
      <c r="B303" s="11">
        <v>4.72</v>
      </c>
      <c r="C303" s="4">
        <v>0.1983</v>
      </c>
      <c r="D303" s="11">
        <v>0.21249999999999999</v>
      </c>
      <c r="E303" s="11">
        <v>6.9456325620000001</v>
      </c>
      <c r="F303" s="23">
        <f>F297*6/12+F309*6/12</f>
        <v>3.53</v>
      </c>
      <c r="G303" s="4">
        <f t="shared" si="31"/>
        <v>176.51871864165565</v>
      </c>
      <c r="H303" s="4">
        <f t="shared" si="32"/>
        <v>7.4160300649661686</v>
      </c>
      <c r="I303" s="5">
        <f t="shared" si="35"/>
        <v>666.43266692634222</v>
      </c>
      <c r="J303" s="4">
        <f t="shared" si="33"/>
        <v>7.9470821422355558</v>
      </c>
      <c r="K303" s="5">
        <f t="shared" si="34"/>
        <v>30.00358934784909</v>
      </c>
      <c r="L303" s="15">
        <f t="shared" si="28"/>
        <v>17.546014648740556</v>
      </c>
      <c r="M303" s="6"/>
      <c r="N303" s="7">
        <f t="shared" si="29"/>
        <v>22.060403147384246</v>
      </c>
      <c r="O303" s="28">
        <f t="shared" si="30"/>
        <v>22.211764705882352</v>
      </c>
    </row>
    <row r="304" spans="1:15" ht="13.2" x14ac:dyDescent="0.25">
      <c r="A304" s="1">
        <v>1895.08</v>
      </c>
      <c r="B304" s="11">
        <v>4.79</v>
      </c>
      <c r="C304" s="4">
        <v>0.19670000000000001</v>
      </c>
      <c r="D304" s="11">
        <v>0.22</v>
      </c>
      <c r="E304" s="11">
        <v>6.8504834710000004</v>
      </c>
      <c r="F304" s="23">
        <f>F297*5/12+F309*7/12</f>
        <v>3.541666666666667</v>
      </c>
      <c r="G304" s="4">
        <f t="shared" si="31"/>
        <v>181.6246802531698</v>
      </c>
      <c r="H304" s="4">
        <f t="shared" si="32"/>
        <v>7.4583663060122136</v>
      </c>
      <c r="I304" s="5">
        <f t="shared" si="35"/>
        <v>688.05636717209006</v>
      </c>
      <c r="J304" s="4">
        <f t="shared" si="33"/>
        <v>8.3418433519201169</v>
      </c>
      <c r="K304" s="5">
        <f t="shared" si="34"/>
        <v>31.601753815837125</v>
      </c>
      <c r="L304" s="15">
        <f t="shared" si="28"/>
        <v>18.074072547241791</v>
      </c>
      <c r="M304" s="6"/>
      <c r="N304" s="7">
        <f t="shared" si="29"/>
        <v>22.728369644725113</v>
      </c>
      <c r="O304" s="28">
        <f t="shared" si="30"/>
        <v>21.772727272727273</v>
      </c>
    </row>
    <row r="305" spans="1:15" ht="13.2" x14ac:dyDescent="0.25">
      <c r="A305" s="1">
        <v>1895.09</v>
      </c>
      <c r="B305" s="11">
        <v>4.82</v>
      </c>
      <c r="C305" s="4">
        <v>0.19500000000000001</v>
      </c>
      <c r="D305" s="11">
        <v>0.22750000000000001</v>
      </c>
      <c r="E305" s="11">
        <v>6.8504834710000004</v>
      </c>
      <c r="F305" s="23">
        <f>F297*4/12+F309*8/12</f>
        <v>3.5533333333333332</v>
      </c>
      <c r="G305" s="4">
        <f t="shared" si="31"/>
        <v>182.76220434661346</v>
      </c>
      <c r="H305" s="4">
        <f t="shared" si="32"/>
        <v>7.3939066073837401</v>
      </c>
      <c r="I305" s="5">
        <f t="shared" si="35"/>
        <v>694.69991769019225</v>
      </c>
      <c r="J305" s="4">
        <f t="shared" si="33"/>
        <v>8.6262243752810299</v>
      </c>
      <c r="K305" s="5">
        <f t="shared" si="34"/>
        <v>32.789259600522563</v>
      </c>
      <c r="L305" s="15">
        <f t="shared" si="28"/>
        <v>18.200335946605467</v>
      </c>
      <c r="M305" s="6"/>
      <c r="N305" s="7">
        <f t="shared" si="29"/>
        <v>22.888669564420368</v>
      </c>
      <c r="O305" s="28">
        <f t="shared" si="30"/>
        <v>21.186813186813186</v>
      </c>
    </row>
    <row r="306" spans="1:15" ht="13.2" x14ac:dyDescent="0.25">
      <c r="A306" s="1">
        <v>1895.1</v>
      </c>
      <c r="B306" s="11">
        <v>4.75</v>
      </c>
      <c r="C306" s="4">
        <v>0.1933</v>
      </c>
      <c r="D306" s="11">
        <v>0.23499999999999999</v>
      </c>
      <c r="E306" s="11">
        <v>6.8504834710000004</v>
      </c>
      <c r="F306" s="23">
        <f>F297*3/12+F309*9/12</f>
        <v>3.5649999999999995</v>
      </c>
      <c r="G306" s="4">
        <f t="shared" si="31"/>
        <v>180.10798146191161</v>
      </c>
      <c r="H306" s="4">
        <f t="shared" si="32"/>
        <v>7.3294469087552656</v>
      </c>
      <c r="I306" s="5">
        <f t="shared" si="35"/>
        <v>686.9325864873872</v>
      </c>
      <c r="J306" s="4">
        <f t="shared" si="33"/>
        <v>8.9106053986419429</v>
      </c>
      <c r="K306" s="5">
        <f t="shared" si="34"/>
        <v>33.985085857797053</v>
      </c>
      <c r="L306" s="15">
        <f t="shared" si="28"/>
        <v>17.944706622466477</v>
      </c>
      <c r="M306" s="6"/>
      <c r="N306" s="7">
        <f t="shared" si="29"/>
        <v>22.567892520739939</v>
      </c>
      <c r="O306" s="28">
        <f t="shared" si="30"/>
        <v>20.212765957446809</v>
      </c>
    </row>
    <row r="307" spans="1:15" ht="13.2" x14ac:dyDescent="0.25">
      <c r="A307" s="1">
        <v>1895.11</v>
      </c>
      <c r="B307" s="11">
        <v>4.59</v>
      </c>
      <c r="C307" s="4">
        <v>0.19170000000000001</v>
      </c>
      <c r="D307" s="11">
        <v>0.24249999999999999</v>
      </c>
      <c r="E307" s="11">
        <v>6.8504834710000004</v>
      </c>
      <c r="F307" s="23">
        <f>F297*2/12+F309*10/12</f>
        <v>3.5766666666666667</v>
      </c>
      <c r="G307" s="4">
        <f t="shared" si="31"/>
        <v>174.04118629687878</v>
      </c>
      <c r="H307" s="4">
        <f t="shared" si="32"/>
        <v>7.2687789571049377</v>
      </c>
      <c r="I307" s="5">
        <f t="shared" si="35"/>
        <v>666.1040673781564</v>
      </c>
      <c r="J307" s="4">
        <f t="shared" si="33"/>
        <v>9.1949864220028541</v>
      </c>
      <c r="K307" s="5">
        <f t="shared" si="34"/>
        <v>35.191772622920027</v>
      </c>
      <c r="L307" s="15">
        <f t="shared" si="28"/>
        <v>17.342998991921693</v>
      </c>
      <c r="M307" s="6"/>
      <c r="N307" s="7">
        <f t="shared" si="29"/>
        <v>21.812946556051408</v>
      </c>
      <c r="O307" s="28">
        <f t="shared" si="30"/>
        <v>18.927835051546392</v>
      </c>
    </row>
    <row r="308" spans="1:15" ht="13.2" x14ac:dyDescent="0.25">
      <c r="A308" s="1">
        <v>1895.12</v>
      </c>
      <c r="B308" s="11">
        <v>4.32</v>
      </c>
      <c r="C308" s="4">
        <v>0.19</v>
      </c>
      <c r="D308" s="11">
        <v>0.25</v>
      </c>
      <c r="E308" s="11">
        <v>6.7553424790000003</v>
      </c>
      <c r="F308" s="23">
        <f>F297*1/12+F309*11/12</f>
        <v>3.5883333333333338</v>
      </c>
      <c r="G308" s="4">
        <f t="shared" si="31"/>
        <v>166.11044717396922</v>
      </c>
      <c r="H308" s="4">
        <f t="shared" si="32"/>
        <v>7.3057835562625355</v>
      </c>
      <c r="I308" s="5">
        <f t="shared" si="35"/>
        <v>638.08102670787832</v>
      </c>
      <c r="J308" s="4">
        <f t="shared" si="33"/>
        <v>9.6128731003454426</v>
      </c>
      <c r="K308" s="5">
        <f t="shared" si="34"/>
        <v>36.925985341891113</v>
      </c>
      <c r="L308" s="15">
        <f t="shared" si="28"/>
        <v>16.548415156667961</v>
      </c>
      <c r="M308" s="6"/>
      <c r="N308" s="7">
        <f t="shared" si="29"/>
        <v>20.81864807762808</v>
      </c>
      <c r="O308" s="28">
        <f t="shared" si="30"/>
        <v>17.28</v>
      </c>
    </row>
    <row r="309" spans="1:15" ht="13.2" x14ac:dyDescent="0.25">
      <c r="A309" s="1">
        <v>1896.01</v>
      </c>
      <c r="B309" s="11">
        <v>4.2699999999999996</v>
      </c>
      <c r="C309" s="4">
        <v>0.18920000000000001</v>
      </c>
      <c r="D309" s="11">
        <v>0.2467</v>
      </c>
      <c r="E309" s="11">
        <v>6.6601933879999997</v>
      </c>
      <c r="F309" s="23">
        <v>3.6</v>
      </c>
      <c r="G309" s="4">
        <f t="shared" si="31"/>
        <v>166.5334991621117</v>
      </c>
      <c r="H309" s="4">
        <f t="shared" si="32"/>
        <v>7.378955044841109</v>
      </c>
      <c r="I309" s="5">
        <f t="shared" si="35"/>
        <v>642.06816734713072</v>
      </c>
      <c r="J309" s="4">
        <f t="shared" si="33"/>
        <v>9.6215021647056123</v>
      </c>
      <c r="K309" s="5">
        <f t="shared" si="34"/>
        <v>37.095601143919716</v>
      </c>
      <c r="L309" s="15">
        <f t="shared" si="28"/>
        <v>16.57622482856819</v>
      </c>
      <c r="M309" s="6"/>
      <c r="N309" s="7">
        <f t="shared" si="29"/>
        <v>20.858552156094397</v>
      </c>
      <c r="O309" s="28">
        <f t="shared" si="30"/>
        <v>17.308471828131331</v>
      </c>
    </row>
    <row r="310" spans="1:15" ht="13.2" x14ac:dyDescent="0.25">
      <c r="A310" s="1">
        <v>1896.02</v>
      </c>
      <c r="B310" s="11">
        <v>4.45</v>
      </c>
      <c r="C310" s="4">
        <v>0.1883</v>
      </c>
      <c r="D310" s="11">
        <v>0.24329999999999999</v>
      </c>
      <c r="E310" s="11">
        <v>6.5650523969999997</v>
      </c>
      <c r="F310" s="23">
        <f>F309*11/12+F321*1/12</f>
        <v>3.5833333333333335</v>
      </c>
      <c r="G310" s="4">
        <f t="shared" si="31"/>
        <v>176.0687927682354</v>
      </c>
      <c r="H310" s="4">
        <f t="shared" si="32"/>
        <v>7.4502817254513989</v>
      </c>
      <c r="I310" s="5">
        <f t="shared" si="35"/>
        <v>681.22509924421547</v>
      </c>
      <c r="J310" s="4">
        <f t="shared" si="33"/>
        <v>9.6264128720250941</v>
      </c>
      <c r="K310" s="5">
        <f t="shared" si="34"/>
        <v>37.245408235082607</v>
      </c>
      <c r="L310" s="15">
        <f t="shared" si="28"/>
        <v>17.515403352637271</v>
      </c>
      <c r="M310" s="6"/>
      <c r="N310" s="7">
        <f t="shared" si="29"/>
        <v>22.040592031270339</v>
      </c>
      <c r="O310" s="28">
        <f t="shared" si="30"/>
        <v>18.290176736539255</v>
      </c>
    </row>
    <row r="311" spans="1:15" ht="13.2" x14ac:dyDescent="0.25">
      <c r="A311" s="1">
        <v>1896.03</v>
      </c>
      <c r="B311" s="11">
        <v>4.38</v>
      </c>
      <c r="C311" s="4">
        <v>0.1875</v>
      </c>
      <c r="D311" s="11">
        <v>0.24</v>
      </c>
      <c r="E311" s="11">
        <v>6.5650523969999997</v>
      </c>
      <c r="F311" s="23">
        <f>F309*10/12+F321*2/12</f>
        <v>3.5666666666666664</v>
      </c>
      <c r="G311" s="4">
        <f t="shared" si="31"/>
        <v>173.29917130895979</v>
      </c>
      <c r="H311" s="4">
        <f t="shared" si="32"/>
        <v>7.4186289087739636</v>
      </c>
      <c r="I311" s="5">
        <f t="shared" si="35"/>
        <v>672.901140868619</v>
      </c>
      <c r="J311" s="4">
        <f t="shared" si="33"/>
        <v>9.4958450032306736</v>
      </c>
      <c r="K311" s="5">
        <f t="shared" si="34"/>
        <v>36.87129539006132</v>
      </c>
      <c r="L311" s="15">
        <f t="shared" si="28"/>
        <v>17.23236271229861</v>
      </c>
      <c r="M311" s="6"/>
      <c r="N311" s="7">
        <f t="shared" si="29"/>
        <v>21.685007699222638</v>
      </c>
      <c r="O311" s="28">
        <f t="shared" si="30"/>
        <v>18.25</v>
      </c>
    </row>
    <row r="312" spans="1:15" ht="13.2" x14ac:dyDescent="0.25">
      <c r="A312" s="1">
        <v>1896.04</v>
      </c>
      <c r="B312" s="11">
        <v>4.42</v>
      </c>
      <c r="C312" s="4">
        <v>0.1867</v>
      </c>
      <c r="D312" s="11">
        <v>0.23669999999999999</v>
      </c>
      <c r="E312" s="11">
        <v>6.469903306</v>
      </c>
      <c r="F312" s="23">
        <f>F309*9/12+F321*3/12</f>
        <v>3.55</v>
      </c>
      <c r="G312" s="4">
        <f t="shared" si="31"/>
        <v>177.45369686364211</v>
      </c>
      <c r="H312" s="4">
        <f t="shared" si="32"/>
        <v>7.4956120372040678</v>
      </c>
      <c r="I312" s="5">
        <f t="shared" si="35"/>
        <v>691.45807982473298</v>
      </c>
      <c r="J312" s="4">
        <f t="shared" si="33"/>
        <v>9.5030067981049982</v>
      </c>
      <c r="K312" s="5">
        <f t="shared" si="34"/>
        <v>37.02898812093084</v>
      </c>
      <c r="L312" s="15">
        <f t="shared" si="28"/>
        <v>17.643699378130002</v>
      </c>
      <c r="M312" s="6"/>
      <c r="N312" s="7">
        <f t="shared" si="29"/>
        <v>22.201842765217247</v>
      </c>
      <c r="O312" s="28">
        <f t="shared" si="30"/>
        <v>18.673426277989016</v>
      </c>
    </row>
    <row r="313" spans="1:15" ht="13.2" x14ac:dyDescent="0.25">
      <c r="A313" s="1">
        <v>1896.05</v>
      </c>
      <c r="B313" s="11">
        <v>4.4000000000000004</v>
      </c>
      <c r="C313" s="4">
        <v>0.18579999999999999</v>
      </c>
      <c r="D313" s="11">
        <v>0.23330000000000001</v>
      </c>
      <c r="E313" s="11">
        <v>6.3747542150000003</v>
      </c>
      <c r="F313" s="23">
        <f>F309*8/12+F321*4/12</f>
        <v>3.5333333333333332</v>
      </c>
      <c r="G313" s="4">
        <f t="shared" si="31"/>
        <v>179.28741429915661</v>
      </c>
      <c r="H313" s="4">
        <f t="shared" si="32"/>
        <v>7.5708185401780224</v>
      </c>
      <c r="I313" s="5">
        <f t="shared" si="35"/>
        <v>701.06160309810798</v>
      </c>
      <c r="J313" s="4">
        <f t="shared" si="33"/>
        <v>9.5063076718166446</v>
      </c>
      <c r="K313" s="5">
        <f t="shared" si="34"/>
        <v>37.17219818245195</v>
      </c>
      <c r="L313" s="15">
        <f t="shared" si="28"/>
        <v>17.828266894232826</v>
      </c>
      <c r="M313" s="6"/>
      <c r="N313" s="7">
        <f t="shared" si="29"/>
        <v>22.432252972028014</v>
      </c>
      <c r="O313" s="28">
        <f t="shared" si="30"/>
        <v>18.859837119588512</v>
      </c>
    </row>
    <row r="314" spans="1:15" ht="13.2" x14ac:dyDescent="0.25">
      <c r="A314" s="1">
        <v>1896.06</v>
      </c>
      <c r="B314" s="11">
        <v>4.32</v>
      </c>
      <c r="C314" s="4">
        <v>0.185</v>
      </c>
      <c r="D314" s="11">
        <v>0.23</v>
      </c>
      <c r="E314" s="11">
        <v>6.2796132230000001</v>
      </c>
      <c r="F314" s="23">
        <f>F309*7/12+F321*5/12</f>
        <v>3.5166666666666666</v>
      </c>
      <c r="G314" s="4">
        <f t="shared" si="31"/>
        <v>178.69459792364665</v>
      </c>
      <c r="H314" s="4">
        <f t="shared" si="32"/>
        <v>7.6524306981191286</v>
      </c>
      <c r="I314" s="5">
        <f t="shared" si="35"/>
        <v>701.23712004278707</v>
      </c>
      <c r="J314" s="4">
        <f t="shared" si="33"/>
        <v>9.5138327598237815</v>
      </c>
      <c r="K314" s="5">
        <f t="shared" si="34"/>
        <v>37.334383705981722</v>
      </c>
      <c r="L314" s="15">
        <f t="shared" si="28"/>
        <v>17.777578616430468</v>
      </c>
      <c r="M314" s="6"/>
      <c r="N314" s="7">
        <f t="shared" si="29"/>
        <v>22.366260400602883</v>
      </c>
      <c r="O314" s="28">
        <f t="shared" si="30"/>
        <v>18.782608695652176</v>
      </c>
    </row>
    <row r="315" spans="1:15" ht="13.2" x14ac:dyDescent="0.25">
      <c r="A315" s="1">
        <v>1896.07</v>
      </c>
      <c r="B315" s="11">
        <v>4.04</v>
      </c>
      <c r="C315" s="4">
        <v>0.1842</v>
      </c>
      <c r="D315" s="11">
        <v>0.22670000000000001</v>
      </c>
      <c r="E315" s="11">
        <v>6.2796132230000001</v>
      </c>
      <c r="F315" s="23">
        <f>F309*6/12+F321*6/12</f>
        <v>3.5</v>
      </c>
      <c r="G315" s="4">
        <f t="shared" si="31"/>
        <v>167.11254065081772</v>
      </c>
      <c r="H315" s="4">
        <f t="shared" si="32"/>
        <v>7.6193391059110454</v>
      </c>
      <c r="I315" s="5">
        <f t="shared" si="35"/>
        <v>658.27823026979559</v>
      </c>
      <c r="J315" s="4">
        <f t="shared" si="33"/>
        <v>9.3773299419654403</v>
      </c>
      <c r="K315" s="5">
        <f t="shared" si="34"/>
        <v>36.938533366871951</v>
      </c>
      <c r="L315" s="15">
        <f t="shared" si="28"/>
        <v>16.637100103394587</v>
      </c>
      <c r="M315" s="6"/>
      <c r="N315" s="7">
        <f t="shared" si="29"/>
        <v>20.93306153124853</v>
      </c>
      <c r="O315" s="28">
        <f t="shared" si="30"/>
        <v>17.820908689898545</v>
      </c>
    </row>
    <row r="316" spans="1:15" ht="13.2" x14ac:dyDescent="0.25">
      <c r="A316" s="1">
        <v>1896.08</v>
      </c>
      <c r="B316" s="11">
        <v>3.81</v>
      </c>
      <c r="C316" s="4">
        <v>0.18329999999999999</v>
      </c>
      <c r="D316" s="11">
        <v>0.2233</v>
      </c>
      <c r="E316" s="11">
        <v>6.2796132230000001</v>
      </c>
      <c r="F316" s="23">
        <f>F309*5/12+F321*7/12</f>
        <v>3.4833333333333334</v>
      </c>
      <c r="G316" s="4">
        <f t="shared" si="31"/>
        <v>157.59870789099392</v>
      </c>
      <c r="H316" s="4">
        <f t="shared" si="32"/>
        <v>7.5821110646769521</v>
      </c>
      <c r="I316" s="5">
        <f t="shared" si="35"/>
        <v>623.29090527111191</v>
      </c>
      <c r="J316" s="4">
        <f t="shared" si="33"/>
        <v>9.2366906750810891</v>
      </c>
      <c r="K316" s="5">
        <f t="shared" si="34"/>
        <v>36.530409224944705</v>
      </c>
      <c r="L316" s="15">
        <f t="shared" si="28"/>
        <v>15.703370546226877</v>
      </c>
      <c r="M316" s="6"/>
      <c r="N316" s="7">
        <f t="shared" si="29"/>
        <v>19.764265040091701</v>
      </c>
      <c r="O316" s="28">
        <f t="shared" si="30"/>
        <v>17.062248096730855</v>
      </c>
    </row>
    <row r="317" spans="1:15" ht="13.2" x14ac:dyDescent="0.25">
      <c r="A317" s="1">
        <v>1896.09</v>
      </c>
      <c r="B317" s="11">
        <v>4.01</v>
      </c>
      <c r="C317" s="4">
        <v>0.1825</v>
      </c>
      <c r="D317" s="11">
        <v>0.22</v>
      </c>
      <c r="E317" s="11">
        <v>6.2796132230000001</v>
      </c>
      <c r="F317" s="23">
        <f>F309*4/12+F321*8/12</f>
        <v>3.4666666666666668</v>
      </c>
      <c r="G317" s="4">
        <f t="shared" si="31"/>
        <v>165.8716059430146</v>
      </c>
      <c r="H317" s="4">
        <f t="shared" si="32"/>
        <v>7.5490194724688697</v>
      </c>
      <c r="I317" s="5">
        <f t="shared" si="35"/>
        <v>658.49757112550049</v>
      </c>
      <c r="J317" s="4">
        <f t="shared" si="33"/>
        <v>9.1001878572227461</v>
      </c>
      <c r="K317" s="5">
        <f t="shared" si="34"/>
        <v>36.127048789927706</v>
      </c>
      <c r="L317" s="15">
        <f t="shared" si="28"/>
        <v>16.544339943032025</v>
      </c>
      <c r="M317" s="6"/>
      <c r="N317" s="7">
        <f t="shared" si="29"/>
        <v>20.824903901677789</v>
      </c>
      <c r="O317" s="28">
        <f t="shared" si="30"/>
        <v>18.227272727272727</v>
      </c>
    </row>
    <row r="318" spans="1:15" ht="13.2" x14ac:dyDescent="0.25">
      <c r="A318" s="1">
        <v>1896.1</v>
      </c>
      <c r="B318" s="11">
        <v>4.0999999999999996</v>
      </c>
      <c r="C318" s="4">
        <v>0.1817</v>
      </c>
      <c r="D318" s="11">
        <v>0.2167</v>
      </c>
      <c r="E318" s="11">
        <v>6.469903306</v>
      </c>
      <c r="F318" s="23">
        <f>F309*3/12+F321*9/12</f>
        <v>3.4499999999999997</v>
      </c>
      <c r="G318" s="4">
        <f t="shared" si="31"/>
        <v>164.60637039387615</v>
      </c>
      <c r="H318" s="4">
        <f t="shared" si="32"/>
        <v>7.2948725611139755</v>
      </c>
      <c r="I318" s="5">
        <f t="shared" si="35"/>
        <v>655.88802334735703</v>
      </c>
      <c r="J318" s="4">
        <f t="shared" si="33"/>
        <v>8.7000488937446256</v>
      </c>
      <c r="K318" s="5">
        <f t="shared" si="34"/>
        <v>34.666081624237144</v>
      </c>
      <c r="L318" s="15">
        <f t="shared" si="28"/>
        <v>16.438866804725897</v>
      </c>
      <c r="M318" s="6"/>
      <c r="N318" s="7">
        <f t="shared" si="29"/>
        <v>20.692151790835588</v>
      </c>
      <c r="O318" s="28">
        <f t="shared" si="30"/>
        <v>18.920166128287953</v>
      </c>
    </row>
    <row r="319" spans="1:15" ht="13.2" x14ac:dyDescent="0.25">
      <c r="A319" s="1">
        <v>1896.11</v>
      </c>
      <c r="B319" s="11">
        <v>4.38</v>
      </c>
      <c r="C319" s="4">
        <v>0.18079999999999999</v>
      </c>
      <c r="D319" s="11">
        <v>0.21329999999999999</v>
      </c>
      <c r="E319" s="11">
        <v>6.6601933879999997</v>
      </c>
      <c r="F319" s="23">
        <f>F309*2/12+F321*10/12</f>
        <v>3.4333333333333336</v>
      </c>
      <c r="G319" s="4">
        <f t="shared" si="31"/>
        <v>170.82358930446119</v>
      </c>
      <c r="H319" s="4">
        <f t="shared" si="32"/>
        <v>7.0513481612435118</v>
      </c>
      <c r="I319" s="5">
        <f t="shared" si="35"/>
        <v>683.00244979342585</v>
      </c>
      <c r="J319" s="4">
        <f t="shared" si="33"/>
        <v>8.3188747942104051</v>
      </c>
      <c r="K319" s="5">
        <f t="shared" si="34"/>
        <v>33.2612836851456</v>
      </c>
      <c r="L319" s="15">
        <f t="shared" si="28"/>
        <v>17.089425242371124</v>
      </c>
      <c r="M319" s="6"/>
      <c r="N319" s="7">
        <f t="shared" si="29"/>
        <v>21.506675169836186</v>
      </c>
      <c r="O319" s="28">
        <f t="shared" si="30"/>
        <v>20.534458509142056</v>
      </c>
    </row>
    <row r="320" spans="1:15" ht="13.2" x14ac:dyDescent="0.25">
      <c r="A320" s="1">
        <v>1896.12</v>
      </c>
      <c r="B320" s="11">
        <v>4.22</v>
      </c>
      <c r="C320" s="4">
        <v>0.18</v>
      </c>
      <c r="D320" s="11">
        <v>0.21</v>
      </c>
      <c r="E320" s="11">
        <v>6.6601933879999997</v>
      </c>
      <c r="F320" s="23">
        <f>F309*1/12+F321*11/12</f>
        <v>3.4166666666666665</v>
      </c>
      <c r="G320" s="4">
        <f t="shared" si="31"/>
        <v>164.58345818831648</v>
      </c>
      <c r="H320" s="4">
        <f t="shared" si="32"/>
        <v>7.0201475056627887</v>
      </c>
      <c r="I320" s="5">
        <f t="shared" si="35"/>
        <v>660.39163809935121</v>
      </c>
      <c r="J320" s="4">
        <f t="shared" si="33"/>
        <v>8.1901720899399191</v>
      </c>
      <c r="K320" s="5">
        <f t="shared" si="34"/>
        <v>32.863090995465342</v>
      </c>
      <c r="L320" s="15">
        <f t="shared" si="28"/>
        <v>16.501404180590104</v>
      </c>
      <c r="M320" s="6"/>
      <c r="N320" s="7">
        <f t="shared" si="29"/>
        <v>20.765764121097344</v>
      </c>
      <c r="O320" s="28">
        <f t="shared" si="30"/>
        <v>20.095238095238095</v>
      </c>
    </row>
    <row r="321" spans="1:15" ht="13.2" x14ac:dyDescent="0.25">
      <c r="A321" s="1">
        <v>1897.01</v>
      </c>
      <c r="B321" s="11">
        <v>4.22</v>
      </c>
      <c r="C321" s="4">
        <v>0.18</v>
      </c>
      <c r="D321" s="11">
        <v>0.21829999999999999</v>
      </c>
      <c r="E321" s="11">
        <v>6.469903306</v>
      </c>
      <c r="F321" s="23">
        <v>3.4</v>
      </c>
      <c r="G321" s="4">
        <f t="shared" si="31"/>
        <v>169.42411782003839</v>
      </c>
      <c r="H321" s="4">
        <f t="shared" si="32"/>
        <v>7.2266211392433437</v>
      </c>
      <c r="I321" s="5">
        <f t="shared" si="35"/>
        <v>682.23120325115701</v>
      </c>
      <c r="J321" s="4">
        <f t="shared" si="33"/>
        <v>8.764285526093456</v>
      </c>
      <c r="K321" s="5">
        <f t="shared" si="34"/>
        <v>35.291723144485211</v>
      </c>
      <c r="L321" s="15">
        <f t="shared" ref="L321:L384" si="36">G321/AVERAGE(J201:J320)</f>
        <v>17.026521282380564</v>
      </c>
      <c r="M321" s="6"/>
      <c r="N321" s="7">
        <f t="shared" ref="N321:N384" si="37">I321/AVERAGE(K201:K320)</f>
        <v>21.425908946193239</v>
      </c>
      <c r="O321" s="28">
        <f t="shared" si="30"/>
        <v>19.331195602382042</v>
      </c>
    </row>
    <row r="322" spans="1:15" ht="13.2" x14ac:dyDescent="0.25">
      <c r="A322" s="1">
        <v>1897.02</v>
      </c>
      <c r="B322" s="11">
        <v>4.18</v>
      </c>
      <c r="C322" s="4">
        <v>0.18</v>
      </c>
      <c r="D322" s="11">
        <v>0.22670000000000001</v>
      </c>
      <c r="E322" s="11">
        <v>6.469903306</v>
      </c>
      <c r="F322" s="23">
        <f>F321*11/12+F333*1/12</f>
        <v>3.3958333333333335</v>
      </c>
      <c r="G322" s="4">
        <f t="shared" si="31"/>
        <v>167.81820201131762</v>
      </c>
      <c r="H322" s="4">
        <f t="shared" si="32"/>
        <v>7.2266211392433437</v>
      </c>
      <c r="I322" s="5">
        <f t="shared" si="35"/>
        <v>678.1895492034605</v>
      </c>
      <c r="J322" s="4">
        <f t="shared" si="33"/>
        <v>9.1015278459248119</v>
      </c>
      <c r="K322" s="5">
        <f t="shared" si="34"/>
        <v>36.781237034551324</v>
      </c>
      <c r="L322" s="15">
        <f t="shared" si="36"/>
        <v>16.894025883254102</v>
      </c>
      <c r="M322" s="6"/>
      <c r="N322" s="7">
        <f t="shared" si="37"/>
        <v>21.257060362377889</v>
      </c>
      <c r="O322" s="28">
        <f t="shared" si="30"/>
        <v>18.438464931627699</v>
      </c>
    </row>
    <row r="323" spans="1:15" ht="13.2" x14ac:dyDescent="0.25">
      <c r="A323" s="1">
        <v>1897.03</v>
      </c>
      <c r="B323" s="11">
        <v>4.1900000000000004</v>
      </c>
      <c r="C323" s="4">
        <v>0.18</v>
      </c>
      <c r="D323" s="11">
        <v>0.23499999999999999</v>
      </c>
      <c r="E323" s="11">
        <v>6.469903306</v>
      </c>
      <c r="F323" s="23">
        <f>F321*10/12+F333*2/12</f>
        <v>3.3916666666666666</v>
      </c>
      <c r="G323" s="4">
        <f t="shared" si="31"/>
        <v>168.21968096349786</v>
      </c>
      <c r="H323" s="4">
        <f t="shared" si="32"/>
        <v>7.2266211392433437</v>
      </c>
      <c r="I323" s="5">
        <f t="shared" si="35"/>
        <v>682.24570679439057</v>
      </c>
      <c r="J323" s="4">
        <f t="shared" si="33"/>
        <v>9.4347553762343654</v>
      </c>
      <c r="K323" s="5">
        <f t="shared" si="34"/>
        <v>38.264377350043382</v>
      </c>
      <c r="L323" s="15">
        <f t="shared" si="36"/>
        <v>16.958030716721051</v>
      </c>
      <c r="M323" s="6"/>
      <c r="N323" s="7">
        <f t="shared" si="37"/>
        <v>21.333760247196011</v>
      </c>
      <c r="O323" s="28">
        <f t="shared" si="30"/>
        <v>17.829787234042556</v>
      </c>
    </row>
    <row r="324" spans="1:15" ht="13.2" x14ac:dyDescent="0.25">
      <c r="A324" s="1">
        <v>1897.04</v>
      </c>
      <c r="B324" s="11">
        <v>4.0599999999999996</v>
      </c>
      <c r="C324" s="4">
        <v>0.18</v>
      </c>
      <c r="D324" s="11">
        <v>0.24329999999999999</v>
      </c>
      <c r="E324" s="11">
        <v>6.3747542150000003</v>
      </c>
      <c r="F324" s="23">
        <f>F321*9/12+F333*3/12</f>
        <v>3.3874999999999997</v>
      </c>
      <c r="G324" s="4">
        <f t="shared" si="31"/>
        <v>165.43338683058539</v>
      </c>
      <c r="H324" s="4">
        <f t="shared" si="32"/>
        <v>7.3344851304200427</v>
      </c>
      <c r="I324" s="5">
        <f t="shared" si="35"/>
        <v>673.4242431846327</v>
      </c>
      <c r="J324" s="4">
        <f t="shared" si="33"/>
        <v>9.91377906795109</v>
      </c>
      <c r="K324" s="5">
        <f t="shared" si="34"/>
        <v>40.355694179019977</v>
      </c>
      <c r="L324" s="15">
        <f t="shared" si="36"/>
        <v>16.696857434734667</v>
      </c>
      <c r="M324" s="6"/>
      <c r="N324" s="7">
        <f t="shared" si="37"/>
        <v>21.001906820502288</v>
      </c>
      <c r="O324" s="28">
        <f t="shared" si="30"/>
        <v>16.6872174270448</v>
      </c>
    </row>
    <row r="325" spans="1:15" ht="13.2" x14ac:dyDescent="0.25">
      <c r="A325" s="1">
        <v>1897.05</v>
      </c>
      <c r="B325" s="11">
        <v>4.08</v>
      </c>
      <c r="C325" s="4">
        <v>0.18</v>
      </c>
      <c r="D325" s="11">
        <v>0.25169999999999998</v>
      </c>
      <c r="E325" s="11">
        <v>6.2796132230000001</v>
      </c>
      <c r="F325" s="23">
        <f>F321*8/12+F333*4/12</f>
        <v>3.3833333333333333</v>
      </c>
      <c r="G325" s="4">
        <f t="shared" si="31"/>
        <v>168.76712026122186</v>
      </c>
      <c r="H325" s="4">
        <f t="shared" si="32"/>
        <v>7.4456082468186109</v>
      </c>
      <c r="I325" s="5">
        <f t="shared" si="35"/>
        <v>689.52047818134793</v>
      </c>
      <c r="J325" s="4">
        <f t="shared" si="33"/>
        <v>10.411442198468023</v>
      </c>
      <c r="K325" s="5">
        <f t="shared" si="34"/>
        <v>42.537329499569914</v>
      </c>
      <c r="L325" s="15">
        <f t="shared" si="36"/>
        <v>17.047755129229394</v>
      </c>
      <c r="M325" s="6"/>
      <c r="N325" s="7">
        <f t="shared" si="37"/>
        <v>21.436906305372055</v>
      </c>
      <c r="O325" s="28">
        <f t="shared" si="30"/>
        <v>16.209773539928488</v>
      </c>
    </row>
    <row r="326" spans="1:15" ht="13.2" x14ac:dyDescent="0.25">
      <c r="A326" s="1">
        <v>1897.06</v>
      </c>
      <c r="B326" s="11">
        <v>4.2699999999999996</v>
      </c>
      <c r="C326" s="4">
        <v>0.18</v>
      </c>
      <c r="D326" s="11">
        <v>0.26</v>
      </c>
      <c r="E326" s="11">
        <v>6.2796132230000001</v>
      </c>
      <c r="F326" s="23">
        <f>F321*7/12+F333*5/12</f>
        <v>3.3791666666666664</v>
      </c>
      <c r="G326" s="4">
        <f t="shared" si="31"/>
        <v>176.62637341064149</v>
      </c>
      <c r="H326" s="4">
        <f t="shared" si="32"/>
        <v>7.4456082468186109</v>
      </c>
      <c r="I326" s="5">
        <f t="shared" si="35"/>
        <v>724.16550220761656</v>
      </c>
      <c r="J326" s="4">
        <f t="shared" si="33"/>
        <v>10.754767467626884</v>
      </c>
      <c r="K326" s="5">
        <f t="shared" si="34"/>
        <v>44.094386551283456</v>
      </c>
      <c r="L326" s="15">
        <f t="shared" si="36"/>
        <v>17.850497280690622</v>
      </c>
      <c r="M326" s="6"/>
      <c r="N326" s="7">
        <f t="shared" si="37"/>
        <v>22.43319698413389</v>
      </c>
      <c r="O326" s="28">
        <f t="shared" si="30"/>
        <v>16.42307692307692</v>
      </c>
    </row>
    <row r="327" spans="1:15" ht="13.2" x14ac:dyDescent="0.25">
      <c r="A327" s="1">
        <v>1897.07</v>
      </c>
      <c r="B327" s="11">
        <v>4.46</v>
      </c>
      <c r="C327" s="4">
        <v>0.18</v>
      </c>
      <c r="D327" s="11">
        <v>0.26829999999999998</v>
      </c>
      <c r="E327" s="11">
        <v>6.2796132230000001</v>
      </c>
      <c r="F327" s="23">
        <f>F321*6/12+F333*6/12</f>
        <v>3.375</v>
      </c>
      <c r="G327" s="4">
        <f t="shared" si="31"/>
        <v>184.48562656006115</v>
      </c>
      <c r="H327" s="4">
        <f t="shared" si="32"/>
        <v>7.4456082468186109</v>
      </c>
      <c r="I327" s="5">
        <f t="shared" si="35"/>
        <v>758.93223006535925</v>
      </c>
      <c r="J327" s="4">
        <f t="shared" si="33"/>
        <v>11.098092736785741</v>
      </c>
      <c r="K327" s="5">
        <f t="shared" si="34"/>
        <v>45.655048727922839</v>
      </c>
      <c r="L327" s="15">
        <f t="shared" si="36"/>
        <v>18.651975755820295</v>
      </c>
      <c r="M327" s="6"/>
      <c r="N327" s="7">
        <f t="shared" si="37"/>
        <v>23.42066631796418</v>
      </c>
      <c r="O327" s="28">
        <f t="shared" si="30"/>
        <v>16.623183004099889</v>
      </c>
    </row>
    <row r="328" spans="1:15" ht="13.2" x14ac:dyDescent="0.25">
      <c r="A328" s="1">
        <v>1897.08</v>
      </c>
      <c r="B328" s="11">
        <v>4.75</v>
      </c>
      <c r="C328" s="4">
        <v>0.18</v>
      </c>
      <c r="D328" s="11">
        <v>0.2767</v>
      </c>
      <c r="E328" s="11">
        <v>6.5650523969999997</v>
      </c>
      <c r="F328" s="23">
        <f>F321*5/12+F333*7/12</f>
        <v>3.3708333333333336</v>
      </c>
      <c r="G328" s="4">
        <f t="shared" si="31"/>
        <v>187.93859902227373</v>
      </c>
      <c r="H328" s="4">
        <f t="shared" si="32"/>
        <v>7.1218837524230043</v>
      </c>
      <c r="I328" s="5">
        <f t="shared" si="35"/>
        <v>775.57846465232603</v>
      </c>
      <c r="J328" s="4">
        <f t="shared" si="33"/>
        <v>10.94791796830803</v>
      </c>
      <c r="K328" s="5">
        <f t="shared" si="34"/>
        <v>45.179486561957603</v>
      </c>
      <c r="L328" s="15">
        <f t="shared" si="36"/>
        <v>19.006396010519452</v>
      </c>
      <c r="M328" s="6"/>
      <c r="N328" s="7">
        <f t="shared" si="37"/>
        <v>23.838146387477547</v>
      </c>
      <c r="O328" s="28">
        <f t="shared" si="30"/>
        <v>17.166606432959885</v>
      </c>
    </row>
    <row r="329" spans="1:15" ht="13.2" x14ac:dyDescent="0.25">
      <c r="A329" s="1">
        <v>1897.09</v>
      </c>
      <c r="B329" s="11">
        <v>4.9800000000000004</v>
      </c>
      <c r="C329" s="4">
        <v>0.18</v>
      </c>
      <c r="D329" s="11">
        <v>0.28499999999999998</v>
      </c>
      <c r="E329" s="11">
        <v>6.7553424790000003</v>
      </c>
      <c r="F329" s="23">
        <f>F321*4/12+F333*8/12</f>
        <v>3.3666666666666667</v>
      </c>
      <c r="G329" s="4">
        <f t="shared" si="31"/>
        <v>191.48843215888124</v>
      </c>
      <c r="H329" s="4">
        <f t="shared" si="32"/>
        <v>6.9212686322487178</v>
      </c>
      <c r="I329" s="5">
        <f t="shared" si="35"/>
        <v>792.60799659582256</v>
      </c>
      <c r="J329" s="4">
        <f t="shared" si="33"/>
        <v>10.958675334393803</v>
      </c>
      <c r="K329" s="5">
        <f t="shared" si="34"/>
        <v>45.360096190724775</v>
      </c>
      <c r="L329" s="15">
        <f t="shared" si="36"/>
        <v>19.372370293397807</v>
      </c>
      <c r="M329" s="6"/>
      <c r="N329" s="7">
        <f t="shared" si="37"/>
        <v>24.266748911108209</v>
      </c>
      <c r="O329" s="28">
        <f t="shared" ref="O329:O392" si="38">B329/D329</f>
        <v>17.473684210526319</v>
      </c>
    </row>
    <row r="330" spans="1:15" ht="13.2" x14ac:dyDescent="0.25">
      <c r="A330" s="1">
        <v>1897.1</v>
      </c>
      <c r="B330" s="11">
        <v>4.82</v>
      </c>
      <c r="C330" s="4">
        <v>0.18</v>
      </c>
      <c r="D330" s="11">
        <v>0.29330000000000001</v>
      </c>
      <c r="E330" s="11">
        <v>6.6601933879999997</v>
      </c>
      <c r="F330" s="23">
        <f>F321*3/12+F333*9/12</f>
        <v>3.3625000000000003</v>
      </c>
      <c r="G330" s="4">
        <f t="shared" ref="G330:G393" si="39">B330*$E$1804/E330</f>
        <v>187.98394987385913</v>
      </c>
      <c r="H330" s="4">
        <f t="shared" ref="H330:H393" si="40">C330*$E$1804/E330</f>
        <v>7.0201475056627887</v>
      </c>
      <c r="I330" s="5">
        <f t="shared" si="35"/>
        <v>780.52374045516399</v>
      </c>
      <c r="J330" s="4">
        <f t="shared" ref="J330:J393" si="41">D330*$E$1804/E330</f>
        <v>11.438940352282756</v>
      </c>
      <c r="K330" s="5">
        <f t="shared" ref="K330:K393" si="42">J330*(I330/G330)</f>
        <v>47.495355409854696</v>
      </c>
      <c r="L330" s="15">
        <f t="shared" si="36"/>
        <v>19.028031223902431</v>
      </c>
      <c r="M330" s="6"/>
      <c r="N330" s="7">
        <f t="shared" si="37"/>
        <v>23.807217097742306</v>
      </c>
      <c r="O330" s="28">
        <f t="shared" si="38"/>
        <v>16.433685646096148</v>
      </c>
    </row>
    <row r="331" spans="1:15" ht="13.2" x14ac:dyDescent="0.25">
      <c r="A331" s="1">
        <v>1897.11</v>
      </c>
      <c r="B331" s="11">
        <v>4.6500000000000004</v>
      </c>
      <c r="C331" s="4">
        <v>0.18</v>
      </c>
      <c r="D331" s="11">
        <v>0.30170000000000002</v>
      </c>
      <c r="E331" s="11">
        <v>6.6601933879999997</v>
      </c>
      <c r="F331" s="23">
        <f>F321*2/12+F333*10/12</f>
        <v>3.3583333333333334</v>
      </c>
      <c r="G331" s="4">
        <f t="shared" si="39"/>
        <v>181.3538105629554</v>
      </c>
      <c r="H331" s="4">
        <f t="shared" si="40"/>
        <v>7.0201475056627887</v>
      </c>
      <c r="I331" s="5">
        <f t="shared" ref="I331:I394" si="43">I330*((G331+(H331/12))/G330)</f>
        <v>755.42391062724903</v>
      </c>
      <c r="J331" s="4">
        <f t="shared" si="41"/>
        <v>11.766547235880354</v>
      </c>
      <c r="K331" s="5">
        <f t="shared" si="42"/>
        <v>49.013202975535712</v>
      </c>
      <c r="L331" s="15">
        <f t="shared" si="36"/>
        <v>18.358448098050225</v>
      </c>
      <c r="M331" s="6"/>
      <c r="N331" s="7">
        <f t="shared" si="37"/>
        <v>22.943021658320255</v>
      </c>
      <c r="O331" s="28">
        <f t="shared" si="38"/>
        <v>15.41266158435532</v>
      </c>
    </row>
    <row r="332" spans="1:15" ht="13.2" x14ac:dyDescent="0.25">
      <c r="A332" s="1">
        <v>1897.12</v>
      </c>
      <c r="B332" s="11">
        <v>4.75</v>
      </c>
      <c r="C332" s="4">
        <v>0.18</v>
      </c>
      <c r="D332" s="11">
        <v>0.31</v>
      </c>
      <c r="E332" s="11">
        <v>6.6601933879999997</v>
      </c>
      <c r="F332" s="23">
        <f>F321*1/12+F333*11/12</f>
        <v>3.3541666666666665</v>
      </c>
      <c r="G332" s="4">
        <f t="shared" si="39"/>
        <v>185.25389251054582</v>
      </c>
      <c r="H332" s="4">
        <f t="shared" si="40"/>
        <v>7.0201475056627887</v>
      </c>
      <c r="I332" s="5">
        <f t="shared" si="43"/>
        <v>774.10643744921322</v>
      </c>
      <c r="J332" s="4">
        <f t="shared" si="41"/>
        <v>12.090254037530357</v>
      </c>
      <c r="K332" s="5">
        <f t="shared" si="42"/>
        <v>50.520630654580224</v>
      </c>
      <c r="L332" s="15">
        <f t="shared" si="36"/>
        <v>18.748757662525506</v>
      </c>
      <c r="M332" s="6"/>
      <c r="N332" s="7">
        <f t="shared" si="37"/>
        <v>23.401121903654289</v>
      </c>
      <c r="O332" s="28">
        <f t="shared" si="38"/>
        <v>15.32258064516129</v>
      </c>
    </row>
    <row r="333" spans="1:15" ht="13.2" x14ac:dyDescent="0.25">
      <c r="A333" s="1">
        <v>1898.01</v>
      </c>
      <c r="B333" s="11">
        <v>4.88</v>
      </c>
      <c r="C333" s="4">
        <v>0.1817</v>
      </c>
      <c r="D333" s="11">
        <v>0.31330000000000002</v>
      </c>
      <c r="E333" s="11">
        <v>6.6601933879999997</v>
      </c>
      <c r="F333" s="23">
        <v>3.35</v>
      </c>
      <c r="G333" s="4">
        <f t="shared" si="39"/>
        <v>190.32399904241336</v>
      </c>
      <c r="H333" s="4">
        <f t="shared" si="40"/>
        <v>7.0864488987718266</v>
      </c>
      <c r="I333" s="5">
        <f t="shared" si="43"/>
        <v>797.76014239842868</v>
      </c>
      <c r="J333" s="4">
        <f t="shared" si="41"/>
        <v>12.218956741800843</v>
      </c>
      <c r="K333" s="5">
        <f t="shared" si="42"/>
        <v>51.216855043735194</v>
      </c>
      <c r="L333" s="15">
        <f t="shared" si="36"/>
        <v>19.249000021813753</v>
      </c>
      <c r="M333" s="6"/>
      <c r="N333" s="7">
        <f t="shared" si="37"/>
        <v>23.993240200753743</v>
      </c>
      <c r="O333" s="28">
        <f t="shared" si="38"/>
        <v>15.576125119693582</v>
      </c>
    </row>
    <row r="334" spans="1:15" ht="13.2" x14ac:dyDescent="0.25">
      <c r="A334" s="1">
        <v>1898.02</v>
      </c>
      <c r="B334" s="11">
        <v>4.87</v>
      </c>
      <c r="C334" s="4">
        <v>0.18329999999999999</v>
      </c>
      <c r="D334" s="11">
        <v>0.31669999999999998</v>
      </c>
      <c r="E334" s="11">
        <v>6.7553424790000003</v>
      </c>
      <c r="F334" s="23">
        <f>F333*11/12+F345*1/12</f>
        <v>3.3291666666666666</v>
      </c>
      <c r="G334" s="4">
        <f t="shared" si="39"/>
        <v>187.25876799472923</v>
      </c>
      <c r="H334" s="4">
        <f t="shared" si="40"/>
        <v>7.0481585571732781</v>
      </c>
      <c r="I334" s="5">
        <f t="shared" si="43"/>
        <v>787.37386687609705</v>
      </c>
      <c r="J334" s="4">
        <f t="shared" si="41"/>
        <v>12.177587643517604</v>
      </c>
      <c r="K334" s="5">
        <f t="shared" si="42"/>
        <v>51.203553108759735</v>
      </c>
      <c r="L334" s="15">
        <f t="shared" si="36"/>
        <v>18.918131888002147</v>
      </c>
      <c r="M334" s="6"/>
      <c r="N334" s="7">
        <f t="shared" si="37"/>
        <v>23.551290011325079</v>
      </c>
      <c r="O334" s="28">
        <f t="shared" si="38"/>
        <v>15.37732870224187</v>
      </c>
    </row>
    <row r="335" spans="1:15" ht="13.2" x14ac:dyDescent="0.25">
      <c r="A335" s="1">
        <v>1898.03</v>
      </c>
      <c r="B335" s="11">
        <v>4.6500000000000004</v>
      </c>
      <c r="C335" s="4">
        <v>0.185</v>
      </c>
      <c r="D335" s="11">
        <v>0.32</v>
      </c>
      <c r="E335" s="11">
        <v>6.7553424790000003</v>
      </c>
      <c r="F335" s="23">
        <f>F333*10/12+F345*2/12</f>
        <v>3.3083333333333331</v>
      </c>
      <c r="G335" s="4">
        <f t="shared" si="39"/>
        <v>178.79943966642526</v>
      </c>
      <c r="H335" s="4">
        <f t="shared" si="40"/>
        <v>7.1135260942556275</v>
      </c>
      <c r="I335" s="5">
        <f t="shared" si="43"/>
        <v>754.29715840277709</v>
      </c>
      <c r="J335" s="4">
        <f t="shared" si="41"/>
        <v>12.304477568442167</v>
      </c>
      <c r="K335" s="5">
        <f t="shared" si="42"/>
        <v>51.908621653524442</v>
      </c>
      <c r="L335" s="15">
        <f t="shared" si="36"/>
        <v>18.042174923468679</v>
      </c>
      <c r="M335" s="6"/>
      <c r="N335" s="7">
        <f t="shared" si="37"/>
        <v>22.437784146714677</v>
      </c>
      <c r="O335" s="28">
        <f t="shared" si="38"/>
        <v>14.53125</v>
      </c>
    </row>
    <row r="336" spans="1:15" ht="13.2" x14ac:dyDescent="0.25">
      <c r="A336" s="1">
        <v>1898.04</v>
      </c>
      <c r="B336" s="11">
        <v>4.57</v>
      </c>
      <c r="C336" s="4">
        <v>0.1867</v>
      </c>
      <c r="D336" s="11">
        <v>0.32329999999999998</v>
      </c>
      <c r="E336" s="11">
        <v>6.7553424790000003</v>
      </c>
      <c r="F336" s="23">
        <f>F333*9/12+F345*3/12</f>
        <v>3.2875000000000001</v>
      </c>
      <c r="G336" s="4">
        <f t="shared" si="39"/>
        <v>175.72332027431469</v>
      </c>
      <c r="H336" s="4">
        <f t="shared" si="40"/>
        <v>7.1788936313379761</v>
      </c>
      <c r="I336" s="5">
        <f t="shared" si="43"/>
        <v>743.843789359894</v>
      </c>
      <c r="J336" s="4">
        <f t="shared" si="41"/>
        <v>12.431367493366725</v>
      </c>
      <c r="K336" s="5">
        <f t="shared" si="42"/>
        <v>52.62247201314085</v>
      </c>
      <c r="L336" s="15">
        <f t="shared" si="36"/>
        <v>17.705089426411774</v>
      </c>
      <c r="M336" s="6"/>
      <c r="N336" s="7">
        <f t="shared" si="37"/>
        <v>21.998739622916393</v>
      </c>
      <c r="O336" s="28">
        <f t="shared" si="38"/>
        <v>14.135477884317973</v>
      </c>
    </row>
    <row r="337" spans="1:15" ht="13.2" x14ac:dyDescent="0.25">
      <c r="A337" s="1">
        <v>1898.05</v>
      </c>
      <c r="B337" s="11">
        <v>4.87</v>
      </c>
      <c r="C337" s="4">
        <v>0.1883</v>
      </c>
      <c r="D337" s="11">
        <v>0.32669999999999999</v>
      </c>
      <c r="E337" s="11">
        <v>7.2310717359999996</v>
      </c>
      <c r="F337" s="23">
        <f>F333*8/12+F345*4/12</f>
        <v>3.2666666666666666</v>
      </c>
      <c r="G337" s="4">
        <f t="shared" si="39"/>
        <v>174.93909010779035</v>
      </c>
      <c r="H337" s="4">
        <f t="shared" si="40"/>
        <v>6.7640720056051178</v>
      </c>
      <c r="I337" s="5">
        <f t="shared" si="43"/>
        <v>742.91016071082049</v>
      </c>
      <c r="J337" s="4">
        <f t="shared" si="41"/>
        <v>11.73564696883267</v>
      </c>
      <c r="K337" s="5">
        <f t="shared" si="42"/>
        <v>49.837525565549285</v>
      </c>
      <c r="L337" s="15">
        <f t="shared" si="36"/>
        <v>17.595635274512812</v>
      </c>
      <c r="M337" s="6"/>
      <c r="N337" s="7">
        <f t="shared" si="37"/>
        <v>21.839402613257263</v>
      </c>
      <c r="O337" s="28">
        <f t="shared" si="38"/>
        <v>14.906642179369452</v>
      </c>
    </row>
    <row r="338" spans="1:15" ht="13.2" x14ac:dyDescent="0.25">
      <c r="A338" s="1">
        <v>1898.06</v>
      </c>
      <c r="B338" s="11">
        <v>5.0599999999999996</v>
      </c>
      <c r="C338" s="4">
        <v>0.19</v>
      </c>
      <c r="D338" s="11">
        <v>0.33</v>
      </c>
      <c r="E338" s="11">
        <v>6.7553424790000003</v>
      </c>
      <c r="F338" s="23">
        <f>F333*7/12+F345*5/12</f>
        <v>3.2458333333333336</v>
      </c>
      <c r="G338" s="4">
        <f t="shared" si="39"/>
        <v>194.56455155099175</v>
      </c>
      <c r="H338" s="4">
        <f t="shared" si="40"/>
        <v>7.3057835562625355</v>
      </c>
      <c r="I338" s="5">
        <f t="shared" si="43"/>
        <v>828.83863887535733</v>
      </c>
      <c r="J338" s="4">
        <f t="shared" si="41"/>
        <v>12.688992492455984</v>
      </c>
      <c r="K338" s="5">
        <f t="shared" si="42"/>
        <v>54.054693839697222</v>
      </c>
      <c r="L338" s="15">
        <f t="shared" si="36"/>
        <v>19.544817480547994</v>
      </c>
      <c r="M338" s="6"/>
      <c r="N338" s="7">
        <f t="shared" si="37"/>
        <v>24.23494684379779</v>
      </c>
      <c r="O338" s="28">
        <f t="shared" si="38"/>
        <v>15.333333333333332</v>
      </c>
    </row>
    <row r="339" spans="1:15" ht="13.2" x14ac:dyDescent="0.25">
      <c r="A339" s="1">
        <v>1898.07</v>
      </c>
      <c r="B339" s="11">
        <v>5.08</v>
      </c>
      <c r="C339" s="4">
        <v>0.19170000000000001</v>
      </c>
      <c r="D339" s="11">
        <v>0.33329999999999999</v>
      </c>
      <c r="E339" s="11">
        <v>6.6601933879999997</v>
      </c>
      <c r="F339" s="23">
        <f>F333*6/12+F345*6/12</f>
        <v>3.2250000000000001</v>
      </c>
      <c r="G339" s="4">
        <f t="shared" si="39"/>
        <v>198.12416293759426</v>
      </c>
      <c r="H339" s="4">
        <f t="shared" si="40"/>
        <v>7.4764570935308701</v>
      </c>
      <c r="I339" s="5">
        <f t="shared" si="43"/>
        <v>846.65658912569347</v>
      </c>
      <c r="J339" s="4">
        <f t="shared" si="41"/>
        <v>12.99897313131893</v>
      </c>
      <c r="K339" s="5">
        <f t="shared" si="42"/>
        <v>55.549338810156222</v>
      </c>
      <c r="L339" s="15">
        <f t="shared" si="36"/>
        <v>19.858943014167302</v>
      </c>
      <c r="M339" s="6"/>
      <c r="N339" s="7">
        <f t="shared" si="37"/>
        <v>24.597156500082143</v>
      </c>
      <c r="O339" s="28">
        <f t="shared" si="38"/>
        <v>15.241524152415243</v>
      </c>
    </row>
    <row r="340" spans="1:15" ht="13.2" x14ac:dyDescent="0.25">
      <c r="A340" s="1">
        <v>1898.08</v>
      </c>
      <c r="B340" s="11">
        <v>5.27</v>
      </c>
      <c r="C340" s="4">
        <v>0.1933</v>
      </c>
      <c r="D340" s="11">
        <v>0.3367</v>
      </c>
      <c r="E340" s="11">
        <v>6.6601933879999997</v>
      </c>
      <c r="F340" s="23">
        <f>F333*5/12+F345*7/12</f>
        <v>3.2041666666666666</v>
      </c>
      <c r="G340" s="4">
        <f t="shared" si="39"/>
        <v>205.53431863801609</v>
      </c>
      <c r="H340" s="4">
        <f t="shared" si="40"/>
        <v>7.5388584046923173</v>
      </c>
      <c r="I340" s="5">
        <f t="shared" si="43"/>
        <v>881.00756914348506</v>
      </c>
      <c r="J340" s="4">
        <f t="shared" si="41"/>
        <v>13.131575917537006</v>
      </c>
      <c r="K340" s="5">
        <f t="shared" si="42"/>
        <v>56.287523440343733</v>
      </c>
      <c r="L340" s="15">
        <f t="shared" si="36"/>
        <v>20.544915179153275</v>
      </c>
      <c r="M340" s="6"/>
      <c r="N340" s="7">
        <f t="shared" si="37"/>
        <v>25.417053562570157</v>
      </c>
      <c r="O340" s="28">
        <f t="shared" si="38"/>
        <v>15.651915651915651</v>
      </c>
    </row>
    <row r="341" spans="1:15" ht="13.2" x14ac:dyDescent="0.25">
      <c r="A341" s="1">
        <v>1898.09</v>
      </c>
      <c r="B341" s="11">
        <v>5.26</v>
      </c>
      <c r="C341" s="4">
        <v>0.19500000000000001</v>
      </c>
      <c r="D341" s="11">
        <v>0.34</v>
      </c>
      <c r="E341" s="11">
        <v>6.6601933879999997</v>
      </c>
      <c r="F341" s="23">
        <f>F333*4/12+F345*8/12</f>
        <v>3.1833333333333336</v>
      </c>
      <c r="G341" s="4">
        <f t="shared" si="39"/>
        <v>205.14431044325704</v>
      </c>
      <c r="H341" s="4">
        <f t="shared" si="40"/>
        <v>7.6051597978013552</v>
      </c>
      <c r="I341" s="5">
        <f t="shared" si="43"/>
        <v>882.05240734218467</v>
      </c>
      <c r="J341" s="4">
        <f t="shared" si="41"/>
        <v>13.26027862180749</v>
      </c>
      <c r="K341" s="5">
        <f t="shared" si="42"/>
        <v>57.014794390939699</v>
      </c>
      <c r="L341" s="15">
        <f t="shared" si="36"/>
        <v>20.442732862691297</v>
      </c>
      <c r="M341" s="6"/>
      <c r="N341" s="7">
        <f t="shared" si="37"/>
        <v>25.26304309181058</v>
      </c>
      <c r="O341" s="28">
        <f t="shared" si="38"/>
        <v>15.470588235294116</v>
      </c>
    </row>
    <row r="342" spans="1:15" ht="13.2" x14ac:dyDescent="0.25">
      <c r="A342" s="1">
        <v>1898.1</v>
      </c>
      <c r="B342" s="11">
        <v>5.15</v>
      </c>
      <c r="C342" s="4">
        <v>0.19670000000000001</v>
      </c>
      <c r="D342" s="11">
        <v>0.34329999999999999</v>
      </c>
      <c r="E342" s="11">
        <v>6.6601933879999997</v>
      </c>
      <c r="F342" s="23">
        <f>F333*3/12+F345*9/12</f>
        <v>3.1625000000000001</v>
      </c>
      <c r="G342" s="4">
        <f t="shared" si="39"/>
        <v>200.85422030090757</v>
      </c>
      <c r="H342" s="4">
        <f t="shared" si="40"/>
        <v>7.6714611909103931</v>
      </c>
      <c r="I342" s="5">
        <f t="shared" si="43"/>
        <v>866.35517240607123</v>
      </c>
      <c r="J342" s="4">
        <f t="shared" si="41"/>
        <v>13.388981326077973</v>
      </c>
      <c r="K342" s="5">
        <f t="shared" si="42"/>
        <v>57.751404016894021</v>
      </c>
      <c r="L342" s="15">
        <f t="shared" si="36"/>
        <v>19.947199825773662</v>
      </c>
      <c r="M342" s="6"/>
      <c r="N342" s="7">
        <f t="shared" si="37"/>
        <v>24.627181229803423</v>
      </c>
      <c r="O342" s="28">
        <f t="shared" si="38"/>
        <v>15.001456452082728</v>
      </c>
    </row>
    <row r="343" spans="1:15" ht="13.2" x14ac:dyDescent="0.25">
      <c r="A343" s="1">
        <v>1898.11</v>
      </c>
      <c r="B343" s="11">
        <v>5.32</v>
      </c>
      <c r="C343" s="4">
        <v>0.1983</v>
      </c>
      <c r="D343" s="11">
        <v>0.34670000000000001</v>
      </c>
      <c r="E343" s="11">
        <v>6.6601933879999997</v>
      </c>
      <c r="F343" s="23">
        <f>F333*2/12+F345*10/12</f>
        <v>3.1416666666666666</v>
      </c>
      <c r="G343" s="4">
        <f t="shared" si="39"/>
        <v>207.48435961181133</v>
      </c>
      <c r="H343" s="4">
        <f t="shared" si="40"/>
        <v>7.7338625020718395</v>
      </c>
      <c r="I343" s="5">
        <f t="shared" si="43"/>
        <v>897.73321095617655</v>
      </c>
      <c r="J343" s="4">
        <f t="shared" si="41"/>
        <v>13.521584112296049</v>
      </c>
      <c r="K343" s="5">
        <f t="shared" si="42"/>
        <v>58.504530871899689</v>
      </c>
      <c r="L343" s="15">
        <f t="shared" si="36"/>
        <v>20.527416324811291</v>
      </c>
      <c r="M343" s="6"/>
      <c r="N343" s="7">
        <f t="shared" si="37"/>
        <v>25.319043685503747</v>
      </c>
      <c r="O343" s="28">
        <f t="shared" si="38"/>
        <v>15.344678396308048</v>
      </c>
    </row>
    <row r="344" spans="1:15" ht="13.2" x14ac:dyDescent="0.25">
      <c r="A344" s="1">
        <v>1898.12</v>
      </c>
      <c r="B344" s="11">
        <v>5.65</v>
      </c>
      <c r="C344" s="4">
        <v>0.2</v>
      </c>
      <c r="D344" s="11">
        <v>0.35</v>
      </c>
      <c r="E344" s="11">
        <v>6.7553424790000003</v>
      </c>
      <c r="F344" s="23">
        <f>F333*1/12+F345*11/12</f>
        <v>3.1208333333333336</v>
      </c>
      <c r="G344" s="4">
        <f t="shared" si="39"/>
        <v>217.25093206780701</v>
      </c>
      <c r="H344" s="4">
        <f t="shared" si="40"/>
        <v>7.6902984802763541</v>
      </c>
      <c r="I344" s="5">
        <f t="shared" si="43"/>
        <v>942.76357451753893</v>
      </c>
      <c r="J344" s="4">
        <f t="shared" si="41"/>
        <v>13.458022340483618</v>
      </c>
      <c r="K344" s="5">
        <f t="shared" si="42"/>
        <v>58.401283377192662</v>
      </c>
      <c r="L344" s="15">
        <f t="shared" si="36"/>
        <v>21.403631985448186</v>
      </c>
      <c r="M344" s="6"/>
      <c r="N344" s="7">
        <f t="shared" si="37"/>
        <v>26.371858460631405</v>
      </c>
      <c r="O344" s="28">
        <f t="shared" si="38"/>
        <v>16.142857142857146</v>
      </c>
    </row>
    <row r="345" spans="1:15" ht="13.2" x14ac:dyDescent="0.25">
      <c r="A345" s="1">
        <v>1899.01</v>
      </c>
      <c r="B345" s="11">
        <v>6.08</v>
      </c>
      <c r="C345" s="4">
        <v>0.20080000000000001</v>
      </c>
      <c r="D345" s="11">
        <v>0.36080000000000001</v>
      </c>
      <c r="E345" s="11">
        <v>6.7553424790000003</v>
      </c>
      <c r="F345" s="23">
        <v>3.1</v>
      </c>
      <c r="G345" s="4">
        <f t="shared" si="39"/>
        <v>233.78507380040114</v>
      </c>
      <c r="H345" s="4">
        <f t="shared" si="40"/>
        <v>7.7210596741974591</v>
      </c>
      <c r="I345" s="5">
        <f t="shared" si="43"/>
        <v>1017.3058602147897</v>
      </c>
      <c r="J345" s="4">
        <f t="shared" si="41"/>
        <v>13.873298458418542</v>
      </c>
      <c r="K345" s="5">
        <f t="shared" si="42"/>
        <v>60.36907144169345</v>
      </c>
      <c r="L345" s="15">
        <f t="shared" si="36"/>
        <v>22.932807416487186</v>
      </c>
      <c r="M345" s="6"/>
      <c r="N345" s="7">
        <f t="shared" si="37"/>
        <v>28.222949576087533</v>
      </c>
      <c r="O345" s="28">
        <f t="shared" si="38"/>
        <v>16.851441241685144</v>
      </c>
    </row>
    <row r="346" spans="1:15" ht="13.2" x14ac:dyDescent="0.25">
      <c r="A346" s="1">
        <v>1899.02</v>
      </c>
      <c r="B346" s="11">
        <v>6.31</v>
      </c>
      <c r="C346" s="4">
        <v>0.20169999999999999</v>
      </c>
      <c r="D346" s="11">
        <v>0.37169999999999997</v>
      </c>
      <c r="E346" s="11">
        <v>6.9456325620000001</v>
      </c>
      <c r="F346" s="23">
        <f>F345*11/12+F357*1/12</f>
        <v>3.104166666666667</v>
      </c>
      <c r="G346" s="4">
        <f t="shared" si="39"/>
        <v>235.98159208238286</v>
      </c>
      <c r="H346" s="4">
        <f t="shared" si="40"/>
        <v>7.5431833792419374</v>
      </c>
      <c r="I346" s="5">
        <f t="shared" si="43"/>
        <v>1029.5992368975151</v>
      </c>
      <c r="J346" s="4">
        <f t="shared" si="41"/>
        <v>13.900849093030383</v>
      </c>
      <c r="K346" s="5">
        <f t="shared" si="42"/>
        <v>60.650085000761713</v>
      </c>
      <c r="L346" s="15">
        <f t="shared" si="36"/>
        <v>23.048117549980201</v>
      </c>
      <c r="M346" s="6"/>
      <c r="N346" s="7">
        <f t="shared" si="37"/>
        <v>28.325993069592649</v>
      </c>
      <c r="O346" s="28">
        <f t="shared" si="38"/>
        <v>16.976055959106805</v>
      </c>
    </row>
    <row r="347" spans="1:15" ht="13.2" x14ac:dyDescent="0.25">
      <c r="A347" s="1">
        <v>1899.03</v>
      </c>
      <c r="B347" s="11">
        <v>6.4</v>
      </c>
      <c r="C347" s="4">
        <v>0.20250000000000001</v>
      </c>
      <c r="D347" s="11">
        <v>0.38250000000000001</v>
      </c>
      <c r="E347" s="11">
        <v>6.9456325620000001</v>
      </c>
      <c r="F347" s="23">
        <f>F345*10/12+F357*2/12</f>
        <v>3.1083333333333334</v>
      </c>
      <c r="G347" s="4">
        <f t="shared" si="39"/>
        <v>239.34741510732971</v>
      </c>
      <c r="H347" s="4">
        <f t="shared" si="40"/>
        <v>7.5731018061303548</v>
      </c>
      <c r="I347" s="5">
        <f t="shared" si="43"/>
        <v>1047.0379719915597</v>
      </c>
      <c r="J347" s="4">
        <f t="shared" si="41"/>
        <v>14.304747856024001</v>
      </c>
      <c r="K347" s="5">
        <f t="shared" si="42"/>
        <v>62.576878794808053</v>
      </c>
      <c r="L347" s="15">
        <f t="shared" si="36"/>
        <v>23.279682245508727</v>
      </c>
      <c r="M347" s="6"/>
      <c r="N347" s="7">
        <f t="shared" si="37"/>
        <v>28.570389684667099</v>
      </c>
      <c r="O347" s="28">
        <f t="shared" si="38"/>
        <v>16.732026143790851</v>
      </c>
    </row>
    <row r="348" spans="1:15" ht="13.2" x14ac:dyDescent="0.25">
      <c r="A348" s="1">
        <v>1899.04</v>
      </c>
      <c r="B348" s="11">
        <v>6.48</v>
      </c>
      <c r="C348" s="4">
        <v>0.20330000000000001</v>
      </c>
      <c r="D348" s="11">
        <v>0.39329999999999998</v>
      </c>
      <c r="E348" s="11">
        <v>7.0407735540000003</v>
      </c>
      <c r="F348" s="23">
        <f>F345*9/12+F357*3/12</f>
        <v>3.1125000000000003</v>
      </c>
      <c r="G348" s="4">
        <f t="shared" si="39"/>
        <v>239.0645611722226</v>
      </c>
      <c r="H348" s="4">
        <f t="shared" si="40"/>
        <v>7.5002816799865508</v>
      </c>
      <c r="I348" s="5">
        <f t="shared" si="43"/>
        <v>1048.5348107989471</v>
      </c>
      <c r="J348" s="4">
        <f t="shared" si="41"/>
        <v>14.509890726702952</v>
      </c>
      <c r="K348" s="5">
        <f t="shared" si="42"/>
        <v>63.640237822102755</v>
      </c>
      <c r="L348" s="15">
        <f t="shared" si="36"/>
        <v>23.152421525686499</v>
      </c>
      <c r="M348" s="6"/>
      <c r="N348" s="7">
        <f t="shared" si="37"/>
        <v>28.371517887505828</v>
      </c>
      <c r="O348" s="28">
        <f t="shared" si="38"/>
        <v>16.475972540045767</v>
      </c>
    </row>
    <row r="349" spans="1:15" ht="13.2" x14ac:dyDescent="0.25">
      <c r="A349" s="1">
        <v>1899.05</v>
      </c>
      <c r="B349" s="11">
        <v>6.21</v>
      </c>
      <c r="C349" s="4">
        <v>0.20419999999999999</v>
      </c>
      <c r="D349" s="11">
        <v>0.4042</v>
      </c>
      <c r="E349" s="11">
        <v>7.0407735540000003</v>
      </c>
      <c r="F349" s="23">
        <f>F345*8/12+F357*4/12</f>
        <v>3.1166666666666671</v>
      </c>
      <c r="G349" s="4">
        <f t="shared" si="39"/>
        <v>229.10353779004663</v>
      </c>
      <c r="H349" s="4">
        <f t="shared" si="40"/>
        <v>7.5334850912604692</v>
      </c>
      <c r="I349" s="5">
        <f t="shared" si="43"/>
        <v>1007.5993429668553</v>
      </c>
      <c r="J349" s="4">
        <f t="shared" si="41"/>
        <v>14.912020929909316</v>
      </c>
      <c r="K349" s="5">
        <f t="shared" si="42"/>
        <v>65.583197170242016</v>
      </c>
      <c r="L349" s="15">
        <f t="shared" si="36"/>
        <v>22.091269360834193</v>
      </c>
      <c r="M349" s="6"/>
      <c r="N349" s="7">
        <f t="shared" si="37"/>
        <v>27.03336388465906</v>
      </c>
      <c r="O349" s="28">
        <f t="shared" si="38"/>
        <v>15.363681345868383</v>
      </c>
    </row>
    <row r="350" spans="1:15" ht="13.2" x14ac:dyDescent="0.25">
      <c r="A350" s="1">
        <v>1899.06</v>
      </c>
      <c r="B350" s="11">
        <v>6.07</v>
      </c>
      <c r="C350" s="4">
        <v>0.20499999999999999</v>
      </c>
      <c r="D350" s="11">
        <v>0.41499999999999998</v>
      </c>
      <c r="E350" s="11">
        <v>7.135922645</v>
      </c>
      <c r="F350" s="23">
        <f>F345*7/12+F357*5/12</f>
        <v>3.1208333333333336</v>
      </c>
      <c r="G350" s="4">
        <f t="shared" si="39"/>
        <v>220.95260675292818</v>
      </c>
      <c r="H350" s="4">
        <f t="shared" si="40"/>
        <v>7.4621555822652832</v>
      </c>
      <c r="I350" s="5">
        <f t="shared" si="43"/>
        <v>974.48636309352116</v>
      </c>
      <c r="J350" s="4">
        <f t="shared" si="41"/>
        <v>15.106314959219963</v>
      </c>
      <c r="K350" s="5">
        <f t="shared" si="42"/>
        <v>66.624685450380767</v>
      </c>
      <c r="L350" s="15">
        <f t="shared" si="36"/>
        <v>21.212091925046842</v>
      </c>
      <c r="M350" s="6"/>
      <c r="N350" s="7">
        <f t="shared" si="37"/>
        <v>25.920743190931248</v>
      </c>
      <c r="O350" s="28">
        <f t="shared" si="38"/>
        <v>14.626506024096386</v>
      </c>
    </row>
    <row r="351" spans="1:15" ht="13.2" x14ac:dyDescent="0.25">
      <c r="A351" s="1">
        <v>1899.07</v>
      </c>
      <c r="B351" s="11">
        <v>6.28</v>
      </c>
      <c r="C351" s="4">
        <v>0.20580000000000001</v>
      </c>
      <c r="D351" s="11">
        <v>0.42580000000000001</v>
      </c>
      <c r="E351" s="11">
        <v>7.2310717359999996</v>
      </c>
      <c r="F351" s="23">
        <f>F345*6/12+F357*6/12</f>
        <v>3.125</v>
      </c>
      <c r="G351" s="4">
        <f t="shared" si="39"/>
        <v>225.58880613489188</v>
      </c>
      <c r="H351" s="4">
        <f t="shared" si="40"/>
        <v>7.3927032328918392</v>
      </c>
      <c r="I351" s="5">
        <f t="shared" si="43"/>
        <v>997.65085006998436</v>
      </c>
      <c r="J351" s="4">
        <f t="shared" si="41"/>
        <v>15.295495804496332</v>
      </c>
      <c r="K351" s="5">
        <f t="shared" si="42"/>
        <v>67.643269420350222</v>
      </c>
      <c r="L351" s="15">
        <f t="shared" si="36"/>
        <v>21.561425634523122</v>
      </c>
      <c r="M351" s="6"/>
      <c r="N351" s="7">
        <f t="shared" si="37"/>
        <v>26.307639638375687</v>
      </c>
      <c r="O351" s="28">
        <f t="shared" si="38"/>
        <v>14.74870831376233</v>
      </c>
    </row>
    <row r="352" spans="1:15" ht="13.2" x14ac:dyDescent="0.25">
      <c r="A352" s="1">
        <v>1899.08</v>
      </c>
      <c r="B352" s="11">
        <v>6.44</v>
      </c>
      <c r="C352" s="4">
        <v>0.20669999999999999</v>
      </c>
      <c r="D352" s="11">
        <v>0.43669999999999998</v>
      </c>
      <c r="E352" s="11">
        <v>7.3262127269999997</v>
      </c>
      <c r="F352" s="23">
        <f>F345*5/12+F357*7/12</f>
        <v>3.1291666666666669</v>
      </c>
      <c r="G352" s="4">
        <f t="shared" si="39"/>
        <v>228.33207037997056</v>
      </c>
      <c r="H352" s="4">
        <f t="shared" si="40"/>
        <v>7.3286085322266938</v>
      </c>
      <c r="I352" s="5">
        <f t="shared" si="43"/>
        <v>1012.4836011909287</v>
      </c>
      <c r="J352" s="4">
        <f t="shared" si="41"/>
        <v>15.483325331511356</v>
      </c>
      <c r="K352" s="5">
        <f t="shared" si="42"/>
        <v>68.657078981378646</v>
      </c>
      <c r="L352" s="15">
        <f t="shared" si="36"/>
        <v>21.726237373055454</v>
      </c>
      <c r="M352" s="6"/>
      <c r="N352" s="7">
        <f t="shared" si="37"/>
        <v>26.46662985471453</v>
      </c>
      <c r="O352" s="28">
        <f t="shared" si="38"/>
        <v>14.746965880467142</v>
      </c>
    </row>
    <row r="353" spans="1:15" ht="13.2" x14ac:dyDescent="0.25">
      <c r="A353" s="1">
        <v>1899.09</v>
      </c>
      <c r="B353" s="11">
        <v>6.37</v>
      </c>
      <c r="C353" s="4">
        <v>0.20749999999999999</v>
      </c>
      <c r="D353" s="11">
        <v>0.44750000000000001</v>
      </c>
      <c r="E353" s="11">
        <v>7.6116519010000001</v>
      </c>
      <c r="F353" s="23">
        <f>F345*4/12+F357*8/12</f>
        <v>3.1333333333333337</v>
      </c>
      <c r="G353" s="4">
        <f t="shared" si="39"/>
        <v>217.38075144800294</v>
      </c>
      <c r="H353" s="4">
        <f t="shared" si="40"/>
        <v>7.0810841327253691</v>
      </c>
      <c r="I353" s="5">
        <f t="shared" si="43"/>
        <v>966.5392272111734</v>
      </c>
      <c r="J353" s="4">
        <f t="shared" si="41"/>
        <v>15.271253732022183</v>
      </c>
      <c r="K353" s="5">
        <f t="shared" si="42"/>
        <v>67.900518709105199</v>
      </c>
      <c r="L353" s="15">
        <f t="shared" si="36"/>
        <v>20.591140514113782</v>
      </c>
      <c r="M353" s="6"/>
      <c r="N353" s="7">
        <f t="shared" si="37"/>
        <v>25.044683828420066</v>
      </c>
      <c r="O353" s="28">
        <f t="shared" si="38"/>
        <v>14.23463687150838</v>
      </c>
    </row>
    <row r="354" spans="1:15" ht="13.2" x14ac:dyDescent="0.25">
      <c r="A354" s="1">
        <v>1899.1</v>
      </c>
      <c r="B354" s="11">
        <v>6.34</v>
      </c>
      <c r="C354" s="4">
        <v>0.20830000000000001</v>
      </c>
      <c r="D354" s="11">
        <v>0.45829999999999999</v>
      </c>
      <c r="E354" s="11">
        <v>7.7067928930000003</v>
      </c>
      <c r="F354" s="23">
        <f>F345*3/12+F357*9/12</f>
        <v>3.1374999999999997</v>
      </c>
      <c r="G354" s="4">
        <f t="shared" si="39"/>
        <v>213.68603553571577</v>
      </c>
      <c r="H354" s="4">
        <f t="shared" si="40"/>
        <v>7.0206311044305361</v>
      </c>
      <c r="I354" s="5">
        <f t="shared" si="43"/>
        <v>952.71274274821235</v>
      </c>
      <c r="J354" s="4">
        <f t="shared" si="41"/>
        <v>15.44673660662753</v>
      </c>
      <c r="K354" s="5">
        <f t="shared" si="42"/>
        <v>68.868809148502478</v>
      </c>
      <c r="L354" s="15">
        <f t="shared" si="36"/>
        <v>20.15371346068661</v>
      </c>
      <c r="M354" s="6"/>
      <c r="N354" s="7">
        <f t="shared" si="37"/>
        <v>24.476723296282376</v>
      </c>
      <c r="O354" s="28">
        <f t="shared" si="38"/>
        <v>13.833733362426358</v>
      </c>
    </row>
    <row r="355" spans="1:15" ht="13.2" x14ac:dyDescent="0.25">
      <c r="A355" s="1">
        <v>1899.11</v>
      </c>
      <c r="B355" s="11">
        <v>6.46</v>
      </c>
      <c r="C355" s="4">
        <v>0.2092</v>
      </c>
      <c r="D355" s="11">
        <v>0.46920000000000001</v>
      </c>
      <c r="E355" s="11">
        <v>7.8019419829999999</v>
      </c>
      <c r="F355" s="23">
        <f>F345*2/12+F357*10/12</f>
        <v>3.1416666666666666</v>
      </c>
      <c r="G355" s="4">
        <f t="shared" si="39"/>
        <v>215.0752189206583</v>
      </c>
      <c r="H355" s="4">
        <f t="shared" si="40"/>
        <v>6.9649745817649711</v>
      </c>
      <c r="I355" s="5">
        <f t="shared" si="43"/>
        <v>961.49413571363584</v>
      </c>
      <c r="J355" s="4">
        <f t="shared" si="41"/>
        <v>15.62125274265834</v>
      </c>
      <c r="K355" s="5">
        <f t="shared" si="42"/>
        <v>69.834837225516722</v>
      </c>
      <c r="L355" s="15">
        <f t="shared" si="36"/>
        <v>20.196457520802291</v>
      </c>
      <c r="M355" s="6"/>
      <c r="N355" s="7">
        <f t="shared" si="37"/>
        <v>24.491414148182617</v>
      </c>
      <c r="O355" s="28">
        <f t="shared" si="38"/>
        <v>13.768115942028984</v>
      </c>
    </row>
    <row r="356" spans="1:15" ht="13.2" x14ac:dyDescent="0.25">
      <c r="A356" s="1">
        <v>1899.12</v>
      </c>
      <c r="B356" s="11">
        <v>6.02</v>
      </c>
      <c r="C356" s="4">
        <v>0.21</v>
      </c>
      <c r="D356" s="11">
        <v>0.48</v>
      </c>
      <c r="E356" s="11">
        <v>7.8970910740000004</v>
      </c>
      <c r="F356" s="23">
        <f>F345*1/12+F357*11/12</f>
        <v>3.145833333333333</v>
      </c>
      <c r="G356" s="4">
        <f t="shared" si="39"/>
        <v>198.01127343564428</v>
      </c>
      <c r="H356" s="4">
        <f t="shared" si="40"/>
        <v>6.9073700035689862</v>
      </c>
      <c r="I356" s="5">
        <f t="shared" si="43"/>
        <v>887.78302222707066</v>
      </c>
      <c r="J356" s="4">
        <f t="shared" si="41"/>
        <v>15.78827429387197</v>
      </c>
      <c r="K356" s="5">
        <f t="shared" si="42"/>
        <v>70.78668615764019</v>
      </c>
      <c r="L356" s="15">
        <f t="shared" si="36"/>
        <v>18.512649643600199</v>
      </c>
      <c r="M356" s="6"/>
      <c r="N356" s="7">
        <f t="shared" si="37"/>
        <v>22.419855109110454</v>
      </c>
      <c r="O356" s="28">
        <f t="shared" si="38"/>
        <v>12.541666666666666</v>
      </c>
    </row>
    <row r="357" spans="1:15" ht="13.2" x14ac:dyDescent="0.25">
      <c r="A357" s="1">
        <v>1900.01</v>
      </c>
      <c r="B357" s="11">
        <v>6.1</v>
      </c>
      <c r="C357" s="4">
        <v>0.2175</v>
      </c>
      <c r="D357" s="11">
        <v>0.48</v>
      </c>
      <c r="E357" s="11">
        <v>7.8970910740000004</v>
      </c>
      <c r="F357" s="23">
        <v>3.15</v>
      </c>
      <c r="G357" s="4">
        <f t="shared" si="39"/>
        <v>200.64265248462294</v>
      </c>
      <c r="H357" s="4">
        <f t="shared" si="40"/>
        <v>7.1540617894107363</v>
      </c>
      <c r="I357" s="5">
        <f t="shared" si="43"/>
        <v>902.25373801710919</v>
      </c>
      <c r="J357" s="4">
        <f t="shared" si="41"/>
        <v>15.78827429387197</v>
      </c>
      <c r="K357" s="5">
        <f t="shared" si="42"/>
        <v>70.997015450526632</v>
      </c>
      <c r="L357" s="15">
        <f t="shared" si="36"/>
        <v>18.674275362444781</v>
      </c>
      <c r="M357" s="6"/>
      <c r="N357" s="7">
        <f t="shared" si="37"/>
        <v>22.587334824329012</v>
      </c>
      <c r="O357" s="28">
        <f t="shared" si="38"/>
        <v>12.708333333333334</v>
      </c>
    </row>
    <row r="358" spans="1:15" ht="13.2" x14ac:dyDescent="0.25">
      <c r="A358" s="1">
        <v>1900.02</v>
      </c>
      <c r="B358" s="11">
        <v>6.21</v>
      </c>
      <c r="C358" s="4">
        <v>0.22500000000000001</v>
      </c>
      <c r="D358" s="11">
        <v>0.48</v>
      </c>
      <c r="E358" s="11">
        <v>7.9922320659999997</v>
      </c>
      <c r="F358" s="23">
        <f>F357*11/12+F369*1/12</f>
        <v>3.145833333333333</v>
      </c>
      <c r="G358" s="4">
        <f t="shared" si="39"/>
        <v>201.82924077770392</v>
      </c>
      <c r="H358" s="4">
        <f t="shared" si="40"/>
        <v>7.3126536513660838</v>
      </c>
      <c r="I358" s="5">
        <f t="shared" si="43"/>
        <v>910.32991786804075</v>
      </c>
      <c r="J358" s="4">
        <f t="shared" si="41"/>
        <v>15.600327789580978</v>
      </c>
      <c r="K358" s="5">
        <f t="shared" si="42"/>
        <v>70.363665149220537</v>
      </c>
      <c r="L358" s="15">
        <f t="shared" si="36"/>
        <v>18.703797417251433</v>
      </c>
      <c r="M358" s="6"/>
      <c r="N358" s="7">
        <f t="shared" si="37"/>
        <v>22.595749104853351</v>
      </c>
      <c r="O358" s="28">
        <f t="shared" si="38"/>
        <v>12.9375</v>
      </c>
    </row>
    <row r="359" spans="1:15" ht="13.2" x14ac:dyDescent="0.25">
      <c r="A359" s="1">
        <v>1900.03</v>
      </c>
      <c r="B359" s="11">
        <v>6.26</v>
      </c>
      <c r="C359" s="4">
        <v>0.23250000000000001</v>
      </c>
      <c r="D359" s="11">
        <v>0.48</v>
      </c>
      <c r="E359" s="11">
        <v>7.9922320659999997</v>
      </c>
      <c r="F359" s="23">
        <f>F357*10/12+F369*2/12</f>
        <v>3.1416666666666666</v>
      </c>
      <c r="G359" s="4">
        <f t="shared" si="39"/>
        <v>203.45427492245193</v>
      </c>
      <c r="H359" s="4">
        <f t="shared" si="40"/>
        <v>7.556408773078287</v>
      </c>
      <c r="I359" s="5">
        <f t="shared" si="43"/>
        <v>920.49966634663895</v>
      </c>
      <c r="J359" s="4">
        <f t="shared" si="41"/>
        <v>15.600327789580978</v>
      </c>
      <c r="K359" s="5">
        <f t="shared" si="42"/>
        <v>70.581444064918003</v>
      </c>
      <c r="L359" s="15">
        <f t="shared" si="36"/>
        <v>18.775793421238372</v>
      </c>
      <c r="M359" s="6"/>
      <c r="N359" s="7">
        <f t="shared" si="37"/>
        <v>22.658551692872003</v>
      </c>
      <c r="O359" s="28">
        <f t="shared" si="38"/>
        <v>13.041666666666666</v>
      </c>
    </row>
    <row r="360" spans="1:15" ht="13.2" x14ac:dyDescent="0.25">
      <c r="A360" s="1">
        <v>1900.04</v>
      </c>
      <c r="B360" s="11">
        <v>6.34</v>
      </c>
      <c r="C360" s="4">
        <v>0.24</v>
      </c>
      <c r="D360" s="11">
        <v>0.48</v>
      </c>
      <c r="E360" s="11">
        <v>7.9922320659999997</v>
      </c>
      <c r="F360" s="23">
        <f>F357*9/12+F369*3/12</f>
        <v>3.1374999999999997</v>
      </c>
      <c r="G360" s="4">
        <f t="shared" si="39"/>
        <v>206.05432955404873</v>
      </c>
      <c r="H360" s="4">
        <f t="shared" si="40"/>
        <v>7.8001638947904892</v>
      </c>
      <c r="I360" s="5">
        <f t="shared" si="43"/>
        <v>935.20413386016344</v>
      </c>
      <c r="J360" s="4">
        <f t="shared" si="41"/>
        <v>15.600327789580978</v>
      </c>
      <c r="K360" s="5">
        <f t="shared" si="42"/>
        <v>70.804098462599129</v>
      </c>
      <c r="L360" s="15">
        <f t="shared" si="36"/>
        <v>18.936402033322732</v>
      </c>
      <c r="M360" s="6"/>
      <c r="N360" s="7">
        <f t="shared" si="37"/>
        <v>22.830122957226379</v>
      </c>
      <c r="O360" s="28">
        <f t="shared" si="38"/>
        <v>13.208333333333334</v>
      </c>
    </row>
    <row r="361" spans="1:15" ht="13.2" x14ac:dyDescent="0.25">
      <c r="A361" s="1">
        <v>1900.05</v>
      </c>
      <c r="B361" s="11">
        <v>6.04</v>
      </c>
      <c r="C361" s="4">
        <v>0.2475</v>
      </c>
      <c r="D361" s="11">
        <v>0.48</v>
      </c>
      <c r="E361" s="11">
        <v>7.8019419829999999</v>
      </c>
      <c r="F361" s="23">
        <f>F357*8/12+F369*4/12</f>
        <v>3.1333333333333337</v>
      </c>
      <c r="G361" s="4">
        <f t="shared" si="39"/>
        <v>201.09200035306131</v>
      </c>
      <c r="H361" s="4">
        <f t="shared" si="40"/>
        <v>8.2401109416196476</v>
      </c>
      <c r="I361" s="5">
        <f t="shared" si="43"/>
        <v>915.79853030088225</v>
      </c>
      <c r="J361" s="4">
        <f t="shared" si="41"/>
        <v>15.980821220110833</v>
      </c>
      <c r="K361" s="5">
        <f t="shared" si="42"/>
        <v>72.778691149738989</v>
      </c>
      <c r="L361" s="15">
        <f t="shared" si="36"/>
        <v>18.403197016950411</v>
      </c>
      <c r="M361" s="6"/>
      <c r="N361" s="7">
        <f t="shared" si="37"/>
        <v>22.172115694151721</v>
      </c>
      <c r="O361" s="28">
        <f t="shared" si="38"/>
        <v>12.583333333333334</v>
      </c>
    </row>
    <row r="362" spans="1:15" ht="13.2" x14ac:dyDescent="0.25">
      <c r="A362" s="1">
        <v>1900.06</v>
      </c>
      <c r="B362" s="11">
        <v>5.86</v>
      </c>
      <c r="C362" s="4">
        <v>0.255</v>
      </c>
      <c r="D362" s="11">
        <v>0.48</v>
      </c>
      <c r="E362" s="11">
        <v>7.7067928930000003</v>
      </c>
      <c r="F362" s="23">
        <f>F357*7/12+F369*5/12</f>
        <v>3.1291666666666669</v>
      </c>
      <c r="G362" s="4">
        <f t="shared" si="39"/>
        <v>197.50791297149755</v>
      </c>
      <c r="H362" s="4">
        <f t="shared" si="40"/>
        <v>8.5946276122409344</v>
      </c>
      <c r="I362" s="5">
        <f t="shared" si="43"/>
        <v>902.73789301091711</v>
      </c>
      <c r="J362" s="4">
        <f t="shared" si="41"/>
        <v>16.178122564218231</v>
      </c>
      <c r="K362" s="5">
        <f t="shared" si="42"/>
        <v>73.944400792703121</v>
      </c>
      <c r="L362" s="15">
        <f t="shared" si="36"/>
        <v>17.992711584303979</v>
      </c>
      <c r="M362" s="6"/>
      <c r="N362" s="7">
        <f t="shared" si="37"/>
        <v>21.667091326067677</v>
      </c>
      <c r="O362" s="28">
        <f t="shared" si="38"/>
        <v>12.208333333333334</v>
      </c>
    </row>
    <row r="363" spans="1:15" ht="13.2" x14ac:dyDescent="0.25">
      <c r="A363" s="1">
        <v>1900.07</v>
      </c>
      <c r="B363" s="11">
        <v>5.86</v>
      </c>
      <c r="C363" s="4">
        <v>0.26250000000000001</v>
      </c>
      <c r="D363" s="11">
        <v>0.48</v>
      </c>
      <c r="E363" s="11">
        <v>7.8019419829999999</v>
      </c>
      <c r="F363" s="23">
        <f>F357*6/12+F369*6/12</f>
        <v>3.125</v>
      </c>
      <c r="G363" s="4">
        <f t="shared" si="39"/>
        <v>195.09919239551976</v>
      </c>
      <c r="H363" s="4">
        <f t="shared" si="40"/>
        <v>8.7395116047481132</v>
      </c>
      <c r="I363" s="5">
        <f t="shared" si="43"/>
        <v>895.057259070133</v>
      </c>
      <c r="J363" s="4">
        <f t="shared" si="41"/>
        <v>15.980821220110833</v>
      </c>
      <c r="K363" s="5">
        <f t="shared" si="42"/>
        <v>73.315270367519418</v>
      </c>
      <c r="L363" s="15">
        <f t="shared" si="36"/>
        <v>17.689545468952804</v>
      </c>
      <c r="M363" s="6"/>
      <c r="N363" s="7">
        <f t="shared" si="37"/>
        <v>21.293889709957138</v>
      </c>
      <c r="O363" s="28">
        <f t="shared" si="38"/>
        <v>12.208333333333334</v>
      </c>
    </row>
    <row r="364" spans="1:15" ht="13.2" x14ac:dyDescent="0.25">
      <c r="A364" s="1">
        <v>1900.08</v>
      </c>
      <c r="B364" s="11">
        <v>5.94</v>
      </c>
      <c r="C364" s="4">
        <v>0.27</v>
      </c>
      <c r="D364" s="11">
        <v>0.48</v>
      </c>
      <c r="E364" s="11">
        <v>7.7067928930000003</v>
      </c>
      <c r="F364" s="23">
        <f>F357*5/12+F369*7/12</f>
        <v>3.1208333333333336</v>
      </c>
      <c r="G364" s="4">
        <f t="shared" si="39"/>
        <v>200.20426673220061</v>
      </c>
      <c r="H364" s="4">
        <f t="shared" si="40"/>
        <v>9.1001939423727531</v>
      </c>
      <c r="I364" s="5">
        <f t="shared" si="43"/>
        <v>921.95690944433034</v>
      </c>
      <c r="J364" s="4">
        <f t="shared" si="41"/>
        <v>16.178122564218231</v>
      </c>
      <c r="K364" s="5">
        <f t="shared" si="42"/>
        <v>74.501568439945885</v>
      </c>
      <c r="L364" s="15">
        <f t="shared" si="36"/>
        <v>18.069614666784197</v>
      </c>
      <c r="M364" s="6"/>
      <c r="N364" s="7">
        <f t="shared" si="37"/>
        <v>21.745469843487939</v>
      </c>
      <c r="O364" s="28">
        <f t="shared" si="38"/>
        <v>12.375000000000002</v>
      </c>
    </row>
    <row r="365" spans="1:15" ht="13.2" x14ac:dyDescent="0.25">
      <c r="A365" s="1">
        <v>1900.09</v>
      </c>
      <c r="B365" s="11">
        <v>5.8</v>
      </c>
      <c r="C365" s="4">
        <v>0.27750000000000002</v>
      </c>
      <c r="D365" s="11">
        <v>0.48</v>
      </c>
      <c r="E365" s="11">
        <v>7.8019419829999999</v>
      </c>
      <c r="F365" s="23">
        <f>F357*4/12+F369*8/12</f>
        <v>3.1166666666666671</v>
      </c>
      <c r="G365" s="4">
        <f t="shared" si="39"/>
        <v>193.10158974300592</v>
      </c>
      <c r="H365" s="4">
        <f t="shared" si="40"/>
        <v>9.2389122678765752</v>
      </c>
      <c r="I365" s="5">
        <f t="shared" si="43"/>
        <v>892.79400012703854</v>
      </c>
      <c r="J365" s="4">
        <f t="shared" si="41"/>
        <v>15.980821220110833</v>
      </c>
      <c r="K365" s="5">
        <f t="shared" si="42"/>
        <v>73.886400010513526</v>
      </c>
      <c r="L365" s="15">
        <f t="shared" si="36"/>
        <v>17.341874151224715</v>
      </c>
      <c r="M365" s="6"/>
      <c r="N365" s="7">
        <f t="shared" si="37"/>
        <v>20.869225953924726</v>
      </c>
      <c r="O365" s="28">
        <f t="shared" si="38"/>
        <v>12.083333333333334</v>
      </c>
    </row>
    <row r="366" spans="1:15" ht="13.2" x14ac:dyDescent="0.25">
      <c r="A366" s="1">
        <v>1900.1</v>
      </c>
      <c r="B366" s="11">
        <v>6.01</v>
      </c>
      <c r="C366" s="4">
        <v>0.28499999999999998</v>
      </c>
      <c r="D366" s="11">
        <v>0.48</v>
      </c>
      <c r="E366" s="11">
        <v>7.7067928930000003</v>
      </c>
      <c r="F366" s="23">
        <f>F357*3/12+F369*9/12</f>
        <v>3.1125000000000003</v>
      </c>
      <c r="G366" s="4">
        <f t="shared" si="39"/>
        <v>202.56357627281574</v>
      </c>
      <c r="H366" s="4">
        <f t="shared" si="40"/>
        <v>9.6057602725045736</v>
      </c>
      <c r="I366" s="5">
        <f t="shared" si="43"/>
        <v>940.24191900117512</v>
      </c>
      <c r="J366" s="4">
        <f t="shared" si="41"/>
        <v>16.178122564218231</v>
      </c>
      <c r="K366" s="5">
        <f t="shared" si="42"/>
        <v>75.094196525884215</v>
      </c>
      <c r="L366" s="15">
        <f t="shared" si="36"/>
        <v>18.102398784556051</v>
      </c>
      <c r="M366" s="6"/>
      <c r="N366" s="7">
        <f t="shared" si="37"/>
        <v>21.784692525130012</v>
      </c>
      <c r="O366" s="28">
        <f t="shared" si="38"/>
        <v>12.520833333333334</v>
      </c>
    </row>
    <row r="367" spans="1:15" ht="13.2" x14ac:dyDescent="0.25">
      <c r="A367" s="1">
        <v>1900.11</v>
      </c>
      <c r="B367" s="11">
        <v>6.48</v>
      </c>
      <c r="C367" s="4">
        <v>0.29249999999999998</v>
      </c>
      <c r="D367" s="11">
        <v>0.48</v>
      </c>
      <c r="E367" s="11">
        <v>7.7067928930000003</v>
      </c>
      <c r="F367" s="23">
        <f>F357*2/12+F369*10/12</f>
        <v>3.1083333333333334</v>
      </c>
      <c r="G367" s="4">
        <f t="shared" si="39"/>
        <v>218.40465461694612</v>
      </c>
      <c r="H367" s="4">
        <f t="shared" si="40"/>
        <v>9.8585434375704839</v>
      </c>
      <c r="I367" s="5">
        <f t="shared" si="43"/>
        <v>1017.5850302667669</v>
      </c>
      <c r="J367" s="4">
        <f t="shared" si="41"/>
        <v>16.178122564218231</v>
      </c>
      <c r="K367" s="5">
        <f t="shared" si="42"/>
        <v>75.376668908649393</v>
      </c>
      <c r="L367" s="15">
        <f t="shared" si="36"/>
        <v>19.419584603760761</v>
      </c>
      <c r="M367" s="6"/>
      <c r="N367" s="7">
        <f t="shared" si="37"/>
        <v>23.36547649184719</v>
      </c>
      <c r="O367" s="28">
        <f t="shared" si="38"/>
        <v>13.500000000000002</v>
      </c>
    </row>
    <row r="368" spans="1:15" ht="13.2" x14ac:dyDescent="0.25">
      <c r="A368" s="1">
        <v>1900.12</v>
      </c>
      <c r="B368" s="11">
        <v>6.87</v>
      </c>
      <c r="C368" s="4">
        <v>0.3</v>
      </c>
      <c r="D368" s="11">
        <v>0.48</v>
      </c>
      <c r="E368" s="11">
        <v>7.6116519010000001</v>
      </c>
      <c r="F368" s="23">
        <f>F357*1/12+F369*11/12</f>
        <v>3.104166666666667</v>
      </c>
      <c r="G368" s="4">
        <f t="shared" si="39"/>
        <v>234.44360477987127</v>
      </c>
      <c r="H368" s="4">
        <f t="shared" si="40"/>
        <v>10.237711999121016</v>
      </c>
      <c r="I368" s="5">
        <f t="shared" si="43"/>
        <v>1096.2882100288571</v>
      </c>
      <c r="J368" s="4">
        <f t="shared" si="41"/>
        <v>16.380339198593628</v>
      </c>
      <c r="K368" s="5">
        <f t="shared" si="42"/>
        <v>76.596556159221464</v>
      </c>
      <c r="L368" s="15">
        <f t="shared" si="36"/>
        <v>20.744051160870846</v>
      </c>
      <c r="M368" s="6"/>
      <c r="N368" s="7">
        <f t="shared" si="37"/>
        <v>24.951139917086596</v>
      </c>
      <c r="O368" s="28">
        <f t="shared" si="38"/>
        <v>14.3125</v>
      </c>
    </row>
    <row r="369" spans="1:15" ht="13.2" x14ac:dyDescent="0.25">
      <c r="A369" s="1">
        <v>1901.01</v>
      </c>
      <c r="B369" s="11">
        <v>7.07</v>
      </c>
      <c r="C369" s="4">
        <v>0.30170000000000002</v>
      </c>
      <c r="D369" s="11">
        <v>0.48170000000000002</v>
      </c>
      <c r="E369" s="11">
        <v>7.7067928930000003</v>
      </c>
      <c r="F369" s="23">
        <v>3.1</v>
      </c>
      <c r="G369" s="4">
        <f t="shared" si="39"/>
        <v>238.29026360213103</v>
      </c>
      <c r="H369" s="4">
        <f t="shared" si="40"/>
        <v>10.168624120051335</v>
      </c>
      <c r="I369" s="5">
        <f t="shared" si="43"/>
        <v>1118.2381594886897</v>
      </c>
      <c r="J369" s="4">
        <f t="shared" si="41"/>
        <v>16.235420081633169</v>
      </c>
      <c r="K369" s="5">
        <f t="shared" si="42"/>
        <v>76.188871488783846</v>
      </c>
      <c r="L369" s="15">
        <f t="shared" si="36"/>
        <v>20.97858183453619</v>
      </c>
      <c r="M369" s="6"/>
      <c r="N369" s="7">
        <f t="shared" si="37"/>
        <v>25.223107928844307</v>
      </c>
      <c r="O369" s="28">
        <f t="shared" si="38"/>
        <v>14.677184969898278</v>
      </c>
    </row>
    <row r="370" spans="1:15" ht="13.2" x14ac:dyDescent="0.25">
      <c r="A370" s="1">
        <v>1901.02</v>
      </c>
      <c r="B370" s="11">
        <v>7.25</v>
      </c>
      <c r="C370" s="4">
        <v>0.30330000000000001</v>
      </c>
      <c r="D370" s="11">
        <v>0.48330000000000001</v>
      </c>
      <c r="E370" s="11">
        <v>7.6116519010000001</v>
      </c>
      <c r="F370" s="23">
        <f>F369*11/12+F381*1/12</f>
        <v>3.1066666666666669</v>
      </c>
      <c r="G370" s="4">
        <f t="shared" si="39"/>
        <v>247.41137331209123</v>
      </c>
      <c r="H370" s="4">
        <f t="shared" si="40"/>
        <v>10.350326831111349</v>
      </c>
      <c r="I370" s="5">
        <f t="shared" si="43"/>
        <v>1165.0889356580906</v>
      </c>
      <c r="J370" s="4">
        <f t="shared" si="41"/>
        <v>16.492954030583959</v>
      </c>
      <c r="K370" s="5">
        <f t="shared" si="42"/>
        <v>77.667238979800729</v>
      </c>
      <c r="L370" s="15">
        <f t="shared" si="36"/>
        <v>21.679149848206187</v>
      </c>
      <c r="M370" s="6"/>
      <c r="N370" s="7">
        <f t="shared" si="37"/>
        <v>26.053251360808787</v>
      </c>
      <c r="O370" s="28">
        <f t="shared" si="38"/>
        <v>15.00103455410718</v>
      </c>
    </row>
    <row r="371" spans="1:15" ht="13.2" x14ac:dyDescent="0.25">
      <c r="A371" s="1">
        <v>1901.03</v>
      </c>
      <c r="B371" s="11">
        <v>7.51</v>
      </c>
      <c r="C371" s="4">
        <v>0.30499999999999999</v>
      </c>
      <c r="D371" s="11">
        <v>0.48499999999999999</v>
      </c>
      <c r="E371" s="11">
        <v>7.6116519010000001</v>
      </c>
      <c r="F371" s="23">
        <f>F369*10/12+F381*2/12</f>
        <v>3.1133333333333333</v>
      </c>
      <c r="G371" s="4">
        <f t="shared" si="39"/>
        <v>256.28405704466275</v>
      </c>
      <c r="H371" s="4">
        <f t="shared" si="40"/>
        <v>10.408340532439698</v>
      </c>
      <c r="I371" s="5">
        <f t="shared" si="43"/>
        <v>1210.9559426078486</v>
      </c>
      <c r="J371" s="4">
        <f t="shared" si="41"/>
        <v>16.550967731912309</v>
      </c>
      <c r="K371" s="5">
        <f t="shared" si="42"/>
        <v>78.204212005966255</v>
      </c>
      <c r="L371" s="15">
        <f t="shared" si="36"/>
        <v>22.347583950683841</v>
      </c>
      <c r="M371" s="6"/>
      <c r="N371" s="7">
        <f t="shared" si="37"/>
        <v>26.840868787784945</v>
      </c>
      <c r="O371" s="28">
        <f t="shared" si="38"/>
        <v>15.484536082474227</v>
      </c>
    </row>
    <row r="372" spans="1:15" ht="13.2" x14ac:dyDescent="0.25">
      <c r="A372" s="1">
        <v>1901.04</v>
      </c>
      <c r="B372" s="11">
        <v>8.14</v>
      </c>
      <c r="C372" s="4">
        <v>0.30669999999999997</v>
      </c>
      <c r="D372" s="11">
        <v>0.48670000000000002</v>
      </c>
      <c r="E372" s="11">
        <v>7.5165028100000004</v>
      </c>
      <c r="F372" s="23">
        <f>F369*9/12+F381*3/12</f>
        <v>3.12</v>
      </c>
      <c r="G372" s="4">
        <f t="shared" si="39"/>
        <v>281.29962476525702</v>
      </c>
      <c r="H372" s="4">
        <f t="shared" si="40"/>
        <v>10.598844584214287</v>
      </c>
      <c r="I372" s="5">
        <f t="shared" si="43"/>
        <v>1333.329186981505</v>
      </c>
      <c r="J372" s="4">
        <f t="shared" si="41"/>
        <v>16.819229407033241</v>
      </c>
      <c r="K372" s="5">
        <f t="shared" si="42"/>
        <v>79.721291806375731</v>
      </c>
      <c r="L372" s="15">
        <f t="shared" si="36"/>
        <v>24.409716994827207</v>
      </c>
      <c r="M372" s="6"/>
      <c r="N372" s="7">
        <f t="shared" si="37"/>
        <v>29.293804989254227</v>
      </c>
      <c r="O372" s="28">
        <f t="shared" si="38"/>
        <v>16.724881857407027</v>
      </c>
    </row>
    <row r="373" spans="1:15" ht="13.2" x14ac:dyDescent="0.25">
      <c r="A373" s="1">
        <v>1901.05</v>
      </c>
      <c r="B373" s="11">
        <v>7.73</v>
      </c>
      <c r="C373" s="4">
        <v>0.30830000000000002</v>
      </c>
      <c r="D373" s="11">
        <v>0.48830000000000001</v>
      </c>
      <c r="E373" s="11">
        <v>7.5165028100000004</v>
      </c>
      <c r="F373" s="23">
        <f>F369*8/12+F381*4/12</f>
        <v>3.1266666666666669</v>
      </c>
      <c r="G373" s="4">
        <f t="shared" si="39"/>
        <v>267.13097044661384</v>
      </c>
      <c r="H373" s="4">
        <f t="shared" si="40"/>
        <v>10.654136893750458</v>
      </c>
      <c r="I373" s="5">
        <f t="shared" si="43"/>
        <v>1270.3796147906512</v>
      </c>
      <c r="J373" s="4">
        <f t="shared" si="41"/>
        <v>16.874521716569408</v>
      </c>
      <c r="K373" s="5">
        <f t="shared" si="42"/>
        <v>80.249206455662986</v>
      </c>
      <c r="L373" s="15">
        <f t="shared" si="36"/>
        <v>23.064012684863556</v>
      </c>
      <c r="M373" s="6"/>
      <c r="N373" s="7">
        <f t="shared" si="37"/>
        <v>27.661102045351072</v>
      </c>
      <c r="O373" s="28">
        <f t="shared" si="38"/>
        <v>15.830432111406923</v>
      </c>
    </row>
    <row r="374" spans="1:15" ht="13.2" x14ac:dyDescent="0.25">
      <c r="A374" s="1">
        <v>1901.06</v>
      </c>
      <c r="B374" s="11">
        <v>8.5</v>
      </c>
      <c r="C374" s="4">
        <v>0.31</v>
      </c>
      <c r="D374" s="11">
        <v>0.49</v>
      </c>
      <c r="E374" s="11">
        <v>7.5165028100000004</v>
      </c>
      <c r="F374" s="23">
        <f>F369*7/12+F381*5/12</f>
        <v>3.1333333333333333</v>
      </c>
      <c r="G374" s="4">
        <f t="shared" si="39"/>
        <v>293.74039441089485</v>
      </c>
      <c r="H374" s="4">
        <f t="shared" si="40"/>
        <v>10.712884972632637</v>
      </c>
      <c r="I374" s="5">
        <f t="shared" si="43"/>
        <v>1401.1700990645913</v>
      </c>
      <c r="J374" s="4">
        <f t="shared" si="41"/>
        <v>16.933269795451587</v>
      </c>
      <c r="K374" s="5">
        <f t="shared" si="42"/>
        <v>80.773335122547024</v>
      </c>
      <c r="L374" s="15">
        <f t="shared" si="36"/>
        <v>25.238466205960332</v>
      </c>
      <c r="M374" s="6"/>
      <c r="N374" s="7">
        <f t="shared" si="37"/>
        <v>30.240388110984195</v>
      </c>
      <c r="O374" s="28">
        <f t="shared" si="38"/>
        <v>17.346938775510203</v>
      </c>
    </row>
    <row r="375" spans="1:15" ht="13.2" x14ac:dyDescent="0.25">
      <c r="A375" s="1">
        <v>1901.07</v>
      </c>
      <c r="B375" s="11">
        <v>7.93</v>
      </c>
      <c r="C375" s="4">
        <v>0.31169999999999998</v>
      </c>
      <c r="D375" s="11">
        <v>0.49170000000000003</v>
      </c>
      <c r="E375" s="11">
        <v>7.6116519010000001</v>
      </c>
      <c r="F375" s="23">
        <f>F369*6/12+F381*6/12</f>
        <v>3.14</v>
      </c>
      <c r="G375" s="4">
        <f t="shared" si="39"/>
        <v>270.61685384343218</v>
      </c>
      <c r="H375" s="4">
        <f t="shared" si="40"/>
        <v>10.636982767086735</v>
      </c>
      <c r="I375" s="5">
        <f t="shared" si="43"/>
        <v>1295.0968598913917</v>
      </c>
      <c r="J375" s="4">
        <f t="shared" si="41"/>
        <v>16.779609966559345</v>
      </c>
      <c r="K375" s="5">
        <f t="shared" si="42"/>
        <v>80.302537958208987</v>
      </c>
      <c r="L375" s="15">
        <f t="shared" si="36"/>
        <v>23.144848553708094</v>
      </c>
      <c r="M375" s="6"/>
      <c r="N375" s="7">
        <f t="shared" si="37"/>
        <v>27.711150600769926</v>
      </c>
      <c r="O375" s="28">
        <f t="shared" si="38"/>
        <v>16.12772015456579</v>
      </c>
    </row>
    <row r="376" spans="1:15" ht="13.2" x14ac:dyDescent="0.25">
      <c r="A376" s="1">
        <v>1901.08</v>
      </c>
      <c r="B376" s="11">
        <v>8.0399999999999991</v>
      </c>
      <c r="C376" s="4">
        <v>0.31330000000000002</v>
      </c>
      <c r="D376" s="11">
        <v>0.49330000000000002</v>
      </c>
      <c r="E376" s="11">
        <v>7.7067928930000003</v>
      </c>
      <c r="F376" s="23">
        <f>F369*5/12+F381*7/12</f>
        <v>3.1466666666666669</v>
      </c>
      <c r="G376" s="4">
        <f t="shared" si="39"/>
        <v>270.98355295065528</v>
      </c>
      <c r="H376" s="4">
        <f t="shared" si="40"/>
        <v>10.559595415353273</v>
      </c>
      <c r="I376" s="5">
        <f t="shared" si="43"/>
        <v>1301.0630530954409</v>
      </c>
      <c r="J376" s="4">
        <f t="shared" si="41"/>
        <v>16.626391376935111</v>
      </c>
      <c r="K376" s="5">
        <f t="shared" si="42"/>
        <v>79.827662200495169</v>
      </c>
      <c r="L376" s="15">
        <f t="shared" si="36"/>
        <v>23.077177713844371</v>
      </c>
      <c r="M376" s="6"/>
      <c r="N376" s="7">
        <f t="shared" si="37"/>
        <v>27.608909472820365</v>
      </c>
      <c r="O376" s="28">
        <f t="shared" si="38"/>
        <v>16.298398540441919</v>
      </c>
    </row>
    <row r="377" spans="1:15" ht="13.2" x14ac:dyDescent="0.25">
      <c r="A377" s="1">
        <v>1901.09</v>
      </c>
      <c r="B377" s="11">
        <v>8</v>
      </c>
      <c r="C377" s="4">
        <v>0.315</v>
      </c>
      <c r="D377" s="11">
        <v>0.495</v>
      </c>
      <c r="E377" s="11">
        <v>7.8019419829999999</v>
      </c>
      <c r="F377" s="23">
        <f>F369*4/12+F381*8/12</f>
        <v>3.1533333333333333</v>
      </c>
      <c r="G377" s="4">
        <f t="shared" si="39"/>
        <v>266.34702033518056</v>
      </c>
      <c r="H377" s="4">
        <f t="shared" si="40"/>
        <v>10.487413925697734</v>
      </c>
      <c r="I377" s="5">
        <f t="shared" si="43"/>
        <v>1282.9979134880423</v>
      </c>
      <c r="J377" s="4">
        <f t="shared" si="41"/>
        <v>16.480221883239295</v>
      </c>
      <c r="K377" s="5">
        <f t="shared" si="42"/>
        <v>79.385495897072602</v>
      </c>
      <c r="L377" s="15">
        <f t="shared" si="36"/>
        <v>22.590468316860232</v>
      </c>
      <c r="M377" s="6"/>
      <c r="N377" s="7">
        <f t="shared" si="37"/>
        <v>27.007461920877002</v>
      </c>
      <c r="O377" s="28">
        <f t="shared" si="38"/>
        <v>16.161616161616163</v>
      </c>
    </row>
    <row r="378" spans="1:15" ht="13.2" x14ac:dyDescent="0.25">
      <c r="A378" s="1">
        <v>1901.1</v>
      </c>
      <c r="B378" s="11">
        <v>7.91</v>
      </c>
      <c r="C378" s="4">
        <v>0.31669999999999998</v>
      </c>
      <c r="D378" s="11">
        <v>0.49669999999999997</v>
      </c>
      <c r="E378" s="11">
        <v>7.8019419829999999</v>
      </c>
      <c r="F378" s="23">
        <f>F369*3/12+F381*9/12</f>
        <v>3.16</v>
      </c>
      <c r="G378" s="4">
        <f t="shared" si="39"/>
        <v>263.35061635640977</v>
      </c>
      <c r="H378" s="4">
        <f t="shared" si="40"/>
        <v>10.54401266751896</v>
      </c>
      <c r="I378" s="5">
        <f t="shared" si="43"/>
        <v>1272.7967436196525</v>
      </c>
      <c r="J378" s="4">
        <f t="shared" si="41"/>
        <v>16.536820625060525</v>
      </c>
      <c r="K378" s="5">
        <f t="shared" si="42"/>
        <v>79.923911827545055</v>
      </c>
      <c r="L378" s="15">
        <f t="shared" si="36"/>
        <v>22.252901618408927</v>
      </c>
      <c r="M378" s="6"/>
      <c r="N378" s="7">
        <f t="shared" si="37"/>
        <v>26.586455006647906</v>
      </c>
      <c r="O378" s="28">
        <f t="shared" si="38"/>
        <v>15.925105697604188</v>
      </c>
    </row>
    <row r="379" spans="1:15" ht="13.2" x14ac:dyDescent="0.25">
      <c r="A379" s="1">
        <v>1901.11</v>
      </c>
      <c r="B379" s="11">
        <v>8.08</v>
      </c>
      <c r="C379" s="4">
        <v>0.31830000000000003</v>
      </c>
      <c r="D379" s="11">
        <v>0.49830000000000002</v>
      </c>
      <c r="E379" s="11">
        <v>7.8970910740000004</v>
      </c>
      <c r="F379" s="23">
        <f>F369*2/12+F381*10/12</f>
        <v>3.1666666666666665</v>
      </c>
      <c r="G379" s="4">
        <f t="shared" si="39"/>
        <v>265.76928394684484</v>
      </c>
      <c r="H379" s="4">
        <f t="shared" si="40"/>
        <v>10.46959939112385</v>
      </c>
      <c r="I379" s="5">
        <f t="shared" si="43"/>
        <v>1288.7030853576332</v>
      </c>
      <c r="J379" s="4">
        <f t="shared" si="41"/>
        <v>16.390202251325842</v>
      </c>
      <c r="K379" s="5">
        <f t="shared" si="42"/>
        <v>79.47534002892435</v>
      </c>
      <c r="L379" s="15">
        <f t="shared" si="36"/>
        <v>22.375074777652795</v>
      </c>
      <c r="M379" s="6"/>
      <c r="N379" s="7">
        <f t="shared" si="37"/>
        <v>26.713215249028369</v>
      </c>
      <c r="O379" s="28">
        <f t="shared" si="38"/>
        <v>16.215131446919525</v>
      </c>
    </row>
    <row r="380" spans="1:15" ht="13.2" x14ac:dyDescent="0.25">
      <c r="A380" s="1">
        <v>1901.12</v>
      </c>
      <c r="B380" s="11">
        <v>7.95</v>
      </c>
      <c r="C380" s="4">
        <v>0.32</v>
      </c>
      <c r="D380" s="11">
        <v>0.5</v>
      </c>
      <c r="E380" s="11">
        <v>7.9922320659999997</v>
      </c>
      <c r="F380" s="23">
        <f>F369*1/12+F381*11/12</f>
        <v>3.1733333333333338</v>
      </c>
      <c r="G380" s="4">
        <f t="shared" si="39"/>
        <v>258.38042901493498</v>
      </c>
      <c r="H380" s="4">
        <f t="shared" si="40"/>
        <v>10.400218526387318</v>
      </c>
      <c r="I380" s="5">
        <f t="shared" si="43"/>
        <v>1257.077381484291</v>
      </c>
      <c r="J380" s="4">
        <f t="shared" si="41"/>
        <v>16.250341447480185</v>
      </c>
      <c r="K380" s="5">
        <f t="shared" si="42"/>
        <v>79.061470533603199</v>
      </c>
      <c r="L380" s="15">
        <f t="shared" si="36"/>
        <v>21.680215141029681</v>
      </c>
      <c r="M380" s="6"/>
      <c r="N380" s="7">
        <f t="shared" si="37"/>
        <v>25.86678433843527</v>
      </c>
      <c r="O380" s="28">
        <f t="shared" si="38"/>
        <v>15.9</v>
      </c>
    </row>
    <row r="381" spans="1:15" ht="13.2" x14ac:dyDescent="0.25">
      <c r="A381" s="1">
        <v>1902.01</v>
      </c>
      <c r="B381" s="11">
        <v>8.1199999999999992</v>
      </c>
      <c r="C381" s="4">
        <v>0.32079999999999997</v>
      </c>
      <c r="D381" s="11">
        <v>0.51080000000000003</v>
      </c>
      <c r="E381" s="11">
        <v>7.8970910740000004</v>
      </c>
      <c r="F381" s="23">
        <v>3.18</v>
      </c>
      <c r="G381" s="4">
        <f t="shared" si="39"/>
        <v>267.08497347133414</v>
      </c>
      <c r="H381" s="4">
        <f t="shared" si="40"/>
        <v>10.551829986404432</v>
      </c>
      <c r="I381" s="5">
        <f t="shared" si="43"/>
        <v>1303.7049772054263</v>
      </c>
      <c r="J381" s="4">
        <f t="shared" si="41"/>
        <v>16.801355227728756</v>
      </c>
      <c r="K381" s="5">
        <f t="shared" si="42"/>
        <v>82.011391915829051</v>
      </c>
      <c r="L381" s="15">
        <f t="shared" si="36"/>
        <v>22.340290796033564</v>
      </c>
      <c r="M381" s="6"/>
      <c r="N381" s="7">
        <f t="shared" si="37"/>
        <v>26.635699508412817</v>
      </c>
      <c r="O381" s="28">
        <f t="shared" si="38"/>
        <v>15.896632732967891</v>
      </c>
    </row>
    <row r="382" spans="1:15" ht="13.2" x14ac:dyDescent="0.25">
      <c r="A382" s="1">
        <v>1902.02</v>
      </c>
      <c r="B382" s="11">
        <v>8.19</v>
      </c>
      <c r="C382" s="4">
        <v>0.32169999999999999</v>
      </c>
      <c r="D382" s="11">
        <v>0.52170000000000005</v>
      </c>
      <c r="E382" s="11">
        <v>7.8970910740000004</v>
      </c>
      <c r="F382" s="23">
        <f>F381*11/12+F393*1/12</f>
        <v>3.1900000000000004</v>
      </c>
      <c r="G382" s="4">
        <f t="shared" si="39"/>
        <v>269.38743013919043</v>
      </c>
      <c r="H382" s="4">
        <f t="shared" si="40"/>
        <v>10.581433000705443</v>
      </c>
      <c r="I382" s="5">
        <f t="shared" si="43"/>
        <v>1319.2480198164642</v>
      </c>
      <c r="J382" s="4">
        <f t="shared" si="41"/>
        <v>17.159880623152102</v>
      </c>
      <c r="K382" s="5">
        <f t="shared" si="42"/>
        <v>84.035615621275909</v>
      </c>
      <c r="L382" s="15">
        <f t="shared" si="36"/>
        <v>22.459957452460397</v>
      </c>
      <c r="M382" s="6"/>
      <c r="N382" s="7">
        <f t="shared" si="37"/>
        <v>26.756070389465741</v>
      </c>
      <c r="O382" s="28">
        <f t="shared" si="38"/>
        <v>15.698677400805058</v>
      </c>
    </row>
    <row r="383" spans="1:15" ht="13.2" x14ac:dyDescent="0.25">
      <c r="A383" s="1">
        <v>1902.03</v>
      </c>
      <c r="B383" s="11">
        <v>8.1999999999999993</v>
      </c>
      <c r="C383" s="4">
        <v>0.32250000000000001</v>
      </c>
      <c r="D383" s="11">
        <v>0.53249999999999997</v>
      </c>
      <c r="E383" s="11">
        <v>7.8970910740000004</v>
      </c>
      <c r="F383" s="23">
        <f>F381*10/12+F393*2/12</f>
        <v>3.1999999999999997</v>
      </c>
      <c r="G383" s="4">
        <f t="shared" si="39"/>
        <v>269.7163525203128</v>
      </c>
      <c r="H383" s="4">
        <f t="shared" si="40"/>
        <v>10.607746791195231</v>
      </c>
      <c r="I383" s="5">
        <f t="shared" si="43"/>
        <v>1325.1878575125243</v>
      </c>
      <c r="J383" s="4">
        <f t="shared" si="41"/>
        <v>17.515116794764214</v>
      </c>
      <c r="K383" s="5">
        <f t="shared" si="42"/>
        <v>86.056406600660878</v>
      </c>
      <c r="L383" s="15">
        <f t="shared" si="36"/>
        <v>22.410652288217346</v>
      </c>
      <c r="M383" s="6"/>
      <c r="N383" s="7">
        <f t="shared" si="37"/>
        <v>26.674136055631227</v>
      </c>
      <c r="O383" s="28">
        <f t="shared" si="38"/>
        <v>15.39906103286385</v>
      </c>
    </row>
    <row r="384" spans="1:15" ht="13.2" x14ac:dyDescent="0.25">
      <c r="A384" s="1">
        <v>1902.04</v>
      </c>
      <c r="B384" s="11">
        <v>8.48</v>
      </c>
      <c r="C384" s="4">
        <v>0.32329999999999998</v>
      </c>
      <c r="D384" s="11">
        <v>0.54330000000000001</v>
      </c>
      <c r="E384" s="11">
        <v>7.9922320659999997</v>
      </c>
      <c r="F384" s="23">
        <f>F381*9/12+F393*3/12</f>
        <v>3.21</v>
      </c>
      <c r="G384" s="4">
        <f t="shared" si="39"/>
        <v>275.60579094926402</v>
      </c>
      <c r="H384" s="4">
        <f t="shared" si="40"/>
        <v>10.507470779940688</v>
      </c>
      <c r="I384" s="5">
        <f t="shared" si="43"/>
        <v>1358.4263934809137</v>
      </c>
      <c r="J384" s="4">
        <f t="shared" si="41"/>
        <v>17.657621016831968</v>
      </c>
      <c r="K384" s="5">
        <f t="shared" si="42"/>
        <v>87.03220042195521</v>
      </c>
      <c r="L384" s="15">
        <f t="shared" si="36"/>
        <v>22.823108698497851</v>
      </c>
      <c r="M384" s="6"/>
      <c r="N384" s="7">
        <f t="shared" si="37"/>
        <v>27.136318879518491</v>
      </c>
      <c r="O384" s="28">
        <f t="shared" si="38"/>
        <v>15.608319528805449</v>
      </c>
    </row>
    <row r="385" spans="1:15" ht="13.2" x14ac:dyDescent="0.25">
      <c r="A385" s="1">
        <v>1902.05</v>
      </c>
      <c r="B385" s="11">
        <v>8.4600000000000009</v>
      </c>
      <c r="C385" s="4">
        <v>0.32419999999999999</v>
      </c>
      <c r="D385" s="11">
        <v>0.55420000000000003</v>
      </c>
      <c r="E385" s="11">
        <v>8.0873811569999994</v>
      </c>
      <c r="F385" s="23">
        <f>F381*8/12+F393*4/12</f>
        <v>3.2199999999999998</v>
      </c>
      <c r="G385" s="4">
        <f t="shared" si="39"/>
        <v>271.72088681611774</v>
      </c>
      <c r="H385" s="4">
        <f t="shared" si="40"/>
        <v>10.412755497137749</v>
      </c>
      <c r="I385" s="5">
        <f t="shared" si="43"/>
        <v>1343.5551185638992</v>
      </c>
      <c r="J385" s="4">
        <f t="shared" si="41"/>
        <v>17.79996636802511</v>
      </c>
      <c r="K385" s="5">
        <f t="shared" si="42"/>
        <v>88.013977152259201</v>
      </c>
      <c r="L385" s="15">
        <f t="shared" ref="L385:L448" si="44">G385/AVERAGE(J265:J384)</f>
        <v>22.4279544933298</v>
      </c>
      <c r="M385" s="6"/>
      <c r="N385" s="7">
        <f t="shared" ref="N385:N448" si="45">I385/AVERAGE(K265:K384)</f>
        <v>26.63776448532478</v>
      </c>
      <c r="O385" s="28">
        <f t="shared" si="38"/>
        <v>15.26524720317575</v>
      </c>
    </row>
    <row r="386" spans="1:15" ht="13.2" x14ac:dyDescent="0.25">
      <c r="A386" s="1">
        <v>1902.06</v>
      </c>
      <c r="B386" s="11">
        <v>8.41</v>
      </c>
      <c r="C386" s="4">
        <v>0.32500000000000001</v>
      </c>
      <c r="D386" s="11">
        <v>0.56499999999999995</v>
      </c>
      <c r="E386" s="11">
        <v>8.18251405</v>
      </c>
      <c r="F386" s="23">
        <f>F381*7/12+F393*5/12</f>
        <v>3.2300000000000004</v>
      </c>
      <c r="G386" s="4">
        <f t="shared" si="39"/>
        <v>266.97451622463149</v>
      </c>
      <c r="H386" s="4">
        <f t="shared" si="40"/>
        <v>10.317088914744973</v>
      </c>
      <c r="I386" s="5">
        <f t="shared" si="43"/>
        <v>1324.337313500625</v>
      </c>
      <c r="J386" s="4">
        <f t="shared" si="41"/>
        <v>17.935862267172027</v>
      </c>
      <c r="K386" s="5">
        <f t="shared" si="42"/>
        <v>88.971531763121632</v>
      </c>
      <c r="L386" s="15">
        <f t="shared" si="44"/>
        <v>21.963742295514624</v>
      </c>
      <c r="M386" s="6"/>
      <c r="N386" s="7">
        <f t="shared" si="45"/>
        <v>26.05879162661757</v>
      </c>
      <c r="O386" s="28">
        <f t="shared" si="38"/>
        <v>14.884955752212392</v>
      </c>
    </row>
    <row r="387" spans="1:15" ht="13.2" x14ac:dyDescent="0.25">
      <c r="A387" s="1">
        <v>1902.07</v>
      </c>
      <c r="B387" s="11">
        <v>8.6</v>
      </c>
      <c r="C387" s="4">
        <v>0.32579999999999998</v>
      </c>
      <c r="D387" s="11">
        <v>0.57579999999999998</v>
      </c>
      <c r="E387" s="11">
        <v>8.18251405</v>
      </c>
      <c r="F387" s="23">
        <f>F381*6/12+F393*6/12</f>
        <v>3.2399999999999998</v>
      </c>
      <c r="G387" s="4">
        <f t="shared" si="39"/>
        <v>273.00604512863623</v>
      </c>
      <c r="H387" s="4">
        <f t="shared" si="40"/>
        <v>10.34248482591973</v>
      </c>
      <c r="I387" s="5">
        <f t="shared" si="43"/>
        <v>1358.5323013278141</v>
      </c>
      <c r="J387" s="4">
        <f t="shared" si="41"/>
        <v>18.278707068031245</v>
      </c>
      <c r="K387" s="5">
        <f t="shared" si="42"/>
        <v>90.958476640064561</v>
      </c>
      <c r="L387" s="15">
        <f t="shared" si="44"/>
        <v>22.38568658940137</v>
      </c>
      <c r="M387" s="6"/>
      <c r="N387" s="7">
        <f t="shared" si="45"/>
        <v>26.52940000316784</v>
      </c>
      <c r="O387" s="28">
        <f t="shared" si="38"/>
        <v>14.935741576936437</v>
      </c>
    </row>
    <row r="388" spans="1:15" ht="13.2" x14ac:dyDescent="0.25">
      <c r="A388" s="1">
        <v>1902.08</v>
      </c>
      <c r="B388" s="11">
        <v>8.83</v>
      </c>
      <c r="C388" s="4">
        <v>0.32669999999999999</v>
      </c>
      <c r="D388" s="11">
        <v>0.5867</v>
      </c>
      <c r="E388" s="11">
        <v>8.0873811569999994</v>
      </c>
      <c r="F388" s="23">
        <f>F381*5/12+F393*7/12</f>
        <v>3.25</v>
      </c>
      <c r="G388" s="4">
        <f t="shared" si="39"/>
        <v>283.60466082580609</v>
      </c>
      <c r="H388" s="4">
        <f t="shared" si="40"/>
        <v>10.493051267473481</v>
      </c>
      <c r="I388" s="5">
        <f t="shared" si="43"/>
        <v>1415.6244102485175</v>
      </c>
      <c r="J388" s="4">
        <f t="shared" si="41"/>
        <v>18.843811382389628</v>
      </c>
      <c r="K388" s="5">
        <f t="shared" si="42"/>
        <v>94.059664948222547</v>
      </c>
      <c r="L388" s="15">
        <f t="shared" si="44"/>
        <v>23.168671834092862</v>
      </c>
      <c r="M388" s="6"/>
      <c r="N388" s="7">
        <f t="shared" si="45"/>
        <v>27.424898531949307</v>
      </c>
      <c r="O388" s="28">
        <f t="shared" si="38"/>
        <v>15.050281234020794</v>
      </c>
    </row>
    <row r="389" spans="1:15" ht="13.2" x14ac:dyDescent="0.25">
      <c r="A389" s="1">
        <v>1902.09</v>
      </c>
      <c r="B389" s="11">
        <v>8.85</v>
      </c>
      <c r="C389" s="4">
        <v>0.32750000000000001</v>
      </c>
      <c r="D389" s="11">
        <v>0.59750000000000003</v>
      </c>
      <c r="E389" s="11">
        <v>8.18251405</v>
      </c>
      <c r="F389" s="23">
        <f>F381*4/12+F393*8/12</f>
        <v>3.26</v>
      </c>
      <c r="G389" s="4">
        <f t="shared" si="39"/>
        <v>280.94226737074774</v>
      </c>
      <c r="H389" s="4">
        <f t="shared" si="40"/>
        <v>10.396451137166089</v>
      </c>
      <c r="I389" s="5">
        <f t="shared" si="43"/>
        <v>1406.6594894213381</v>
      </c>
      <c r="J389" s="4">
        <f t="shared" si="41"/>
        <v>18.967571158646528</v>
      </c>
      <c r="K389" s="5">
        <f t="shared" si="42"/>
        <v>94.969383607824795</v>
      </c>
      <c r="L389" s="15">
        <f t="shared" si="44"/>
        <v>22.856566381954501</v>
      </c>
      <c r="M389" s="6"/>
      <c r="N389" s="7">
        <f t="shared" si="45"/>
        <v>27.02274680151298</v>
      </c>
      <c r="O389" s="28">
        <f t="shared" si="38"/>
        <v>14.811715481171547</v>
      </c>
    </row>
    <row r="390" spans="1:15" ht="13.2" x14ac:dyDescent="0.25">
      <c r="A390" s="1">
        <v>1902.1</v>
      </c>
      <c r="B390" s="11">
        <v>8.57</v>
      </c>
      <c r="C390" s="4">
        <v>0.32829999999999998</v>
      </c>
      <c r="D390" s="11">
        <v>0.60829999999999995</v>
      </c>
      <c r="E390" s="11">
        <v>8.7534247930000006</v>
      </c>
      <c r="F390" s="23">
        <f>F381*3/12+F393*9/12</f>
        <v>3.27</v>
      </c>
      <c r="G390" s="4">
        <f t="shared" si="39"/>
        <v>254.30997154167241</v>
      </c>
      <c r="H390" s="4">
        <f t="shared" si="40"/>
        <v>9.7421194465730512</v>
      </c>
      <c r="I390" s="5">
        <f t="shared" si="43"/>
        <v>1277.378178605863</v>
      </c>
      <c r="J390" s="4">
        <f t="shared" si="41"/>
        <v>18.050963324247292</v>
      </c>
      <c r="K390" s="5">
        <f t="shared" si="42"/>
        <v>90.66851179065884</v>
      </c>
      <c r="L390" s="15">
        <f t="shared" si="44"/>
        <v>20.60442540185981</v>
      </c>
      <c r="M390" s="6"/>
      <c r="N390" s="7">
        <f t="shared" si="45"/>
        <v>24.333335259523224</v>
      </c>
      <c r="O390" s="28">
        <f t="shared" si="38"/>
        <v>14.088443202367255</v>
      </c>
    </row>
    <row r="391" spans="1:15" ht="13.2" x14ac:dyDescent="0.25">
      <c r="A391" s="1">
        <v>1902.11</v>
      </c>
      <c r="B391" s="11">
        <v>8.24</v>
      </c>
      <c r="C391" s="4">
        <v>0.32919999999999999</v>
      </c>
      <c r="D391" s="11">
        <v>0.61919999999999997</v>
      </c>
      <c r="E391" s="11">
        <v>8.4679289260000008</v>
      </c>
      <c r="F391" s="23">
        <f>F381*2/12+F393*10/12</f>
        <v>3.2800000000000002</v>
      </c>
      <c r="G391" s="4">
        <f t="shared" si="39"/>
        <v>252.76129956974557</v>
      </c>
      <c r="H391" s="4">
        <f t="shared" si="40"/>
        <v>10.098182016791291</v>
      </c>
      <c r="I391" s="5">
        <f t="shared" si="43"/>
        <v>1273.8261878418809</v>
      </c>
      <c r="J391" s="4">
        <f t="shared" si="41"/>
        <v>18.993907365726511</v>
      </c>
      <c r="K391" s="5">
        <f t="shared" si="42"/>
        <v>95.722472756273376</v>
      </c>
      <c r="L391" s="15">
        <f t="shared" si="44"/>
        <v>20.40854125507218</v>
      </c>
      <c r="M391" s="6"/>
      <c r="N391" s="7">
        <f t="shared" si="45"/>
        <v>24.08179073378717</v>
      </c>
      <c r="O391" s="28">
        <f t="shared" si="38"/>
        <v>13.307493540051681</v>
      </c>
    </row>
    <row r="392" spans="1:15" ht="13.2" x14ac:dyDescent="0.25">
      <c r="A392" s="1">
        <v>1902.12</v>
      </c>
      <c r="B392" s="11">
        <v>8.0500000000000007</v>
      </c>
      <c r="C392" s="4">
        <v>0.33</v>
      </c>
      <c r="D392" s="11">
        <v>0.63</v>
      </c>
      <c r="E392" s="11">
        <v>8.5630942149999996</v>
      </c>
      <c r="F392" s="23">
        <f>F381*1/12+F393*11/12</f>
        <v>3.29</v>
      </c>
      <c r="G392" s="4">
        <f t="shared" si="39"/>
        <v>244.18879408533988</v>
      </c>
      <c r="H392" s="4">
        <f t="shared" si="40"/>
        <v>10.010223856914553</v>
      </c>
      <c r="I392" s="5">
        <f t="shared" si="43"/>
        <v>1234.8278329105344</v>
      </c>
      <c r="J392" s="4">
        <f t="shared" si="41"/>
        <v>19.110427363200511</v>
      </c>
      <c r="K392" s="5">
        <f t="shared" si="42"/>
        <v>96.638699966911389</v>
      </c>
      <c r="L392" s="15">
        <f t="shared" si="44"/>
        <v>19.633232126823838</v>
      </c>
      <c r="M392" s="6"/>
      <c r="N392" s="7">
        <f t="shared" si="45"/>
        <v>23.148327929237503</v>
      </c>
      <c r="O392" s="28">
        <f t="shared" si="38"/>
        <v>12.777777777777779</v>
      </c>
    </row>
    <row r="393" spans="1:15" ht="13.2" x14ac:dyDescent="0.25">
      <c r="A393" s="1">
        <v>1903.01</v>
      </c>
      <c r="B393" s="11">
        <v>8.4600000000000009</v>
      </c>
      <c r="C393" s="4">
        <v>0.33169999999999999</v>
      </c>
      <c r="D393" s="11">
        <v>0.62170000000000003</v>
      </c>
      <c r="E393" s="11">
        <v>8.6582595040000001</v>
      </c>
      <c r="F393" s="23">
        <v>3.3</v>
      </c>
      <c r="G393" s="4">
        <f t="shared" si="39"/>
        <v>253.80509546806488</v>
      </c>
      <c r="H393" s="4">
        <f t="shared" si="40"/>
        <v>9.9511997833046237</v>
      </c>
      <c r="I393" s="5">
        <f t="shared" si="43"/>
        <v>1287.6495775936405</v>
      </c>
      <c r="J393" s="4">
        <f t="shared" si="41"/>
        <v>18.651374450649637</v>
      </c>
      <c r="K393" s="5">
        <f t="shared" si="42"/>
        <v>94.625501464535034</v>
      </c>
      <c r="L393" s="15">
        <f t="shared" si="44"/>
        <v>20.318132053828489</v>
      </c>
      <c r="M393" s="6"/>
      <c r="N393" s="7">
        <f t="shared" si="45"/>
        <v>23.933621799528492</v>
      </c>
      <c r="O393" s="28">
        <f t="shared" ref="O393:O456" si="46">B393/D393</f>
        <v>13.60784944506997</v>
      </c>
    </row>
    <row r="394" spans="1:15" ht="13.2" x14ac:dyDescent="0.25">
      <c r="A394" s="1">
        <v>1903.02</v>
      </c>
      <c r="B394" s="11">
        <v>8.41</v>
      </c>
      <c r="C394" s="4">
        <v>0.33329999999999999</v>
      </c>
      <c r="D394" s="11">
        <v>0.61329999999999996</v>
      </c>
      <c r="E394" s="11">
        <v>8.6582595040000001</v>
      </c>
      <c r="F394" s="23">
        <f>F393*11/12+F405*1/12</f>
        <v>3.3083333333333331</v>
      </c>
      <c r="G394" s="4">
        <f t="shared" ref="G394:G457" si="47">B394*$E$1804/E394</f>
        <v>252.3050653530054</v>
      </c>
      <c r="H394" s="4">
        <f t="shared" ref="H394:H457" si="48">C394*$E$1804/E394</f>
        <v>9.9992007469865261</v>
      </c>
      <c r="I394" s="5">
        <f t="shared" si="43"/>
        <v>1284.2668338747258</v>
      </c>
      <c r="J394" s="4">
        <f t="shared" ref="J394:J457" si="49">D394*$E$1804/E394</f>
        <v>18.399369391319638</v>
      </c>
      <c r="K394" s="5">
        <f t="shared" ref="K394:K457" si="50">J394*(I394/G394)</f>
        <v>93.655273390650308</v>
      </c>
      <c r="L394" s="15">
        <f t="shared" si="44"/>
        <v>20.107051517552808</v>
      </c>
      <c r="M394" s="6"/>
      <c r="N394" s="7">
        <f t="shared" si="45"/>
        <v>23.668501052173433</v>
      </c>
      <c r="O394" s="28">
        <f t="shared" si="46"/>
        <v>13.712701777270505</v>
      </c>
    </row>
    <row r="395" spans="1:15" ht="13.2" x14ac:dyDescent="0.25">
      <c r="A395" s="1">
        <v>1903.03</v>
      </c>
      <c r="B395" s="11">
        <v>8.08</v>
      </c>
      <c r="C395" s="4">
        <v>0.33500000000000002</v>
      </c>
      <c r="D395" s="11">
        <v>0.60499999999999998</v>
      </c>
      <c r="E395" s="11">
        <v>8.3728446279999993</v>
      </c>
      <c r="F395" s="23">
        <f>F393*10/12+F405*2/12</f>
        <v>3.3166666666666664</v>
      </c>
      <c r="G395" s="4">
        <f t="shared" si="47"/>
        <v>250.66800272171491</v>
      </c>
      <c r="H395" s="4">
        <f t="shared" si="48"/>
        <v>10.392794667298825</v>
      </c>
      <c r="I395" s="5">
        <f t="shared" ref="I395:I458" si="51">I394*((G395+(H395/12))/G394)</f>
        <v>1280.3423580987444</v>
      </c>
      <c r="J395" s="4">
        <f t="shared" si="49"/>
        <v>18.769076936465041</v>
      </c>
      <c r="K395" s="5">
        <f t="shared" si="50"/>
        <v>95.867218644769864</v>
      </c>
      <c r="L395" s="15">
        <f t="shared" si="44"/>
        <v>19.884560384872835</v>
      </c>
      <c r="M395" s="6"/>
      <c r="N395" s="7">
        <f t="shared" si="45"/>
        <v>23.396709569309266</v>
      </c>
      <c r="O395" s="28">
        <f t="shared" si="46"/>
        <v>13.355371900826446</v>
      </c>
    </row>
    <row r="396" spans="1:15" ht="13.2" x14ac:dyDescent="0.25">
      <c r="A396" s="1">
        <v>1903.04</v>
      </c>
      <c r="B396" s="11">
        <v>7.75</v>
      </c>
      <c r="C396" s="4">
        <v>0.3367</v>
      </c>
      <c r="D396" s="11">
        <v>0.59670000000000001</v>
      </c>
      <c r="E396" s="11">
        <v>8.3728446279999993</v>
      </c>
      <c r="F396" s="23">
        <f>F393*9/12+F405*3/12</f>
        <v>3.3250000000000002</v>
      </c>
      <c r="G396" s="4">
        <f t="shared" si="47"/>
        <v>240.43032439273398</v>
      </c>
      <c r="H396" s="4">
        <f t="shared" si="48"/>
        <v>10.445534222326907</v>
      </c>
      <c r="I396" s="5">
        <f t="shared" si="51"/>
        <v>1232.4972212784144</v>
      </c>
      <c r="J396" s="4">
        <f t="shared" si="49"/>
        <v>18.511583814857339</v>
      </c>
      <c r="K396" s="5">
        <f t="shared" si="50"/>
        <v>94.894334443461915</v>
      </c>
      <c r="L396" s="15">
        <f t="shared" si="44"/>
        <v>18.98002260182626</v>
      </c>
      <c r="M396" s="6"/>
      <c r="N396" s="7">
        <f t="shared" si="45"/>
        <v>22.326326741828446</v>
      </c>
      <c r="O396" s="28">
        <f t="shared" si="46"/>
        <v>12.988101223395342</v>
      </c>
    </row>
    <row r="397" spans="1:15" ht="13.2" x14ac:dyDescent="0.25">
      <c r="A397" s="1">
        <v>1903.05</v>
      </c>
      <c r="B397" s="11">
        <v>7.6</v>
      </c>
      <c r="C397" s="4">
        <v>0.33829999999999999</v>
      </c>
      <c r="D397" s="11">
        <v>0.58830000000000005</v>
      </c>
      <c r="E397" s="11">
        <v>8.18251405</v>
      </c>
      <c r="F397" s="23">
        <f>F393*8/12+F405*4/12</f>
        <v>3.333333333333333</v>
      </c>
      <c r="G397" s="4">
        <f t="shared" si="47"/>
        <v>241.26115616019015</v>
      </c>
      <c r="H397" s="4">
        <f t="shared" si="48"/>
        <v>10.739295938025306</v>
      </c>
      <c r="I397" s="5">
        <f t="shared" si="51"/>
        <v>1241.3439029533949</v>
      </c>
      <c r="J397" s="4">
        <f t="shared" si="49"/>
        <v>18.675518180136827</v>
      </c>
      <c r="K397" s="5">
        <f t="shared" si="50"/>
        <v>96.089818172037155</v>
      </c>
      <c r="L397" s="15">
        <f t="shared" si="44"/>
        <v>18.954858723039873</v>
      </c>
      <c r="M397" s="6"/>
      <c r="N397" s="7">
        <f t="shared" si="45"/>
        <v>22.294345532415079</v>
      </c>
      <c r="O397" s="28">
        <f t="shared" si="46"/>
        <v>12.918578956314803</v>
      </c>
    </row>
    <row r="398" spans="1:15" ht="13.2" x14ac:dyDescent="0.25">
      <c r="A398" s="1">
        <v>1903.06</v>
      </c>
      <c r="B398" s="11">
        <v>7.18</v>
      </c>
      <c r="C398" s="4">
        <v>0.34</v>
      </c>
      <c r="D398" s="11">
        <v>0.57999999999999996</v>
      </c>
      <c r="E398" s="11">
        <v>8.18251405</v>
      </c>
      <c r="F398" s="23">
        <f>F393*7/12+F405*5/12</f>
        <v>3.3416666666666668</v>
      </c>
      <c r="G398" s="4">
        <f t="shared" si="47"/>
        <v>227.92830279344278</v>
      </c>
      <c r="H398" s="4">
        <f t="shared" si="48"/>
        <v>10.793262249271665</v>
      </c>
      <c r="I398" s="5">
        <f t="shared" si="51"/>
        <v>1177.3711360248756</v>
      </c>
      <c r="J398" s="4">
        <f t="shared" si="49"/>
        <v>18.412035601698722</v>
      </c>
      <c r="K398" s="5">
        <f t="shared" si="50"/>
        <v>95.107974776382719</v>
      </c>
      <c r="L398" s="15">
        <f t="shared" si="44"/>
        <v>17.818551722968511</v>
      </c>
      <c r="M398" s="6"/>
      <c r="N398" s="7">
        <f t="shared" si="45"/>
        <v>20.961154591653763</v>
      </c>
      <c r="O398" s="28">
        <f t="shared" si="46"/>
        <v>12.379310344827587</v>
      </c>
    </row>
    <row r="399" spans="1:15" ht="13.2" x14ac:dyDescent="0.25">
      <c r="A399" s="1">
        <v>1903.07</v>
      </c>
      <c r="B399" s="11">
        <v>6.85</v>
      </c>
      <c r="C399" s="4">
        <v>0.3417</v>
      </c>
      <c r="D399" s="11">
        <v>0.57169999999999999</v>
      </c>
      <c r="E399" s="11">
        <v>8.18251405</v>
      </c>
      <c r="F399" s="23">
        <f>F393*6/12+F405*6/12</f>
        <v>3.3499999999999996</v>
      </c>
      <c r="G399" s="4">
        <f t="shared" si="47"/>
        <v>217.45248943385559</v>
      </c>
      <c r="H399" s="4">
        <f t="shared" si="48"/>
        <v>10.847228560518023</v>
      </c>
      <c r="I399" s="5">
        <f t="shared" si="51"/>
        <v>1127.9272875861709</v>
      </c>
      <c r="J399" s="4">
        <f t="shared" si="49"/>
        <v>18.148553023260618</v>
      </c>
      <c r="K399" s="5">
        <f t="shared" si="50"/>
        <v>94.136646761023925</v>
      </c>
      <c r="L399" s="15">
        <f t="shared" si="44"/>
        <v>16.918178414766654</v>
      </c>
      <c r="M399" s="6"/>
      <c r="N399" s="7">
        <f t="shared" si="45"/>
        <v>19.910404565550817</v>
      </c>
      <c r="O399" s="28">
        <f t="shared" si="46"/>
        <v>11.981808640895574</v>
      </c>
    </row>
    <row r="400" spans="1:15" ht="13.2" x14ac:dyDescent="0.25">
      <c r="A400" s="1">
        <v>1903.08</v>
      </c>
      <c r="B400" s="11">
        <v>6.63</v>
      </c>
      <c r="C400" s="4">
        <v>0.34329999999999999</v>
      </c>
      <c r="D400" s="11">
        <v>0.56330000000000002</v>
      </c>
      <c r="E400" s="11">
        <v>8.18251405</v>
      </c>
      <c r="F400" s="23">
        <f>F393*5/12+F405*7/12</f>
        <v>3.3583333333333334</v>
      </c>
      <c r="G400" s="4">
        <f t="shared" si="47"/>
        <v>210.46861386079746</v>
      </c>
      <c r="H400" s="4">
        <f t="shared" si="48"/>
        <v>10.898020382867536</v>
      </c>
      <c r="I400" s="5">
        <f t="shared" si="51"/>
        <v>1096.4125600752322</v>
      </c>
      <c r="J400" s="4">
        <f t="shared" si="49"/>
        <v>17.881895955925671</v>
      </c>
      <c r="K400" s="5">
        <f t="shared" si="50"/>
        <v>93.153724749679981</v>
      </c>
      <c r="L400" s="15">
        <f t="shared" si="44"/>
        <v>16.299118790903496</v>
      </c>
      <c r="M400" s="6"/>
      <c r="N400" s="7">
        <f t="shared" si="45"/>
        <v>19.194017449266077</v>
      </c>
      <c r="O400" s="28">
        <f t="shared" si="46"/>
        <v>11.769927214628083</v>
      </c>
    </row>
    <row r="401" spans="1:15" ht="13.2" x14ac:dyDescent="0.25">
      <c r="A401" s="1">
        <v>1903.09</v>
      </c>
      <c r="B401" s="11">
        <v>6.47</v>
      </c>
      <c r="C401" s="4">
        <v>0.34499999999999997</v>
      </c>
      <c r="D401" s="11">
        <v>0.55500000000000005</v>
      </c>
      <c r="E401" s="11">
        <v>8.2776793390000005</v>
      </c>
      <c r="F401" s="23">
        <f>F393*4/12+F405*8/12</f>
        <v>3.3666666666666663</v>
      </c>
      <c r="G401" s="4">
        <f t="shared" si="47"/>
        <v>203.02814849107551</v>
      </c>
      <c r="H401" s="4">
        <f t="shared" si="48"/>
        <v>10.82607592417636</v>
      </c>
      <c r="I401" s="5">
        <f t="shared" si="51"/>
        <v>1062.3520616900605</v>
      </c>
      <c r="J401" s="4">
        <f t="shared" si="49"/>
        <v>17.415861269327188</v>
      </c>
      <c r="K401" s="5">
        <f t="shared" si="50"/>
        <v>91.12911812024474</v>
      </c>
      <c r="L401" s="15">
        <f t="shared" si="44"/>
        <v>15.654359115196909</v>
      </c>
      <c r="M401" s="6"/>
      <c r="N401" s="7">
        <f t="shared" si="45"/>
        <v>18.449326201499151</v>
      </c>
      <c r="O401" s="28">
        <f t="shared" si="46"/>
        <v>11.657657657657657</v>
      </c>
    </row>
    <row r="402" spans="1:15" ht="13.2" x14ac:dyDescent="0.25">
      <c r="A402" s="1">
        <v>1903.1</v>
      </c>
      <c r="B402" s="11">
        <v>6.26</v>
      </c>
      <c r="C402" s="4">
        <v>0.34670000000000001</v>
      </c>
      <c r="D402" s="11">
        <v>0.54669999999999996</v>
      </c>
      <c r="E402" s="11">
        <v>8.18251405</v>
      </c>
      <c r="F402" s="23">
        <f>F393*3/12+F405*9/12</f>
        <v>3.3749999999999996</v>
      </c>
      <c r="G402" s="4">
        <f t="shared" si="47"/>
        <v>198.72300494247241</v>
      </c>
      <c r="H402" s="4">
        <f t="shared" si="48"/>
        <v>11.005953005360253</v>
      </c>
      <c r="I402" s="5">
        <f t="shared" si="51"/>
        <v>1044.6243307688183</v>
      </c>
      <c r="J402" s="4">
        <f t="shared" si="49"/>
        <v>17.354930799049466</v>
      </c>
      <c r="K402" s="5">
        <f t="shared" si="50"/>
        <v>91.22941240116819</v>
      </c>
      <c r="L402" s="15">
        <f t="shared" si="44"/>
        <v>15.252943825778832</v>
      </c>
      <c r="M402" s="6"/>
      <c r="N402" s="7">
        <f t="shared" si="45"/>
        <v>17.996685085169744</v>
      </c>
      <c r="O402" s="28">
        <f t="shared" si="46"/>
        <v>11.45052130967624</v>
      </c>
    </row>
    <row r="403" spans="1:15" ht="13.2" x14ac:dyDescent="0.25">
      <c r="A403" s="1">
        <v>1903.11</v>
      </c>
      <c r="B403" s="11">
        <v>6.28</v>
      </c>
      <c r="C403" s="4">
        <v>0.3483</v>
      </c>
      <c r="D403" s="11">
        <v>0.5383</v>
      </c>
      <c r="E403" s="11">
        <v>8.0873811569999994</v>
      </c>
      <c r="F403" s="23">
        <f>F393*2/12+F405*10/12</f>
        <v>3.3833333333333333</v>
      </c>
      <c r="G403" s="4">
        <f t="shared" si="47"/>
        <v>201.70297508335926</v>
      </c>
      <c r="H403" s="4">
        <f t="shared" si="48"/>
        <v>11.186806723174207</v>
      </c>
      <c r="I403" s="5">
        <f t="shared" si="51"/>
        <v>1065.1895568358138</v>
      </c>
      <c r="J403" s="4">
        <f t="shared" si="49"/>
        <v>17.289285268689852</v>
      </c>
      <c r="K403" s="5">
        <f t="shared" si="50"/>
        <v>91.304385102662181</v>
      </c>
      <c r="L403" s="15">
        <f t="shared" si="44"/>
        <v>15.40787753429789</v>
      </c>
      <c r="M403" s="6"/>
      <c r="N403" s="7">
        <f t="shared" si="45"/>
        <v>18.201733318104154</v>
      </c>
      <c r="O403" s="28">
        <f t="shared" si="46"/>
        <v>11.666357049972135</v>
      </c>
    </row>
    <row r="404" spans="1:15" ht="13.2" x14ac:dyDescent="0.25">
      <c r="A404" s="1">
        <v>1903.12</v>
      </c>
      <c r="B404" s="11">
        <v>6.57</v>
      </c>
      <c r="C404" s="4">
        <v>0.35</v>
      </c>
      <c r="D404" s="11">
        <v>0.53</v>
      </c>
      <c r="E404" s="11">
        <v>8.0873811569999994</v>
      </c>
      <c r="F404" s="23">
        <f>F393*1/12+F405*11/12</f>
        <v>3.3916666666666666</v>
      </c>
      <c r="G404" s="4">
        <f t="shared" si="47"/>
        <v>211.01728444230417</v>
      </c>
      <c r="H404" s="4">
        <f t="shared" si="48"/>
        <v>11.241407847002504</v>
      </c>
      <c r="I404" s="5">
        <f t="shared" si="51"/>
        <v>1119.3253848968695</v>
      </c>
      <c r="J404" s="4">
        <f t="shared" si="49"/>
        <v>17.022703311175224</v>
      </c>
      <c r="K404" s="5">
        <f t="shared" si="50"/>
        <v>90.295655098225396</v>
      </c>
      <c r="L404" s="15">
        <f t="shared" si="44"/>
        <v>16.042894140050137</v>
      </c>
      <c r="M404" s="6"/>
      <c r="N404" s="7">
        <f t="shared" si="45"/>
        <v>18.97207317179522</v>
      </c>
      <c r="O404" s="28">
        <f t="shared" si="46"/>
        <v>12.39622641509434</v>
      </c>
    </row>
    <row r="405" spans="1:15" ht="13.2" x14ac:dyDescent="0.25">
      <c r="A405" s="1">
        <v>1904.01</v>
      </c>
      <c r="B405" s="11">
        <v>6.68</v>
      </c>
      <c r="C405" s="4">
        <v>0.34670000000000001</v>
      </c>
      <c r="D405" s="11">
        <v>0.52669999999999995</v>
      </c>
      <c r="E405" s="11">
        <v>8.2776793390000005</v>
      </c>
      <c r="F405" s="23">
        <v>3.4</v>
      </c>
      <c r="G405" s="4">
        <f t="shared" si="47"/>
        <v>209.61793383622631</v>
      </c>
      <c r="H405" s="4">
        <f t="shared" si="48"/>
        <v>10.879421805541867</v>
      </c>
      <c r="I405" s="5">
        <f t="shared" si="51"/>
        <v>1116.7117242487252</v>
      </c>
      <c r="J405" s="4">
        <f t="shared" si="49"/>
        <v>16.527809244242576</v>
      </c>
      <c r="K405" s="5">
        <f t="shared" si="50"/>
        <v>88.049710353563412</v>
      </c>
      <c r="L405" s="15">
        <f t="shared" si="44"/>
        <v>15.861833914033632</v>
      </c>
      <c r="M405" s="6"/>
      <c r="N405" s="7">
        <f t="shared" si="45"/>
        <v>18.777066213619001</v>
      </c>
      <c r="O405" s="28">
        <f t="shared" si="46"/>
        <v>12.682741598632999</v>
      </c>
    </row>
    <row r="406" spans="1:15" ht="13.2" x14ac:dyDescent="0.25">
      <c r="A406" s="1">
        <v>1904.02</v>
      </c>
      <c r="B406" s="11">
        <v>6.5</v>
      </c>
      <c r="C406" s="4">
        <v>0.34329999999999999</v>
      </c>
      <c r="D406" s="11">
        <v>0.52329999999999999</v>
      </c>
      <c r="E406" s="11">
        <v>8.4679289260000008</v>
      </c>
      <c r="F406" s="23">
        <f>F405*11/12+F417*1/12</f>
        <v>3.4066666666666667</v>
      </c>
      <c r="G406" s="4">
        <f t="shared" si="47"/>
        <v>199.38694747613422</v>
      </c>
      <c r="H406" s="4">
        <f t="shared" si="48"/>
        <v>10.530698318239519</v>
      </c>
      <c r="I406" s="5">
        <f t="shared" si="51"/>
        <v>1066.8825769770881</v>
      </c>
      <c r="J406" s="4">
        <f t="shared" si="49"/>
        <v>16.052183017578624</v>
      </c>
      <c r="K406" s="5">
        <f t="shared" si="50"/>
        <v>85.892254235709274</v>
      </c>
      <c r="L406" s="15">
        <f t="shared" si="44"/>
        <v>15.02149838033143</v>
      </c>
      <c r="M406" s="6"/>
      <c r="N406" s="7">
        <f t="shared" si="45"/>
        <v>17.803035506120366</v>
      </c>
      <c r="O406" s="28">
        <f t="shared" si="46"/>
        <v>12.421173323141602</v>
      </c>
    </row>
    <row r="407" spans="1:15" ht="13.2" x14ac:dyDescent="0.25">
      <c r="A407" s="1">
        <v>1904.03</v>
      </c>
      <c r="B407" s="11">
        <v>6.48</v>
      </c>
      <c r="C407" s="4">
        <v>0.34</v>
      </c>
      <c r="D407" s="11">
        <v>0.52</v>
      </c>
      <c r="E407" s="11">
        <v>8.3728446279999993</v>
      </c>
      <c r="F407" s="23">
        <f>F405*10/12+F417*2/12</f>
        <v>3.4133333333333336</v>
      </c>
      <c r="G407" s="4">
        <f t="shared" si="47"/>
        <v>201.0307744599892</v>
      </c>
      <c r="H407" s="4">
        <f t="shared" si="48"/>
        <v>10.547911005616717</v>
      </c>
      <c r="I407" s="5">
        <f t="shared" si="51"/>
        <v>1080.3817165930934</v>
      </c>
      <c r="J407" s="4">
        <f t="shared" si="49"/>
        <v>16.132099185060863</v>
      </c>
      <c r="K407" s="5">
        <f t="shared" si="50"/>
        <v>86.697298245124799</v>
      </c>
      <c r="L407" s="15">
        <f t="shared" si="44"/>
        <v>15.08193017625886</v>
      </c>
      <c r="M407" s="6"/>
      <c r="N407" s="7">
        <f t="shared" si="45"/>
        <v>17.896547323807184</v>
      </c>
      <c r="O407" s="28">
        <f t="shared" si="46"/>
        <v>12.461538461538462</v>
      </c>
    </row>
    <row r="408" spans="1:15" ht="13.2" x14ac:dyDescent="0.25">
      <c r="A408" s="1">
        <v>1904.04</v>
      </c>
      <c r="B408" s="11">
        <v>6.64</v>
      </c>
      <c r="C408" s="4">
        <v>0.3367</v>
      </c>
      <c r="D408" s="11">
        <v>0.51670000000000005</v>
      </c>
      <c r="E408" s="11">
        <v>8.2776793390000005</v>
      </c>
      <c r="F408" s="23">
        <f>F405*9/12+F417*3/12</f>
        <v>3.42</v>
      </c>
      <c r="G408" s="4">
        <f t="shared" si="47"/>
        <v>208.36273662762616</v>
      </c>
      <c r="H408" s="4">
        <f t="shared" si="48"/>
        <v>10.565622503391829</v>
      </c>
      <c r="I408" s="5">
        <f t="shared" si="51"/>
        <v>1124.5170486648035</v>
      </c>
      <c r="J408" s="4">
        <f t="shared" si="49"/>
        <v>16.214009942092542</v>
      </c>
      <c r="K408" s="5">
        <f t="shared" si="50"/>
        <v>87.505716723660271</v>
      </c>
      <c r="L408" s="15">
        <f t="shared" si="44"/>
        <v>15.565490611691473</v>
      </c>
      <c r="M408" s="6"/>
      <c r="N408" s="7">
        <f t="shared" si="45"/>
        <v>18.49032705873973</v>
      </c>
      <c r="O408" s="28">
        <f t="shared" si="46"/>
        <v>12.850783820398682</v>
      </c>
    </row>
    <row r="409" spans="1:15" ht="13.2" x14ac:dyDescent="0.25">
      <c r="A409" s="1">
        <v>1904.05</v>
      </c>
      <c r="B409" s="11">
        <v>6.5</v>
      </c>
      <c r="C409" s="4">
        <v>0.33329999999999999</v>
      </c>
      <c r="D409" s="11">
        <v>0.51329999999999998</v>
      </c>
      <c r="E409" s="11">
        <v>8.0873811569999994</v>
      </c>
      <c r="F409" s="23">
        <f>F405*8/12+F417*4/12</f>
        <v>3.4266666666666667</v>
      </c>
      <c r="G409" s="4">
        <f t="shared" si="47"/>
        <v>208.76900287290368</v>
      </c>
      <c r="H409" s="4">
        <f t="shared" si="48"/>
        <v>10.705032101159814</v>
      </c>
      <c r="I409" s="5">
        <f t="shared" si="51"/>
        <v>1131.5241520850072</v>
      </c>
      <c r="J409" s="4">
        <f t="shared" si="49"/>
        <v>16.48632756533253</v>
      </c>
      <c r="K409" s="5">
        <f t="shared" si="50"/>
        <v>89.35559188695909</v>
      </c>
      <c r="L409" s="15">
        <f t="shared" si="44"/>
        <v>15.525820896254626</v>
      </c>
      <c r="M409" s="6"/>
      <c r="N409" s="7">
        <f t="shared" si="45"/>
        <v>18.464783283770839</v>
      </c>
      <c r="O409" s="28">
        <f t="shared" si="46"/>
        <v>12.663159945451003</v>
      </c>
    </row>
    <row r="410" spans="1:15" ht="13.2" x14ac:dyDescent="0.25">
      <c r="A410" s="1">
        <v>1904.06</v>
      </c>
      <c r="B410" s="11">
        <v>6.51</v>
      </c>
      <c r="C410" s="4">
        <v>0.33</v>
      </c>
      <c r="D410" s="11">
        <v>0.51</v>
      </c>
      <c r="E410" s="11">
        <v>8.0873811569999994</v>
      </c>
      <c r="F410" s="23">
        <f>F405*7/12+F417*5/12</f>
        <v>3.4333333333333336</v>
      </c>
      <c r="G410" s="4">
        <f t="shared" si="47"/>
        <v>209.09018595424661</v>
      </c>
      <c r="H410" s="4">
        <f t="shared" si="48"/>
        <v>10.599041684316649</v>
      </c>
      <c r="I410" s="5">
        <f t="shared" si="51"/>
        <v>1138.0521760393437</v>
      </c>
      <c r="J410" s="4">
        <f t="shared" si="49"/>
        <v>16.380337148489367</v>
      </c>
      <c r="K410" s="5">
        <f t="shared" si="50"/>
        <v>89.156161256538468</v>
      </c>
      <c r="L410" s="15">
        <f t="shared" si="44"/>
        <v>15.474433638652648</v>
      </c>
      <c r="M410" s="6"/>
      <c r="N410" s="7">
        <f t="shared" si="45"/>
        <v>18.424664376078848</v>
      </c>
      <c r="O410" s="28">
        <f t="shared" si="46"/>
        <v>12.76470588235294</v>
      </c>
    </row>
    <row r="411" spans="1:15" ht="13.2" x14ac:dyDescent="0.25">
      <c r="A411" s="1">
        <v>1904.07</v>
      </c>
      <c r="B411" s="11">
        <v>6.78</v>
      </c>
      <c r="C411" s="4">
        <v>0.32669999999999999</v>
      </c>
      <c r="D411" s="11">
        <v>0.50670000000000004</v>
      </c>
      <c r="E411" s="11">
        <v>8.0873811569999994</v>
      </c>
      <c r="F411" s="23">
        <f>F405*6/12+F417*6/12</f>
        <v>3.44</v>
      </c>
      <c r="G411" s="4">
        <f t="shared" si="47"/>
        <v>217.7621291505057</v>
      </c>
      <c r="H411" s="4">
        <f t="shared" si="48"/>
        <v>10.493051267473481</v>
      </c>
      <c r="I411" s="5">
        <f t="shared" si="51"/>
        <v>1190.0118623716471</v>
      </c>
      <c r="J411" s="4">
        <f t="shared" si="49"/>
        <v>16.274346731646201</v>
      </c>
      <c r="K411" s="5">
        <f t="shared" si="50"/>
        <v>88.934957325031505</v>
      </c>
      <c r="L411" s="15">
        <f t="shared" si="44"/>
        <v>16.036401629624102</v>
      </c>
      <c r="M411" s="6"/>
      <c r="N411" s="7">
        <f t="shared" si="45"/>
        <v>19.112780970977056</v>
      </c>
      <c r="O411" s="28">
        <f t="shared" si="46"/>
        <v>13.380698638247484</v>
      </c>
    </row>
    <row r="412" spans="1:15" ht="13.2" x14ac:dyDescent="0.25">
      <c r="A412" s="1">
        <v>1904.08</v>
      </c>
      <c r="B412" s="11">
        <v>7.01</v>
      </c>
      <c r="C412" s="4">
        <v>0.32329999999999998</v>
      </c>
      <c r="D412" s="11">
        <v>0.50329999999999997</v>
      </c>
      <c r="E412" s="11">
        <v>8.18251405</v>
      </c>
      <c r="F412" s="23">
        <f>F405*5/12+F417*7/12</f>
        <v>3.4466666666666663</v>
      </c>
      <c r="G412" s="4">
        <f t="shared" si="47"/>
        <v>222.53167166880695</v>
      </c>
      <c r="H412" s="4">
        <f t="shared" si="48"/>
        <v>10.263122603498614</v>
      </c>
      <c r="I412" s="5">
        <f t="shared" si="51"/>
        <v>1220.7499066981379</v>
      </c>
      <c r="J412" s="4">
        <f t="shared" si="49"/>
        <v>15.977202617818907</v>
      </c>
      <c r="K412" s="5">
        <f t="shared" si="50"/>
        <v>87.646708707727925</v>
      </c>
      <c r="L412" s="15">
        <f t="shared" si="44"/>
        <v>16.304651978851027</v>
      </c>
      <c r="M412" s="6"/>
      <c r="N412" s="7">
        <f t="shared" si="45"/>
        <v>19.44975342795367</v>
      </c>
      <c r="O412" s="28">
        <f t="shared" si="46"/>
        <v>13.928074706934234</v>
      </c>
    </row>
    <row r="413" spans="1:15" ht="13.2" x14ac:dyDescent="0.25">
      <c r="A413" s="1">
        <v>1904.09</v>
      </c>
      <c r="B413" s="11">
        <v>7.32</v>
      </c>
      <c r="C413" s="4">
        <v>0.32</v>
      </c>
      <c r="D413" s="11">
        <v>0.5</v>
      </c>
      <c r="E413" s="11">
        <v>8.2776793390000005</v>
      </c>
      <c r="F413" s="23">
        <f>F405*4/12+F417*8/12</f>
        <v>3.4533333333333331</v>
      </c>
      <c r="G413" s="4">
        <f t="shared" si="47"/>
        <v>229.70108917382888</v>
      </c>
      <c r="H413" s="4">
        <f t="shared" si="48"/>
        <v>10.041577668801262</v>
      </c>
      <c r="I413" s="5">
        <f t="shared" si="51"/>
        <v>1264.6698886370343</v>
      </c>
      <c r="J413" s="4">
        <f t="shared" si="49"/>
        <v>15.689965107501971</v>
      </c>
      <c r="K413" s="5">
        <f t="shared" si="50"/>
        <v>86.38455523477009</v>
      </c>
      <c r="L413" s="15">
        <f t="shared" si="44"/>
        <v>16.742600049163684</v>
      </c>
      <c r="M413" s="6"/>
      <c r="N413" s="7">
        <f t="shared" si="45"/>
        <v>19.988235376712051</v>
      </c>
      <c r="O413" s="28">
        <f t="shared" si="46"/>
        <v>14.64</v>
      </c>
    </row>
    <row r="414" spans="1:15" ht="13.2" x14ac:dyDescent="0.25">
      <c r="A414" s="1">
        <v>1904.1</v>
      </c>
      <c r="B414" s="11">
        <v>7.75</v>
      </c>
      <c r="C414" s="4">
        <v>0.31669999999999998</v>
      </c>
      <c r="D414" s="11">
        <v>0.49669999999999997</v>
      </c>
      <c r="E414" s="11">
        <v>8.2776793390000005</v>
      </c>
      <c r="F414" s="23">
        <f>F405*3/12+F417*9/12</f>
        <v>3.46</v>
      </c>
      <c r="G414" s="4">
        <f t="shared" si="47"/>
        <v>243.19445916628058</v>
      </c>
      <c r="H414" s="4">
        <f t="shared" si="48"/>
        <v>9.938023899091748</v>
      </c>
      <c r="I414" s="5">
        <f t="shared" si="51"/>
        <v>1343.5202709127452</v>
      </c>
      <c r="J414" s="4">
        <f t="shared" si="49"/>
        <v>15.586411337792459</v>
      </c>
      <c r="K414" s="5">
        <f t="shared" si="50"/>
        <v>86.106647556433614</v>
      </c>
      <c r="L414" s="15">
        <f t="shared" si="44"/>
        <v>17.633197370821392</v>
      </c>
      <c r="M414" s="6"/>
      <c r="N414" s="7">
        <f t="shared" si="45"/>
        <v>21.065460476613321</v>
      </c>
      <c r="O414" s="28">
        <f t="shared" si="46"/>
        <v>15.602979665794242</v>
      </c>
    </row>
    <row r="415" spans="1:15" ht="13.2" x14ac:dyDescent="0.25">
      <c r="A415" s="1">
        <v>1904.11</v>
      </c>
      <c r="B415" s="11">
        <v>8.17</v>
      </c>
      <c r="C415" s="4">
        <v>0.31330000000000002</v>
      </c>
      <c r="D415" s="11">
        <v>0.49330000000000002</v>
      </c>
      <c r="E415" s="11">
        <v>8.4679289260000008</v>
      </c>
      <c r="F415" s="23">
        <f>F405*2/12+F417*10/12</f>
        <v>3.4666666666666668</v>
      </c>
      <c r="G415" s="4">
        <f t="shared" si="47"/>
        <v>250.61405552000258</v>
      </c>
      <c r="H415" s="4">
        <f t="shared" si="48"/>
        <v>9.6104508683496697</v>
      </c>
      <c r="I415" s="5">
        <f t="shared" si="51"/>
        <v>1388.933988138313</v>
      </c>
      <c r="J415" s="4">
        <f t="shared" si="49"/>
        <v>15.131935567688773</v>
      </c>
      <c r="K415" s="5">
        <f t="shared" si="50"/>
        <v>83.863052184654819</v>
      </c>
      <c r="L415" s="15">
        <f t="shared" si="44"/>
        <v>18.076200223770059</v>
      </c>
      <c r="M415" s="6"/>
      <c r="N415" s="7">
        <f t="shared" si="45"/>
        <v>21.605365463826736</v>
      </c>
      <c r="O415" s="28">
        <f t="shared" si="46"/>
        <v>16.561929860125684</v>
      </c>
    </row>
    <row r="416" spans="1:15" ht="13.2" x14ac:dyDescent="0.25">
      <c r="A416" s="1">
        <v>1904.12</v>
      </c>
      <c r="B416" s="11">
        <v>8.25</v>
      </c>
      <c r="C416" s="4">
        <v>0.31</v>
      </c>
      <c r="D416" s="11">
        <v>0.49</v>
      </c>
      <c r="E416" s="11">
        <v>8.4679289260000008</v>
      </c>
      <c r="F416" s="23">
        <f>F405*1/12+F417*11/12</f>
        <v>3.4733333333333332</v>
      </c>
      <c r="G416" s="4">
        <f t="shared" si="47"/>
        <v>253.06804871970886</v>
      </c>
      <c r="H416" s="4">
        <f t="shared" si="48"/>
        <v>9.5092236488617861</v>
      </c>
      <c r="I416" s="5">
        <f t="shared" si="51"/>
        <v>1406.9260950838009</v>
      </c>
      <c r="J416" s="4">
        <f t="shared" si="49"/>
        <v>15.030708348200887</v>
      </c>
      <c r="K416" s="5">
        <f t="shared" si="50"/>
        <v>83.562883223159076</v>
      </c>
      <c r="L416" s="15">
        <f t="shared" si="44"/>
        <v>18.159679118703192</v>
      </c>
      <c r="M416" s="6"/>
      <c r="N416" s="7">
        <f t="shared" si="45"/>
        <v>21.716798230078162</v>
      </c>
      <c r="O416" s="28">
        <f t="shared" si="46"/>
        <v>16.836734693877553</v>
      </c>
    </row>
    <row r="417" spans="1:15" ht="13.2" x14ac:dyDescent="0.25">
      <c r="A417" s="1">
        <v>1905.01</v>
      </c>
      <c r="B417" s="11">
        <v>8.43</v>
      </c>
      <c r="C417" s="4">
        <v>0.31169999999999998</v>
      </c>
      <c r="D417" s="11">
        <v>0.505</v>
      </c>
      <c r="E417" s="11">
        <v>8.4679289260000008</v>
      </c>
      <c r="F417" s="23">
        <v>3.48</v>
      </c>
      <c r="G417" s="4">
        <f t="shared" si="47"/>
        <v>258.58953341904794</v>
      </c>
      <c r="H417" s="4">
        <f t="shared" si="48"/>
        <v>9.5613710043555429</v>
      </c>
      <c r="I417" s="5">
        <f t="shared" si="51"/>
        <v>1442.052349924393</v>
      </c>
      <c r="J417" s="4">
        <f t="shared" si="49"/>
        <v>15.490832073145814</v>
      </c>
      <c r="K417" s="5">
        <f t="shared" si="50"/>
        <v>86.386291424889507</v>
      </c>
      <c r="L417" s="15">
        <f t="shared" si="44"/>
        <v>18.459852032455839</v>
      </c>
      <c r="M417" s="6"/>
      <c r="N417" s="7">
        <f t="shared" si="45"/>
        <v>22.087689801665338</v>
      </c>
      <c r="O417" s="28">
        <f t="shared" si="46"/>
        <v>16.693069306930692</v>
      </c>
    </row>
    <row r="418" spans="1:15" ht="13.2" x14ac:dyDescent="0.25">
      <c r="A418" s="1">
        <v>1905.02</v>
      </c>
      <c r="B418" s="11">
        <v>8.8000000000000007</v>
      </c>
      <c r="C418" s="4">
        <v>0.31330000000000002</v>
      </c>
      <c r="D418" s="11">
        <v>0.52</v>
      </c>
      <c r="E418" s="11">
        <v>8.4679289260000008</v>
      </c>
      <c r="F418" s="23">
        <f>F417*11/12+F429*1/12</f>
        <v>3.4758333333333331</v>
      </c>
      <c r="G418" s="4">
        <f t="shared" si="47"/>
        <v>269.93925196768942</v>
      </c>
      <c r="H418" s="4">
        <f t="shared" si="48"/>
        <v>9.6104508683496697</v>
      </c>
      <c r="I418" s="5">
        <f t="shared" si="51"/>
        <v>1509.8114190712458</v>
      </c>
      <c r="J418" s="4">
        <f t="shared" si="49"/>
        <v>15.950955798090741</v>
      </c>
      <c r="K418" s="5">
        <f t="shared" si="50"/>
        <v>89.216129308755441</v>
      </c>
      <c r="L418" s="15">
        <f t="shared" si="44"/>
        <v>19.168996375829821</v>
      </c>
      <c r="M418" s="6"/>
      <c r="N418" s="7">
        <f t="shared" si="45"/>
        <v>22.944184172180908</v>
      </c>
      <c r="O418" s="28">
        <f t="shared" si="46"/>
        <v>16.923076923076923</v>
      </c>
    </row>
    <row r="419" spans="1:15" ht="13.2" x14ac:dyDescent="0.25">
      <c r="A419" s="1">
        <v>1905.03</v>
      </c>
      <c r="B419" s="11">
        <v>9.0500000000000007</v>
      </c>
      <c r="C419" s="4">
        <v>0.315</v>
      </c>
      <c r="D419" s="11">
        <v>0.53500000000000003</v>
      </c>
      <c r="E419" s="11">
        <v>8.3728446279999993</v>
      </c>
      <c r="F419" s="23">
        <f>F417*10/12+F429*2/12</f>
        <v>3.4716666666666667</v>
      </c>
      <c r="G419" s="4">
        <f t="shared" si="47"/>
        <v>280.76057235538616</v>
      </c>
      <c r="H419" s="4">
        <f t="shared" si="48"/>
        <v>9.7723293140272514</v>
      </c>
      <c r="I419" s="5">
        <f t="shared" si="51"/>
        <v>1574.8915589983555</v>
      </c>
      <c r="J419" s="4">
        <f t="shared" si="49"/>
        <v>16.597448200014544</v>
      </c>
      <c r="K419" s="5">
        <f t="shared" si="50"/>
        <v>93.101324205980148</v>
      </c>
      <c r="L419" s="15">
        <f t="shared" si="44"/>
        <v>19.83150607421841</v>
      </c>
      <c r="M419" s="6"/>
      <c r="N419" s="7">
        <f t="shared" si="45"/>
        <v>23.742093324670719</v>
      </c>
      <c r="O419" s="28">
        <f t="shared" si="46"/>
        <v>16.915887850467289</v>
      </c>
    </row>
    <row r="420" spans="1:15" ht="13.2" x14ac:dyDescent="0.25">
      <c r="A420" s="1">
        <v>1905.04</v>
      </c>
      <c r="B420" s="11">
        <v>8.94</v>
      </c>
      <c r="C420" s="4">
        <v>0.31669999999999998</v>
      </c>
      <c r="D420" s="11">
        <v>0.55000000000000004</v>
      </c>
      <c r="E420" s="11">
        <v>8.3728446279999993</v>
      </c>
      <c r="F420" s="23">
        <f>F417*9/12+F429*3/12</f>
        <v>3.4674999999999998</v>
      </c>
      <c r="G420" s="4">
        <f t="shared" si="47"/>
        <v>277.34801291239245</v>
      </c>
      <c r="H420" s="4">
        <f t="shared" si="48"/>
        <v>9.8250688690553343</v>
      </c>
      <c r="I420" s="5">
        <f t="shared" si="51"/>
        <v>1560.341939282489</v>
      </c>
      <c r="J420" s="4">
        <f t="shared" si="49"/>
        <v>17.062797214968217</v>
      </c>
      <c r="K420" s="5">
        <f t="shared" si="50"/>
        <v>95.994190895455148</v>
      </c>
      <c r="L420" s="15">
        <f t="shared" si="44"/>
        <v>19.482927524711275</v>
      </c>
      <c r="M420" s="6"/>
      <c r="N420" s="7">
        <f t="shared" si="45"/>
        <v>23.328639790056229</v>
      </c>
      <c r="O420" s="28">
        <f t="shared" si="46"/>
        <v>16.254545454545454</v>
      </c>
    </row>
    <row r="421" spans="1:15" ht="13.2" x14ac:dyDescent="0.25">
      <c r="A421" s="1">
        <v>1905.05</v>
      </c>
      <c r="B421" s="11">
        <v>8.5</v>
      </c>
      <c r="C421" s="4">
        <v>0.31830000000000003</v>
      </c>
      <c r="D421" s="11">
        <v>0.56499999999999995</v>
      </c>
      <c r="E421" s="11">
        <v>8.2776793390000005</v>
      </c>
      <c r="F421" s="23">
        <f>F417*8/12+F429*4/12</f>
        <v>3.4633333333333329</v>
      </c>
      <c r="G421" s="4">
        <f t="shared" si="47"/>
        <v>266.72940682753352</v>
      </c>
      <c r="H421" s="4">
        <f t="shared" si="48"/>
        <v>9.9882317874357565</v>
      </c>
      <c r="I421" s="5">
        <f t="shared" si="51"/>
        <v>1505.2851119263296</v>
      </c>
      <c r="J421" s="4">
        <f t="shared" si="49"/>
        <v>17.729660571477226</v>
      </c>
      <c r="K421" s="5">
        <f t="shared" si="50"/>
        <v>100.05718685157366</v>
      </c>
      <c r="L421" s="15">
        <f t="shared" si="44"/>
        <v>18.62948750984512</v>
      </c>
      <c r="M421" s="6"/>
      <c r="N421" s="7">
        <f t="shared" si="45"/>
        <v>22.313429429486099</v>
      </c>
      <c r="O421" s="28">
        <f t="shared" si="46"/>
        <v>15.044247787610621</v>
      </c>
    </row>
    <row r="422" spans="1:15" ht="13.2" x14ac:dyDescent="0.25">
      <c r="A422" s="1">
        <v>1905.06</v>
      </c>
      <c r="B422" s="11">
        <v>8.6</v>
      </c>
      <c r="C422" s="4">
        <v>0.32</v>
      </c>
      <c r="D422" s="11">
        <v>0.57999999999999996</v>
      </c>
      <c r="E422" s="11">
        <v>8.2776793390000005</v>
      </c>
      <c r="F422" s="23">
        <f>F417*7/12+F429*5/12</f>
        <v>3.4591666666666665</v>
      </c>
      <c r="G422" s="4">
        <f t="shared" si="47"/>
        <v>269.86739984903392</v>
      </c>
      <c r="H422" s="4">
        <f t="shared" si="48"/>
        <v>10.041577668801262</v>
      </c>
      <c r="I422" s="5">
        <f t="shared" si="51"/>
        <v>1527.7168116334669</v>
      </c>
      <c r="J422" s="4">
        <f t="shared" si="49"/>
        <v>18.200359524702286</v>
      </c>
      <c r="K422" s="5">
        <f t="shared" si="50"/>
        <v>103.03206404039659</v>
      </c>
      <c r="L422" s="15">
        <f t="shared" si="44"/>
        <v>18.735862386183531</v>
      </c>
      <c r="M422" s="6"/>
      <c r="N422" s="7">
        <f t="shared" si="45"/>
        <v>22.44529654253687</v>
      </c>
      <c r="O422" s="28">
        <f t="shared" si="46"/>
        <v>14.827586206896552</v>
      </c>
    </row>
    <row r="423" spans="1:15" ht="13.2" x14ac:dyDescent="0.25">
      <c r="A423" s="1">
        <v>1905.07</v>
      </c>
      <c r="B423" s="11">
        <v>8.8699999999999992</v>
      </c>
      <c r="C423" s="4">
        <v>0.32169999999999999</v>
      </c>
      <c r="D423" s="11">
        <v>0.59499999999999997</v>
      </c>
      <c r="E423" s="11">
        <v>8.2776793390000005</v>
      </c>
      <c r="F423" s="23">
        <f>F417*6/12+F429*6/12</f>
        <v>3.4550000000000001</v>
      </c>
      <c r="G423" s="4">
        <f t="shared" si="47"/>
        <v>278.33998100708493</v>
      </c>
      <c r="H423" s="4">
        <f t="shared" si="48"/>
        <v>10.094923550166769</v>
      </c>
      <c r="I423" s="5">
        <f t="shared" si="51"/>
        <v>1580.4422861295413</v>
      </c>
      <c r="J423" s="4">
        <f t="shared" si="49"/>
        <v>18.671058477927346</v>
      </c>
      <c r="K423" s="5">
        <f t="shared" si="50"/>
        <v>106.01613982492415</v>
      </c>
      <c r="L423" s="15">
        <f t="shared" si="44"/>
        <v>19.205883309548039</v>
      </c>
      <c r="M423" s="6"/>
      <c r="N423" s="7">
        <f t="shared" si="45"/>
        <v>23.009841754484789</v>
      </c>
      <c r="O423" s="28">
        <f t="shared" si="46"/>
        <v>14.907563025210083</v>
      </c>
    </row>
    <row r="424" spans="1:15" ht="13.2" x14ac:dyDescent="0.25">
      <c r="A424" s="1">
        <v>1905.08</v>
      </c>
      <c r="B424" s="11">
        <v>9.1999999999999993</v>
      </c>
      <c r="C424" s="4">
        <v>0.32329999999999998</v>
      </c>
      <c r="D424" s="11">
        <v>0.61</v>
      </c>
      <c r="E424" s="11">
        <v>8.3728446279999993</v>
      </c>
      <c r="F424" s="23">
        <f>F417*5/12+F429*7/12</f>
        <v>3.4508333333333336</v>
      </c>
      <c r="G424" s="4">
        <f t="shared" si="47"/>
        <v>285.41406250492292</v>
      </c>
      <c r="H424" s="4">
        <f t="shared" si="48"/>
        <v>10.029822435634953</v>
      </c>
      <c r="I424" s="5">
        <f t="shared" si="51"/>
        <v>1625.3554906493605</v>
      </c>
      <c r="J424" s="4">
        <f t="shared" si="49"/>
        <v>18.92419327478293</v>
      </c>
      <c r="K424" s="5">
        <f t="shared" si="50"/>
        <v>107.76813579305541</v>
      </c>
      <c r="L424" s="15">
        <f t="shared" si="44"/>
        <v>19.573308430803714</v>
      </c>
      <c r="M424" s="6"/>
      <c r="N424" s="7">
        <f t="shared" si="45"/>
        <v>23.447498517743671</v>
      </c>
      <c r="O424" s="28">
        <f t="shared" si="46"/>
        <v>15.081967213114753</v>
      </c>
    </row>
    <row r="425" spans="1:15" ht="13.2" x14ac:dyDescent="0.25">
      <c r="A425" s="1">
        <v>1905.09</v>
      </c>
      <c r="B425" s="11">
        <v>9.23</v>
      </c>
      <c r="C425" s="4">
        <v>0.32500000000000001</v>
      </c>
      <c r="D425" s="11">
        <v>0.625</v>
      </c>
      <c r="E425" s="11">
        <v>8.2776793390000005</v>
      </c>
      <c r="F425" s="23">
        <f>F417*4/12+F429*8/12</f>
        <v>3.4466666666666663</v>
      </c>
      <c r="G425" s="4">
        <f t="shared" si="47"/>
        <v>289.63675588448643</v>
      </c>
      <c r="H425" s="4">
        <f t="shared" si="48"/>
        <v>10.198477319876282</v>
      </c>
      <c r="I425" s="5">
        <f t="shared" si="51"/>
        <v>1654.2423777323579</v>
      </c>
      <c r="J425" s="4">
        <f t="shared" si="49"/>
        <v>19.612456384377463</v>
      </c>
      <c r="K425" s="5">
        <f t="shared" si="50"/>
        <v>112.01532893637308</v>
      </c>
      <c r="L425" s="15">
        <f t="shared" si="44"/>
        <v>19.74349241969777</v>
      </c>
      <c r="M425" s="6"/>
      <c r="N425" s="7">
        <f t="shared" si="45"/>
        <v>23.647692425098597</v>
      </c>
      <c r="O425" s="28">
        <f t="shared" si="46"/>
        <v>14.768000000000001</v>
      </c>
    </row>
    <row r="426" spans="1:15" ht="13.2" x14ac:dyDescent="0.25">
      <c r="A426" s="1">
        <v>1905.1</v>
      </c>
      <c r="B426" s="11">
        <v>9.36</v>
      </c>
      <c r="C426" s="4">
        <v>0.32669999999999999</v>
      </c>
      <c r="D426" s="11">
        <v>0.64</v>
      </c>
      <c r="E426" s="11">
        <v>8.2776793390000005</v>
      </c>
      <c r="F426" s="23">
        <f>F417*3/12+F429*9/12</f>
        <v>3.4425000000000003</v>
      </c>
      <c r="G426" s="4">
        <f t="shared" si="47"/>
        <v>293.71614681243688</v>
      </c>
      <c r="H426" s="4">
        <f t="shared" si="48"/>
        <v>10.251823201241788</v>
      </c>
      <c r="I426" s="5">
        <f t="shared" si="51"/>
        <v>1682.4209538795915</v>
      </c>
      <c r="J426" s="4">
        <f t="shared" si="49"/>
        <v>20.083155337602523</v>
      </c>
      <c r="K426" s="5">
        <f t="shared" si="50"/>
        <v>115.03733017980113</v>
      </c>
      <c r="L426" s="15">
        <f t="shared" si="44"/>
        <v>19.897394814329523</v>
      </c>
      <c r="M426" s="6"/>
      <c r="N426" s="7">
        <f t="shared" si="45"/>
        <v>23.825645601554882</v>
      </c>
      <c r="O426" s="28">
        <f t="shared" si="46"/>
        <v>14.624999999999998</v>
      </c>
    </row>
    <row r="427" spans="1:15" ht="13.2" x14ac:dyDescent="0.25">
      <c r="A427" s="1">
        <v>1905.11</v>
      </c>
      <c r="B427" s="11">
        <v>9.31</v>
      </c>
      <c r="C427" s="4">
        <v>0.32829999999999998</v>
      </c>
      <c r="D427" s="11">
        <v>0.65500000000000003</v>
      </c>
      <c r="E427" s="11">
        <v>8.3728446279999993</v>
      </c>
      <c r="F427" s="23">
        <f>F417*2/12+F429*10/12</f>
        <v>3.4383333333333339</v>
      </c>
      <c r="G427" s="4">
        <f t="shared" si="47"/>
        <v>288.82662194791658</v>
      </c>
      <c r="H427" s="4">
        <f t="shared" si="48"/>
        <v>10.184938773952847</v>
      </c>
      <c r="I427" s="5">
        <f t="shared" si="51"/>
        <v>1659.2751617270105</v>
      </c>
      <c r="J427" s="4">
        <f t="shared" si="49"/>
        <v>20.320240319643968</v>
      </c>
      <c r="K427" s="5">
        <f t="shared" si="50"/>
        <v>116.73740396683048</v>
      </c>
      <c r="L427" s="15">
        <f t="shared" si="44"/>
        <v>19.443525693264974</v>
      </c>
      <c r="M427" s="6"/>
      <c r="N427" s="7">
        <f t="shared" si="45"/>
        <v>23.275233759233974</v>
      </c>
      <c r="O427" s="28">
        <f t="shared" si="46"/>
        <v>14.213740458015268</v>
      </c>
    </row>
    <row r="428" spans="1:15" ht="13.2" x14ac:dyDescent="0.25">
      <c r="A428" s="1">
        <v>1905.12</v>
      </c>
      <c r="B428" s="11">
        <v>9.5399999999999991</v>
      </c>
      <c r="C428" s="4">
        <v>0.33</v>
      </c>
      <c r="D428" s="11">
        <v>0.67</v>
      </c>
      <c r="E428" s="11">
        <v>8.4679289260000008</v>
      </c>
      <c r="F428" s="23">
        <f>F417*1/12+F429*11/12</f>
        <v>3.434166666666667</v>
      </c>
      <c r="G428" s="4">
        <f t="shared" si="47"/>
        <v>292.63868906497237</v>
      </c>
      <c r="H428" s="4">
        <f t="shared" si="48"/>
        <v>10.122721948788355</v>
      </c>
      <c r="I428" s="5">
        <f t="shared" si="51"/>
        <v>1686.0211959220549</v>
      </c>
      <c r="J428" s="4">
        <f t="shared" si="49"/>
        <v>20.552193047539994</v>
      </c>
      <c r="K428" s="5">
        <f t="shared" si="50"/>
        <v>118.41029363393889</v>
      </c>
      <c r="L428" s="15">
        <f t="shared" si="44"/>
        <v>19.577960809096108</v>
      </c>
      <c r="M428" s="6"/>
      <c r="N428" s="7">
        <f t="shared" si="45"/>
        <v>23.427096972362214</v>
      </c>
      <c r="O428" s="28">
        <f t="shared" si="46"/>
        <v>14.238805970149251</v>
      </c>
    </row>
    <row r="429" spans="1:15" ht="13.2" x14ac:dyDescent="0.25">
      <c r="A429" s="1">
        <v>1906.01</v>
      </c>
      <c r="B429" s="11">
        <v>9.8699999999999992</v>
      </c>
      <c r="C429" s="4">
        <v>0.33579999999999999</v>
      </c>
      <c r="D429" s="11">
        <v>0.67749999999999999</v>
      </c>
      <c r="E429" s="11">
        <v>8.4679289260000008</v>
      </c>
      <c r="F429" s="23">
        <v>3.43</v>
      </c>
      <c r="G429" s="4">
        <f t="shared" si="47"/>
        <v>302.76141101376072</v>
      </c>
      <c r="H429" s="4">
        <f t="shared" si="48"/>
        <v>10.300636455767059</v>
      </c>
      <c r="I429" s="5">
        <f t="shared" si="51"/>
        <v>1749.2882281848254</v>
      </c>
      <c r="J429" s="4">
        <f t="shared" si="49"/>
        <v>20.782254910012451</v>
      </c>
      <c r="K429" s="5">
        <f t="shared" si="50"/>
        <v>120.07525578472332</v>
      </c>
      <c r="L429" s="15">
        <f t="shared" si="44"/>
        <v>20.132402260807883</v>
      </c>
      <c r="M429" s="6"/>
      <c r="N429" s="7">
        <f t="shared" si="45"/>
        <v>24.078997473407526</v>
      </c>
      <c r="O429" s="28">
        <f t="shared" si="46"/>
        <v>14.568265682656826</v>
      </c>
    </row>
    <row r="430" spans="1:15" ht="13.2" x14ac:dyDescent="0.25">
      <c r="A430" s="1">
        <v>1906.02</v>
      </c>
      <c r="B430" s="11">
        <v>9.8000000000000007</v>
      </c>
      <c r="C430" s="4">
        <v>0.3417</v>
      </c>
      <c r="D430" s="11">
        <v>0.68500000000000005</v>
      </c>
      <c r="E430" s="11">
        <v>8.4679289260000008</v>
      </c>
      <c r="F430" s="23">
        <f>F429*11/12+F441*1/12</f>
        <v>3.45</v>
      </c>
      <c r="G430" s="4">
        <f t="shared" si="47"/>
        <v>300.61416696401778</v>
      </c>
      <c r="H430" s="4">
        <f t="shared" si="48"/>
        <v>10.481618454245394</v>
      </c>
      <c r="I430" s="5">
        <f t="shared" si="51"/>
        <v>1741.9286340941089</v>
      </c>
      <c r="J430" s="4">
        <f t="shared" si="49"/>
        <v>21.012316772484915</v>
      </c>
      <c r="K430" s="5">
        <f t="shared" si="50"/>
        <v>121.7572565667821</v>
      </c>
      <c r="L430" s="15">
        <f t="shared" si="44"/>
        <v>19.866752563675881</v>
      </c>
      <c r="M430" s="6"/>
      <c r="N430" s="7">
        <f t="shared" si="45"/>
        <v>23.751613317696645</v>
      </c>
      <c r="O430" s="28">
        <f t="shared" si="46"/>
        <v>14.306569343065693</v>
      </c>
    </row>
    <row r="431" spans="1:15" ht="13.2" x14ac:dyDescent="0.25">
      <c r="A431" s="1">
        <v>1906.03</v>
      </c>
      <c r="B431" s="11">
        <v>9.56</v>
      </c>
      <c r="C431" s="4">
        <v>0.34749999999999998</v>
      </c>
      <c r="D431" s="11">
        <v>0.6925</v>
      </c>
      <c r="E431" s="11">
        <v>8.4679289260000008</v>
      </c>
      <c r="F431" s="23">
        <f>F429*10/12+F441*2/12</f>
        <v>3.4700000000000006</v>
      </c>
      <c r="G431" s="4">
        <f t="shared" si="47"/>
        <v>293.25218736489899</v>
      </c>
      <c r="H431" s="4">
        <f t="shared" si="48"/>
        <v>10.659532961224098</v>
      </c>
      <c r="I431" s="5">
        <f t="shared" si="51"/>
        <v>1704.4164379559854</v>
      </c>
      <c r="J431" s="4">
        <f t="shared" si="49"/>
        <v>21.24237863495738</v>
      </c>
      <c r="K431" s="5">
        <f t="shared" si="50"/>
        <v>123.46322000884099</v>
      </c>
      <c r="L431" s="15">
        <f t="shared" si="44"/>
        <v>19.259453020854107</v>
      </c>
      <c r="M431" s="6"/>
      <c r="N431" s="7">
        <f t="shared" si="45"/>
        <v>23.019077336408838</v>
      </c>
      <c r="O431" s="28">
        <f t="shared" si="46"/>
        <v>13.80505415162455</v>
      </c>
    </row>
    <row r="432" spans="1:15" ht="13.2" x14ac:dyDescent="0.25">
      <c r="A432" s="1">
        <v>1906.04</v>
      </c>
      <c r="B432" s="11">
        <v>9.43</v>
      </c>
      <c r="C432" s="4">
        <v>0.3533</v>
      </c>
      <c r="D432" s="11">
        <v>0.7</v>
      </c>
      <c r="E432" s="11">
        <v>8.4679289260000008</v>
      </c>
      <c r="F432" s="23">
        <f>F429*9/12+F441*3/12</f>
        <v>3.49</v>
      </c>
      <c r="G432" s="4">
        <f t="shared" si="47"/>
        <v>289.26444841537625</v>
      </c>
      <c r="H432" s="4">
        <f t="shared" si="48"/>
        <v>10.837447468202804</v>
      </c>
      <c r="I432" s="5">
        <f t="shared" si="51"/>
        <v>1686.4882709782873</v>
      </c>
      <c r="J432" s="4">
        <f t="shared" si="49"/>
        <v>21.472440497429837</v>
      </c>
      <c r="K432" s="5">
        <f t="shared" si="50"/>
        <v>125.19000951058337</v>
      </c>
      <c r="L432" s="15">
        <f t="shared" si="44"/>
        <v>18.876204996115874</v>
      </c>
      <c r="M432" s="6"/>
      <c r="N432" s="7">
        <f t="shared" si="45"/>
        <v>22.557115123058125</v>
      </c>
      <c r="O432" s="28">
        <f t="shared" si="46"/>
        <v>13.471428571428572</v>
      </c>
    </row>
    <row r="433" spans="1:15" ht="13.2" x14ac:dyDescent="0.25">
      <c r="A433" s="1">
        <v>1906.05</v>
      </c>
      <c r="B433" s="11">
        <v>9.18</v>
      </c>
      <c r="C433" s="4">
        <v>0.35920000000000002</v>
      </c>
      <c r="D433" s="11">
        <v>0.70750000000000002</v>
      </c>
      <c r="E433" s="11">
        <v>8.5630942149999996</v>
      </c>
      <c r="F433" s="23">
        <f>F429*8/12+F441*4/12</f>
        <v>3.51</v>
      </c>
      <c r="G433" s="4">
        <f t="shared" si="47"/>
        <v>278.46622729235031</v>
      </c>
      <c r="H433" s="4">
        <f t="shared" si="48"/>
        <v>10.895976998193055</v>
      </c>
      <c r="I433" s="5">
        <f t="shared" si="51"/>
        <v>1628.8256537938103</v>
      </c>
      <c r="J433" s="4">
        <f t="shared" si="49"/>
        <v>21.461313268991052</v>
      </c>
      <c r="K433" s="5">
        <f t="shared" si="50"/>
        <v>125.53313181471906</v>
      </c>
      <c r="L433" s="15">
        <f t="shared" si="44"/>
        <v>18.054044460926384</v>
      </c>
      <c r="M433" s="6"/>
      <c r="N433" s="7">
        <f t="shared" si="45"/>
        <v>21.573872118633165</v>
      </c>
      <c r="O433" s="28">
        <f t="shared" si="46"/>
        <v>12.975265017667844</v>
      </c>
    </row>
    <row r="434" spans="1:15" ht="13.2" x14ac:dyDescent="0.25">
      <c r="A434" s="1">
        <v>1906.06</v>
      </c>
      <c r="B434" s="11">
        <v>9.3000000000000007</v>
      </c>
      <c r="C434" s="4">
        <v>0.36499999999999999</v>
      </c>
      <c r="D434" s="11">
        <v>0.71499999999999997</v>
      </c>
      <c r="E434" s="11">
        <v>8.5630942149999996</v>
      </c>
      <c r="F434" s="23">
        <f>F429*7/12+F441*5/12</f>
        <v>3.5300000000000002</v>
      </c>
      <c r="G434" s="4">
        <f t="shared" si="47"/>
        <v>282.10630869486471</v>
      </c>
      <c r="H434" s="4">
        <f t="shared" si="48"/>
        <v>11.071914265981249</v>
      </c>
      <c r="I434" s="5">
        <f t="shared" si="51"/>
        <v>1655.5143820535945</v>
      </c>
      <c r="J434" s="4">
        <f t="shared" si="49"/>
        <v>21.688818356648198</v>
      </c>
      <c r="K434" s="5">
        <f t="shared" si="50"/>
        <v>127.27879388906666</v>
      </c>
      <c r="L434" s="15">
        <f t="shared" si="44"/>
        <v>18.172666376497496</v>
      </c>
      <c r="M434" s="6"/>
      <c r="N434" s="7">
        <f t="shared" si="45"/>
        <v>21.715576326751552</v>
      </c>
      <c r="O434" s="28">
        <f t="shared" si="46"/>
        <v>13.006993006993008</v>
      </c>
    </row>
    <row r="435" spans="1:15" ht="13.2" x14ac:dyDescent="0.25">
      <c r="A435" s="1">
        <v>1906.07</v>
      </c>
      <c r="B435" s="11">
        <v>9.06</v>
      </c>
      <c r="C435" s="4">
        <v>0.37080000000000002</v>
      </c>
      <c r="D435" s="11">
        <v>0.72250000000000003</v>
      </c>
      <c r="E435" s="11">
        <v>8.2776793390000005</v>
      </c>
      <c r="F435" s="23">
        <f>F429*6/12+F441*6/12</f>
        <v>3.55</v>
      </c>
      <c r="G435" s="4">
        <f t="shared" si="47"/>
        <v>284.30216774793575</v>
      </c>
      <c r="H435" s="4">
        <f t="shared" si="48"/>
        <v>11.635678123723464</v>
      </c>
      <c r="I435" s="5">
        <f t="shared" si="51"/>
        <v>1674.0908150803166</v>
      </c>
      <c r="J435" s="4">
        <f t="shared" si="49"/>
        <v>22.671999580340348</v>
      </c>
      <c r="K435" s="5">
        <f t="shared" si="50"/>
        <v>133.50227526440713</v>
      </c>
      <c r="L435" s="15">
        <f t="shared" si="44"/>
        <v>18.195200143513738</v>
      </c>
      <c r="M435" s="6"/>
      <c r="N435" s="7">
        <f t="shared" si="45"/>
        <v>21.745449504726221</v>
      </c>
      <c r="O435" s="28">
        <f t="shared" si="46"/>
        <v>12.539792387543253</v>
      </c>
    </row>
    <row r="436" spans="1:15" ht="13.2" x14ac:dyDescent="0.25">
      <c r="A436" s="1">
        <v>1906.08</v>
      </c>
      <c r="B436" s="11">
        <v>9.73</v>
      </c>
      <c r="C436" s="4">
        <v>0.37669999999999998</v>
      </c>
      <c r="D436" s="11">
        <v>0.73</v>
      </c>
      <c r="E436" s="11">
        <v>8.4679289260000008</v>
      </c>
      <c r="F436" s="23">
        <f>F429*5/12+F441*7/12</f>
        <v>3.5700000000000003</v>
      </c>
      <c r="G436" s="4">
        <f t="shared" si="47"/>
        <v>298.46692291427479</v>
      </c>
      <c r="H436" s="4">
        <f t="shared" si="48"/>
        <v>11.555240479116886</v>
      </c>
      <c r="I436" s="5">
        <f t="shared" si="51"/>
        <v>1763.1690314669545</v>
      </c>
      <c r="J436" s="4">
        <f t="shared" si="49"/>
        <v>22.39268794731969</v>
      </c>
      <c r="K436" s="5">
        <f t="shared" si="50"/>
        <v>132.28297975034704</v>
      </c>
      <c r="L436" s="15">
        <f t="shared" si="44"/>
        <v>18.967251477549286</v>
      </c>
      <c r="M436" s="6"/>
      <c r="N436" s="7">
        <f t="shared" si="45"/>
        <v>22.665609452316446</v>
      </c>
      <c r="O436" s="28">
        <f t="shared" si="46"/>
        <v>13.328767123287673</v>
      </c>
    </row>
    <row r="437" spans="1:15" ht="13.2" x14ac:dyDescent="0.25">
      <c r="A437" s="1">
        <v>1906.09</v>
      </c>
      <c r="B437" s="11">
        <v>10.029999999999999</v>
      </c>
      <c r="C437" s="4">
        <v>0.38250000000000001</v>
      </c>
      <c r="D437" s="11">
        <v>0.73750000000000004</v>
      </c>
      <c r="E437" s="11">
        <v>8.5630942149999996</v>
      </c>
      <c r="F437" s="23">
        <f>F429*4/12+F441*8/12</f>
        <v>3.59</v>
      </c>
      <c r="G437" s="4">
        <f t="shared" si="47"/>
        <v>304.25013722682718</v>
      </c>
      <c r="H437" s="4">
        <f t="shared" si="48"/>
        <v>11.602759470514595</v>
      </c>
      <c r="I437" s="5">
        <f t="shared" si="51"/>
        <v>1803.0447618946937</v>
      </c>
      <c r="J437" s="4">
        <f t="shared" si="49"/>
        <v>22.371333619619648</v>
      </c>
      <c r="K437" s="5">
        <f t="shared" si="50"/>
        <v>132.57682072755102</v>
      </c>
      <c r="L437" s="15">
        <f t="shared" si="44"/>
        <v>19.200993682001346</v>
      </c>
      <c r="M437" s="6"/>
      <c r="N437" s="7">
        <f t="shared" si="45"/>
        <v>22.942876422324723</v>
      </c>
      <c r="O437" s="28">
        <f t="shared" si="46"/>
        <v>13.599999999999998</v>
      </c>
    </row>
    <row r="438" spans="1:15" ht="13.2" x14ac:dyDescent="0.25">
      <c r="A438" s="1">
        <v>1906.1</v>
      </c>
      <c r="B438" s="11">
        <v>9.73</v>
      </c>
      <c r="C438" s="4">
        <v>0.38829999999999998</v>
      </c>
      <c r="D438" s="11">
        <v>0.745</v>
      </c>
      <c r="E438" s="11">
        <v>8.7534247930000006</v>
      </c>
      <c r="F438" s="23">
        <f>F429*3/12+F441*9/12</f>
        <v>3.61</v>
      </c>
      <c r="G438" s="4">
        <f t="shared" si="47"/>
        <v>288.73232474918001</v>
      </c>
      <c r="H438" s="4">
        <f t="shared" si="48"/>
        <v>11.52258599178896</v>
      </c>
      <c r="I438" s="5">
        <f t="shared" si="51"/>
        <v>1716.7736455796799</v>
      </c>
      <c r="J438" s="4">
        <f t="shared" si="49"/>
        <v>22.107459603097546</v>
      </c>
      <c r="K438" s="5">
        <f t="shared" si="50"/>
        <v>131.44875292465176</v>
      </c>
      <c r="L438" s="15">
        <f t="shared" si="44"/>
        <v>18.095380908869085</v>
      </c>
      <c r="M438" s="6"/>
      <c r="N438" s="7">
        <f t="shared" si="45"/>
        <v>21.623963085973941</v>
      </c>
      <c r="O438" s="28">
        <f t="shared" si="46"/>
        <v>13.060402684563758</v>
      </c>
    </row>
    <row r="439" spans="1:15" ht="13.2" x14ac:dyDescent="0.25">
      <c r="A439" s="1">
        <v>1906.11</v>
      </c>
      <c r="B439" s="11">
        <v>9.93</v>
      </c>
      <c r="C439" s="4">
        <v>0.39419999999999999</v>
      </c>
      <c r="D439" s="11">
        <v>0.75249999999999995</v>
      </c>
      <c r="E439" s="11">
        <v>8.8485090910000004</v>
      </c>
      <c r="F439" s="23">
        <f>F429*2/12+F441*10/12</f>
        <v>3.6300000000000003</v>
      </c>
      <c r="G439" s="4">
        <f t="shared" si="47"/>
        <v>291.50077865925533</v>
      </c>
      <c r="H439" s="4">
        <f t="shared" si="48"/>
        <v>11.571964445868929</v>
      </c>
      <c r="I439" s="5">
        <f t="shared" si="51"/>
        <v>1738.9684091312633</v>
      </c>
      <c r="J439" s="4">
        <f t="shared" si="49"/>
        <v>22.090064042405803</v>
      </c>
      <c r="K439" s="5">
        <f t="shared" si="50"/>
        <v>131.77983160838627</v>
      </c>
      <c r="L439" s="15">
        <f t="shared" si="44"/>
        <v>18.141851654007951</v>
      </c>
      <c r="M439" s="6"/>
      <c r="N439" s="7">
        <f t="shared" si="45"/>
        <v>21.683247782770621</v>
      </c>
      <c r="O439" s="28">
        <f t="shared" si="46"/>
        <v>13.196013289036545</v>
      </c>
    </row>
    <row r="440" spans="1:15" ht="13.2" x14ac:dyDescent="0.25">
      <c r="A440" s="1">
        <v>1906.12</v>
      </c>
      <c r="B440" s="11">
        <v>9.84</v>
      </c>
      <c r="C440" s="4">
        <v>0.4</v>
      </c>
      <c r="D440" s="11">
        <v>0.76</v>
      </c>
      <c r="E440" s="11">
        <v>8.9436743799999991</v>
      </c>
      <c r="F440" s="23">
        <f>F429*1/12+F441*11/12</f>
        <v>3.6499999999999995</v>
      </c>
      <c r="G440" s="4">
        <f t="shared" si="47"/>
        <v>285.7851718881563</v>
      </c>
      <c r="H440" s="4">
        <f t="shared" si="48"/>
        <v>11.617283410087657</v>
      </c>
      <c r="I440" s="5">
        <f t="shared" si="51"/>
        <v>1710.6468648535511</v>
      </c>
      <c r="J440" s="4">
        <f t="shared" si="49"/>
        <v>22.072838479166546</v>
      </c>
      <c r="K440" s="5">
        <f t="shared" si="50"/>
        <v>132.1231318382824</v>
      </c>
      <c r="L440" s="15">
        <f t="shared" si="44"/>
        <v>17.660003667768649</v>
      </c>
      <c r="M440" s="6"/>
      <c r="N440" s="7">
        <f t="shared" si="45"/>
        <v>21.113963621900087</v>
      </c>
      <c r="O440" s="28">
        <f t="shared" si="46"/>
        <v>12.947368421052632</v>
      </c>
    </row>
    <row r="441" spans="1:15" ht="13.2" x14ac:dyDescent="0.25">
      <c r="A441" s="1">
        <v>1907.01</v>
      </c>
      <c r="B441" s="11">
        <v>9.56</v>
      </c>
      <c r="C441" s="4">
        <v>0.40329999999999999</v>
      </c>
      <c r="D441" s="11">
        <v>0.75170000000000003</v>
      </c>
      <c r="E441" s="11">
        <v>8.8485090910000004</v>
      </c>
      <c r="F441" s="23">
        <v>3.67</v>
      </c>
      <c r="G441" s="4">
        <f t="shared" si="47"/>
        <v>280.63921893076349</v>
      </c>
      <c r="H441" s="4">
        <f t="shared" si="48"/>
        <v>11.839100104056161</v>
      </c>
      <c r="I441" s="5">
        <f t="shared" si="51"/>
        <v>1685.7498476642727</v>
      </c>
      <c r="J441" s="4">
        <f t="shared" si="49"/>
        <v>22.066579588938797</v>
      </c>
      <c r="K441" s="5">
        <f t="shared" si="50"/>
        <v>132.55001678757674</v>
      </c>
      <c r="L441" s="15">
        <f t="shared" si="44"/>
        <v>17.218913853705974</v>
      </c>
      <c r="M441" s="6"/>
      <c r="N441" s="7">
        <f t="shared" si="45"/>
        <v>20.596389814753071</v>
      </c>
      <c r="O441" s="28">
        <f t="shared" si="46"/>
        <v>12.717839563655714</v>
      </c>
    </row>
    <row r="442" spans="1:15" ht="13.2" x14ac:dyDescent="0.25">
      <c r="A442" s="1">
        <v>1907.02</v>
      </c>
      <c r="B442" s="11">
        <v>9.26</v>
      </c>
      <c r="C442" s="4">
        <v>0.40670000000000001</v>
      </c>
      <c r="D442" s="11">
        <v>0.74329999999999996</v>
      </c>
      <c r="E442" s="11">
        <v>9.0388396689999997</v>
      </c>
      <c r="F442" s="23">
        <f>F441*11/12+F453*1/12</f>
        <v>3.6866666666666665</v>
      </c>
      <c r="G442" s="4">
        <f t="shared" si="47"/>
        <v>266.10857898601364</v>
      </c>
      <c r="H442" s="4">
        <f t="shared" si="48"/>
        <v>11.68751177900775</v>
      </c>
      <c r="I442" s="5">
        <f t="shared" si="51"/>
        <v>1604.3172795661853</v>
      </c>
      <c r="J442" s="4">
        <f t="shared" si="49"/>
        <v>21.360529887721807</v>
      </c>
      <c r="K442" s="5">
        <f t="shared" si="50"/>
        <v>128.77851338029649</v>
      </c>
      <c r="L442" s="15">
        <f t="shared" si="44"/>
        <v>16.217071288766142</v>
      </c>
      <c r="M442" s="6"/>
      <c r="N442" s="7">
        <f t="shared" si="45"/>
        <v>19.409252150981228</v>
      </c>
      <c r="O442" s="28">
        <f t="shared" si="46"/>
        <v>12.457957755953181</v>
      </c>
    </row>
    <row r="443" spans="1:15" ht="13.2" x14ac:dyDescent="0.25">
      <c r="A443" s="1">
        <v>1907.03</v>
      </c>
      <c r="B443" s="11">
        <v>8.35</v>
      </c>
      <c r="C443" s="4">
        <v>0.41</v>
      </c>
      <c r="D443" s="11">
        <v>0.73499999999999999</v>
      </c>
      <c r="E443" s="11">
        <v>8.9436743799999991</v>
      </c>
      <c r="F443" s="23">
        <f>F441*10/12+F453*2/12</f>
        <v>3.7033333333333336</v>
      </c>
      <c r="G443" s="4">
        <f t="shared" si="47"/>
        <v>242.51079118557979</v>
      </c>
      <c r="H443" s="4">
        <f t="shared" si="48"/>
        <v>11.907715495339847</v>
      </c>
      <c r="I443" s="5">
        <f t="shared" si="51"/>
        <v>1468.0332131579621</v>
      </c>
      <c r="J443" s="4">
        <f t="shared" si="49"/>
        <v>21.346758266036069</v>
      </c>
      <c r="K443" s="5">
        <f t="shared" si="50"/>
        <v>129.22208523007214</v>
      </c>
      <c r="L443" s="15">
        <f t="shared" si="44"/>
        <v>14.687545255978639</v>
      </c>
      <c r="M443" s="6"/>
      <c r="N443" s="7">
        <f t="shared" si="45"/>
        <v>17.597254765750456</v>
      </c>
      <c r="O443" s="28">
        <f t="shared" si="46"/>
        <v>11.360544217687075</v>
      </c>
    </row>
    <row r="444" spans="1:15" ht="13.2" x14ac:dyDescent="0.25">
      <c r="A444" s="1">
        <v>1907.04</v>
      </c>
      <c r="B444" s="11">
        <v>8.39</v>
      </c>
      <c r="C444" s="4">
        <v>0.4133</v>
      </c>
      <c r="D444" s="11">
        <v>0.72670000000000001</v>
      </c>
      <c r="E444" s="11">
        <v>8.9436743799999991</v>
      </c>
      <c r="F444" s="23">
        <f>F441*9/12+F453*3/12</f>
        <v>3.7199999999999998</v>
      </c>
      <c r="G444" s="4">
        <f t="shared" si="47"/>
        <v>243.67251952658862</v>
      </c>
      <c r="H444" s="4">
        <f t="shared" si="48"/>
        <v>12.00355808347307</v>
      </c>
      <c r="I444" s="5">
        <f t="shared" si="51"/>
        <v>1481.1209783207769</v>
      </c>
      <c r="J444" s="4">
        <f t="shared" si="49"/>
        <v>21.10569963527675</v>
      </c>
      <c r="K444" s="5">
        <f t="shared" si="50"/>
        <v>128.28732001736694</v>
      </c>
      <c r="L444" s="15">
        <f t="shared" si="44"/>
        <v>14.669709905602733</v>
      </c>
      <c r="M444" s="6"/>
      <c r="N444" s="7">
        <f t="shared" si="45"/>
        <v>17.594277669579967</v>
      </c>
      <c r="O444" s="28">
        <f t="shared" si="46"/>
        <v>11.545341956790974</v>
      </c>
    </row>
    <row r="445" spans="1:15" ht="13.2" x14ac:dyDescent="0.25">
      <c r="A445" s="1">
        <v>1907.05</v>
      </c>
      <c r="B445" s="11">
        <v>8.1</v>
      </c>
      <c r="C445" s="4">
        <v>0.41670000000000001</v>
      </c>
      <c r="D445" s="11">
        <v>0.71830000000000005</v>
      </c>
      <c r="E445" s="11">
        <v>9.1340049590000003</v>
      </c>
      <c r="F445" s="23">
        <f>F441*8/12+F453*4/12</f>
        <v>3.7366666666666668</v>
      </c>
      <c r="G445" s="4">
        <f t="shared" si="47"/>
        <v>230.3479480736288</v>
      </c>
      <c r="H445" s="4">
        <f t="shared" si="48"/>
        <v>11.85012221756557</v>
      </c>
      <c r="I445" s="5">
        <f t="shared" si="51"/>
        <v>1406.1322997016</v>
      </c>
      <c r="J445" s="4">
        <f t="shared" si="49"/>
        <v>20.427028531023158</v>
      </c>
      <c r="K445" s="5">
        <f t="shared" si="50"/>
        <v>124.69442356489621</v>
      </c>
      <c r="L445" s="15">
        <f t="shared" si="44"/>
        <v>13.790107153424243</v>
      </c>
      <c r="M445" s="6"/>
      <c r="N445" s="7">
        <f t="shared" si="45"/>
        <v>16.559343931780717</v>
      </c>
      <c r="O445" s="28">
        <f t="shared" si="46"/>
        <v>11.276625365446192</v>
      </c>
    </row>
    <row r="446" spans="1:15" ht="13.2" x14ac:dyDescent="0.25">
      <c r="A446" s="1">
        <v>1907.06</v>
      </c>
      <c r="B446" s="11">
        <v>7.84</v>
      </c>
      <c r="C446" s="4">
        <v>0.42</v>
      </c>
      <c r="D446" s="11">
        <v>0.71</v>
      </c>
      <c r="E446" s="11">
        <v>9.229089256</v>
      </c>
      <c r="F446" s="23">
        <f>F441*7/12+F453*5/12</f>
        <v>3.753333333333333</v>
      </c>
      <c r="G446" s="4">
        <f t="shared" si="47"/>
        <v>220.65704031154075</v>
      </c>
      <c r="H446" s="4">
        <f t="shared" si="48"/>
        <v>11.82091287383254</v>
      </c>
      <c r="I446" s="5">
        <f t="shared" si="51"/>
        <v>1352.9885611251507</v>
      </c>
      <c r="J446" s="4">
        <f t="shared" si="49"/>
        <v>19.98297176290739</v>
      </c>
      <c r="K446" s="5">
        <f t="shared" si="50"/>
        <v>122.52830081618075</v>
      </c>
      <c r="L446" s="15">
        <f t="shared" si="44"/>
        <v>13.144269952673197</v>
      </c>
      <c r="M446" s="6"/>
      <c r="N446" s="7">
        <f t="shared" si="45"/>
        <v>15.80605611125493</v>
      </c>
      <c r="O446" s="28">
        <f t="shared" si="46"/>
        <v>11.04225352112676</v>
      </c>
    </row>
    <row r="447" spans="1:15" ht="13.2" x14ac:dyDescent="0.25">
      <c r="A447" s="1">
        <v>1907.07</v>
      </c>
      <c r="B447" s="11">
        <v>8.14</v>
      </c>
      <c r="C447" s="4">
        <v>0.42330000000000001</v>
      </c>
      <c r="D447" s="11">
        <v>0.70169999999999999</v>
      </c>
      <c r="E447" s="11">
        <v>9.229089256</v>
      </c>
      <c r="F447" s="23">
        <f>F441*6/12+F453*6/12</f>
        <v>3.7699999999999996</v>
      </c>
      <c r="G447" s="4">
        <f t="shared" si="47"/>
        <v>229.10054950713547</v>
      </c>
      <c r="H447" s="4">
        <f t="shared" si="48"/>
        <v>11.913791474984084</v>
      </c>
      <c r="I447" s="5">
        <f t="shared" si="51"/>
        <v>1410.8486682464818</v>
      </c>
      <c r="J447" s="4">
        <f t="shared" si="49"/>
        <v>19.749368008495939</v>
      </c>
      <c r="K447" s="5">
        <f t="shared" si="50"/>
        <v>121.62070153667766</v>
      </c>
      <c r="L447" s="15">
        <f t="shared" si="44"/>
        <v>13.585007357961837</v>
      </c>
      <c r="M447" s="6"/>
      <c r="N447" s="7">
        <f t="shared" si="45"/>
        <v>16.357098050767224</v>
      </c>
      <c r="O447" s="28">
        <f t="shared" si="46"/>
        <v>11.600399030924898</v>
      </c>
    </row>
    <row r="448" spans="1:15" ht="13.2" x14ac:dyDescent="0.25">
      <c r="A448" s="1">
        <v>1907.08</v>
      </c>
      <c r="B448" s="11">
        <v>7.53</v>
      </c>
      <c r="C448" s="4">
        <v>0.42670000000000002</v>
      </c>
      <c r="D448" s="11">
        <v>0.69330000000000003</v>
      </c>
      <c r="E448" s="11">
        <v>9.229089256</v>
      </c>
      <c r="F448" s="23">
        <f>F441*5/12+F453*7/12</f>
        <v>3.7866666666666666</v>
      </c>
      <c r="G448" s="4">
        <f t="shared" si="47"/>
        <v>211.93208080942631</v>
      </c>
      <c r="H448" s="4">
        <f t="shared" si="48"/>
        <v>12.009484579200823</v>
      </c>
      <c r="I448" s="5">
        <f t="shared" si="51"/>
        <v>1311.2847541921874</v>
      </c>
      <c r="J448" s="4">
        <f t="shared" si="49"/>
        <v>19.512949751019288</v>
      </c>
      <c r="K448" s="5">
        <f t="shared" si="50"/>
        <v>120.73223374255556</v>
      </c>
      <c r="L448" s="15">
        <f t="shared" si="44"/>
        <v>12.513471604446602</v>
      </c>
      <c r="M448" s="6"/>
      <c r="N448" s="7">
        <f t="shared" si="45"/>
        <v>15.092007281741015</v>
      </c>
      <c r="O448" s="28">
        <f t="shared" si="46"/>
        <v>10.861099091302467</v>
      </c>
    </row>
    <row r="449" spans="1:15" ht="13.2" x14ac:dyDescent="0.25">
      <c r="A449" s="1">
        <v>1907.09</v>
      </c>
      <c r="B449" s="11">
        <v>7.45</v>
      </c>
      <c r="C449" s="4">
        <v>0.43</v>
      </c>
      <c r="D449" s="11">
        <v>0.68500000000000005</v>
      </c>
      <c r="E449" s="11">
        <v>9.229089256</v>
      </c>
      <c r="F449" s="23">
        <f>F441*4/12+F453*8/12</f>
        <v>3.8033333333333337</v>
      </c>
      <c r="G449" s="4">
        <f t="shared" si="47"/>
        <v>209.68047835726773</v>
      </c>
      <c r="H449" s="4">
        <f t="shared" si="48"/>
        <v>12.102363180352365</v>
      </c>
      <c r="I449" s="5">
        <f t="shared" si="51"/>
        <v>1303.5935089540083</v>
      </c>
      <c r="J449" s="4">
        <f t="shared" si="49"/>
        <v>19.279345996607837</v>
      </c>
      <c r="K449" s="5">
        <f t="shared" si="50"/>
        <v>119.86061122597256</v>
      </c>
      <c r="L449" s="15">
        <f t="shared" ref="L449:L512" si="52">G449/AVERAGE(J329:J448)</f>
        <v>12.328569657736621</v>
      </c>
      <c r="M449" s="6"/>
      <c r="N449" s="7">
        <f t="shared" ref="N449:N512" si="53">I449/AVERAGE(K329:K448)</f>
        <v>14.895547932371372</v>
      </c>
      <c r="O449" s="28">
        <f t="shared" si="46"/>
        <v>10.875912408759124</v>
      </c>
    </row>
    <row r="450" spans="1:15" ht="13.2" x14ac:dyDescent="0.25">
      <c r="A450" s="1">
        <v>1907.1</v>
      </c>
      <c r="B450" s="11">
        <v>6.64</v>
      </c>
      <c r="C450" s="4">
        <v>0.43330000000000002</v>
      </c>
      <c r="D450" s="11">
        <v>0.67669999999999997</v>
      </c>
      <c r="E450" s="11">
        <v>9.3242545450000005</v>
      </c>
      <c r="F450" s="23">
        <f>F441*3/12+F453*9/12</f>
        <v>3.82</v>
      </c>
      <c r="G450" s="4">
        <f t="shared" si="47"/>
        <v>184.97563656977573</v>
      </c>
      <c r="H450" s="4">
        <f t="shared" si="48"/>
        <v>12.070774597241542</v>
      </c>
      <c r="I450" s="5">
        <f t="shared" si="51"/>
        <v>1156.2560472844143</v>
      </c>
      <c r="J450" s="4">
        <f t="shared" si="49"/>
        <v>18.851357419693866</v>
      </c>
      <c r="K450" s="5">
        <f t="shared" si="50"/>
        <v>117.83711855381979</v>
      </c>
      <c r="L450" s="15">
        <f t="shared" si="52"/>
        <v>10.831840153050599</v>
      </c>
      <c r="M450" s="6"/>
      <c r="N450" s="7">
        <f t="shared" si="53"/>
        <v>13.118926370609209</v>
      </c>
      <c r="O450" s="28">
        <f t="shared" si="46"/>
        <v>9.8123245160336925</v>
      </c>
    </row>
    <row r="451" spans="1:15" ht="13.2" x14ac:dyDescent="0.25">
      <c r="A451" s="1">
        <v>1907.11</v>
      </c>
      <c r="B451" s="11">
        <v>6.25</v>
      </c>
      <c r="C451" s="4">
        <v>0.43669999999999998</v>
      </c>
      <c r="D451" s="11">
        <v>0.66830000000000001</v>
      </c>
      <c r="E451" s="11">
        <v>8.9436743799999991</v>
      </c>
      <c r="F451" s="23">
        <f>F441*2/12+F453*10/12</f>
        <v>3.8366666666666669</v>
      </c>
      <c r="G451" s="4">
        <f t="shared" si="47"/>
        <v>181.52005328261964</v>
      </c>
      <c r="H451" s="4">
        <f t="shared" si="48"/>
        <v>12.683169162963198</v>
      </c>
      <c r="I451" s="5">
        <f t="shared" si="51"/>
        <v>1141.2624160303201</v>
      </c>
      <c r="J451" s="4">
        <f t="shared" si="49"/>
        <v>19.409576257403952</v>
      </c>
      <c r="K451" s="5">
        <f t="shared" si="50"/>
        <v>122.03290762129005</v>
      </c>
      <c r="L451" s="15">
        <f t="shared" si="52"/>
        <v>10.591177559189779</v>
      </c>
      <c r="M451" s="6"/>
      <c r="N451" s="7">
        <f t="shared" si="53"/>
        <v>12.863256624926672</v>
      </c>
      <c r="O451" s="28">
        <f t="shared" si="46"/>
        <v>9.3520873859045341</v>
      </c>
    </row>
    <row r="452" spans="1:15" ht="13.2" x14ac:dyDescent="0.25">
      <c r="A452" s="1">
        <v>1907.12</v>
      </c>
      <c r="B452" s="11">
        <v>6.57</v>
      </c>
      <c r="C452" s="4">
        <v>0.44</v>
      </c>
      <c r="D452" s="11">
        <v>0.66</v>
      </c>
      <c r="E452" s="11">
        <v>8.7534247930000006</v>
      </c>
      <c r="F452" s="23">
        <f>F441*1/12+F453*11/12</f>
        <v>3.8533333333333331</v>
      </c>
      <c r="G452" s="4">
        <f t="shared" si="47"/>
        <v>194.96108670114211</v>
      </c>
      <c r="H452" s="4">
        <f t="shared" si="48"/>
        <v>13.056754664916671</v>
      </c>
      <c r="I452" s="5">
        <f t="shared" si="51"/>
        <v>1232.6105136895371</v>
      </c>
      <c r="J452" s="4">
        <f t="shared" si="49"/>
        <v>19.585131997375008</v>
      </c>
      <c r="K452" s="5">
        <f t="shared" si="50"/>
        <v>123.82388721995352</v>
      </c>
      <c r="L452" s="15">
        <f t="shared" si="52"/>
        <v>11.33330623581117</v>
      </c>
      <c r="M452" s="6"/>
      <c r="N452" s="7">
        <f t="shared" si="53"/>
        <v>13.798214088041595</v>
      </c>
      <c r="O452" s="28">
        <f t="shared" si="46"/>
        <v>9.954545454545455</v>
      </c>
    </row>
    <row r="453" spans="1:15" ht="13.2" x14ac:dyDescent="0.25">
      <c r="A453" s="1">
        <v>1908.01</v>
      </c>
      <c r="B453" s="11">
        <v>6.85</v>
      </c>
      <c r="C453" s="4">
        <v>0.43669999999999998</v>
      </c>
      <c r="D453" s="11">
        <v>0.65329999999999999</v>
      </c>
      <c r="E453" s="11">
        <v>8.6582595040000001</v>
      </c>
      <c r="F453" s="23">
        <v>3.87</v>
      </c>
      <c r="G453" s="4">
        <f t="shared" si="47"/>
        <v>205.50412576314943</v>
      </c>
      <c r="H453" s="4">
        <f t="shared" si="48"/>
        <v>13.101263024929541</v>
      </c>
      <c r="I453" s="5">
        <f t="shared" si="51"/>
        <v>1306.1697586769662</v>
      </c>
      <c r="J453" s="4">
        <f t="shared" si="49"/>
        <v>19.59939348336723</v>
      </c>
      <c r="K453" s="5">
        <f t="shared" si="50"/>
        <v>124.57236545162951</v>
      </c>
      <c r="L453" s="15">
        <f t="shared" si="52"/>
        <v>11.902968628266974</v>
      </c>
      <c r="M453" s="6"/>
      <c r="N453" s="7">
        <f t="shared" si="53"/>
        <v>14.522352358595407</v>
      </c>
      <c r="O453" s="28">
        <f t="shared" si="46"/>
        <v>10.48522883820603</v>
      </c>
    </row>
    <row r="454" spans="1:15" ht="13.2" x14ac:dyDescent="0.25">
      <c r="A454" s="1">
        <v>1908.02</v>
      </c>
      <c r="B454" s="11">
        <v>6.6</v>
      </c>
      <c r="C454" s="4">
        <v>0.43330000000000002</v>
      </c>
      <c r="D454" s="11">
        <v>0.64670000000000005</v>
      </c>
      <c r="E454" s="11">
        <v>8.5630942149999996</v>
      </c>
      <c r="F454" s="23">
        <f>F453*11/12+F465*1/12</f>
        <v>3.8608333333333333</v>
      </c>
      <c r="G454" s="4">
        <f t="shared" si="47"/>
        <v>200.20447713829105</v>
      </c>
      <c r="H454" s="4">
        <f t="shared" si="48"/>
        <v>13.143727264245685</v>
      </c>
      <c r="I454" s="5">
        <f t="shared" si="51"/>
        <v>1279.4472821527629</v>
      </c>
      <c r="J454" s="4">
        <f t="shared" si="49"/>
        <v>19.617005358383764</v>
      </c>
      <c r="K454" s="5">
        <f t="shared" si="50"/>
        <v>125.36644808608968</v>
      </c>
      <c r="L454" s="15">
        <f t="shared" si="52"/>
        <v>11.554846295144792</v>
      </c>
      <c r="M454" s="6"/>
      <c r="N454" s="7">
        <f t="shared" si="53"/>
        <v>14.129214575724488</v>
      </c>
      <c r="O454" s="28">
        <f t="shared" si="46"/>
        <v>10.205659502087521</v>
      </c>
    </row>
    <row r="455" spans="1:15" ht="13.2" x14ac:dyDescent="0.25">
      <c r="A455" s="1">
        <v>1908.03</v>
      </c>
      <c r="B455" s="11">
        <v>6.87</v>
      </c>
      <c r="C455" s="4">
        <v>0.43</v>
      </c>
      <c r="D455" s="11">
        <v>0.64</v>
      </c>
      <c r="E455" s="11">
        <v>8.5630942149999996</v>
      </c>
      <c r="F455" s="23">
        <f>F453*10/12+F465*2/12</f>
        <v>3.8516666666666666</v>
      </c>
      <c r="G455" s="4">
        <f t="shared" si="47"/>
        <v>208.39466029394842</v>
      </c>
      <c r="H455" s="4">
        <f t="shared" si="48"/>
        <v>13.043625025676539</v>
      </c>
      <c r="I455" s="5">
        <f t="shared" si="51"/>
        <v>1338.7348014141348</v>
      </c>
      <c r="J455" s="4">
        <f t="shared" si="49"/>
        <v>19.413767480076711</v>
      </c>
      <c r="K455" s="5">
        <f t="shared" si="50"/>
        <v>124.71474132533427</v>
      </c>
      <c r="L455" s="15">
        <f t="shared" si="52"/>
        <v>11.98466266446429</v>
      </c>
      <c r="M455" s="6"/>
      <c r="N455" s="7">
        <f t="shared" si="53"/>
        <v>14.683723501046011</v>
      </c>
      <c r="O455" s="28">
        <f t="shared" si="46"/>
        <v>10.734375</v>
      </c>
    </row>
    <row r="456" spans="1:15" ht="13.2" x14ac:dyDescent="0.25">
      <c r="A456" s="1">
        <v>1908.04</v>
      </c>
      <c r="B456" s="11">
        <v>7.24</v>
      </c>
      <c r="C456" s="4">
        <v>0.42670000000000002</v>
      </c>
      <c r="D456" s="11">
        <v>0.63329999999999997</v>
      </c>
      <c r="E456" s="11">
        <v>8.6582595040000001</v>
      </c>
      <c r="F456" s="23">
        <f>F453*9/12+F465*3/12</f>
        <v>3.8424999999999998</v>
      </c>
      <c r="G456" s="4">
        <f t="shared" si="47"/>
        <v>217.20436066061342</v>
      </c>
      <c r="H456" s="4">
        <f t="shared" si="48"/>
        <v>12.801257001917646</v>
      </c>
      <c r="I456" s="5">
        <f t="shared" si="51"/>
        <v>1402.1816117743172</v>
      </c>
      <c r="J456" s="4">
        <f t="shared" si="49"/>
        <v>18.999381437343434</v>
      </c>
      <c r="K456" s="5">
        <f t="shared" si="50"/>
        <v>122.65215673158494</v>
      </c>
      <c r="L456" s="15">
        <f t="shared" si="52"/>
        <v>12.448889158370365</v>
      </c>
      <c r="M456" s="6"/>
      <c r="N456" s="7">
        <f t="shared" si="53"/>
        <v>15.277960676656992</v>
      </c>
      <c r="O456" s="28">
        <f t="shared" si="46"/>
        <v>11.432180641086374</v>
      </c>
    </row>
    <row r="457" spans="1:15" ht="13.2" x14ac:dyDescent="0.25">
      <c r="A457" s="1">
        <v>1908.05</v>
      </c>
      <c r="B457" s="11">
        <v>7.63</v>
      </c>
      <c r="C457" s="4">
        <v>0.42330000000000001</v>
      </c>
      <c r="D457" s="11">
        <v>0.62670000000000003</v>
      </c>
      <c r="E457" s="11">
        <v>8.6582595040000001</v>
      </c>
      <c r="F457" s="23">
        <f>F453*8/12+F465*4/12</f>
        <v>3.833333333333333</v>
      </c>
      <c r="G457" s="4">
        <f t="shared" si="47"/>
        <v>228.9045955580774</v>
      </c>
      <c r="H457" s="4">
        <f t="shared" si="48"/>
        <v>12.6992549540936</v>
      </c>
      <c r="I457" s="5">
        <f t="shared" si="51"/>
        <v>1484.5452561040577</v>
      </c>
      <c r="J457" s="4">
        <f t="shared" si="49"/>
        <v>18.801377462155585</v>
      </c>
      <c r="K457" s="5">
        <f t="shared" si="50"/>
        <v>121.93506055051284</v>
      </c>
      <c r="L457" s="15">
        <f t="shared" si="52"/>
        <v>13.078451355438334</v>
      </c>
      <c r="M457" s="6"/>
      <c r="N457" s="7">
        <f t="shared" si="53"/>
        <v>16.073179553710737</v>
      </c>
      <c r="O457" s="28">
        <f t="shared" ref="O457:O520" si="54">B457/D457</f>
        <v>12.174884314664112</v>
      </c>
    </row>
    <row r="458" spans="1:15" ht="13.2" x14ac:dyDescent="0.25">
      <c r="A458" s="1">
        <v>1908.06</v>
      </c>
      <c r="B458" s="11">
        <v>7.64</v>
      </c>
      <c r="C458" s="4">
        <v>0.42</v>
      </c>
      <c r="D458" s="11">
        <v>0.62</v>
      </c>
      <c r="E458" s="11">
        <v>8.6582595040000001</v>
      </c>
      <c r="F458" s="23">
        <f>F453*7/12+F465*5/12</f>
        <v>3.8241666666666663</v>
      </c>
      <c r="G458" s="4">
        <f t="shared" ref="G458:G521" si="55">B458*$E$1804/E458</f>
        <v>229.20460158108929</v>
      </c>
      <c r="H458" s="4">
        <f t="shared" ref="H458:H521" si="56">C458*$E$1804/E458</f>
        <v>12.600252966499673</v>
      </c>
      <c r="I458" s="5">
        <f t="shared" si="51"/>
        <v>1493.3007654781968</v>
      </c>
      <c r="J458" s="4">
        <f t="shared" ref="J458:J521" si="57">D458*$E$1804/E458</f>
        <v>18.600373426737612</v>
      </c>
      <c r="K458" s="5">
        <f t="shared" ref="K458:K521" si="58">J458*(I458/G458)</f>
        <v>121.18409353357094</v>
      </c>
      <c r="L458" s="15">
        <f t="shared" si="52"/>
        <v>13.051684129229987</v>
      </c>
      <c r="M458" s="6"/>
      <c r="N458" s="7">
        <f t="shared" si="53"/>
        <v>16.06348249370652</v>
      </c>
      <c r="O458" s="28">
        <f t="shared" si="54"/>
        <v>12.32258064516129</v>
      </c>
    </row>
    <row r="459" spans="1:15" ht="13.2" x14ac:dyDescent="0.25">
      <c r="A459" s="1">
        <v>1908.07</v>
      </c>
      <c r="B459" s="11">
        <v>7.92</v>
      </c>
      <c r="C459" s="4">
        <v>0.41670000000000001</v>
      </c>
      <c r="D459" s="11">
        <v>0.61329999999999996</v>
      </c>
      <c r="E459" s="11">
        <v>8.7534247930000006</v>
      </c>
      <c r="F459" s="23">
        <f>F453*6/12+F465*6/12</f>
        <v>3.8149999999999995</v>
      </c>
      <c r="G459" s="4">
        <f t="shared" si="55"/>
        <v>235.02158396850004</v>
      </c>
      <c r="H459" s="4">
        <f t="shared" si="56"/>
        <v>12.365340156524491</v>
      </c>
      <c r="I459" s="5">
        <f t="shared" ref="I459:I522" si="59">I458*((G459+(H459/12))/G458)</f>
        <v>1537.9127344706146</v>
      </c>
      <c r="J459" s="4">
        <f t="shared" si="57"/>
        <v>18.19933553634862</v>
      </c>
      <c r="K459" s="5">
        <f t="shared" si="58"/>
        <v>119.09114647106414</v>
      </c>
      <c r="L459" s="15">
        <f t="shared" si="52"/>
        <v>13.345487104834396</v>
      </c>
      <c r="M459" s="6"/>
      <c r="N459" s="7">
        <f t="shared" si="53"/>
        <v>16.444418748089571</v>
      </c>
      <c r="O459" s="28">
        <f t="shared" si="54"/>
        <v>12.913745312245231</v>
      </c>
    </row>
    <row r="460" spans="1:15" ht="13.2" x14ac:dyDescent="0.25">
      <c r="A460" s="1">
        <v>1908.08</v>
      </c>
      <c r="B460" s="11">
        <v>8.26</v>
      </c>
      <c r="C460" s="4">
        <v>0.4133</v>
      </c>
      <c r="D460" s="11">
        <v>0.60670000000000002</v>
      </c>
      <c r="E460" s="11">
        <v>8.7534247930000006</v>
      </c>
      <c r="F460" s="23">
        <f>F453*5/12+F465*7/12</f>
        <v>3.8058333333333332</v>
      </c>
      <c r="G460" s="4">
        <f t="shared" si="55"/>
        <v>245.11089439139022</v>
      </c>
      <c r="H460" s="4">
        <f t="shared" si="56"/>
        <v>12.264447052295589</v>
      </c>
      <c r="I460" s="5">
        <f t="shared" si="59"/>
        <v>1610.6221546073657</v>
      </c>
      <c r="J460" s="4">
        <f t="shared" si="57"/>
        <v>18.003484216374872</v>
      </c>
      <c r="K460" s="5">
        <f t="shared" si="58"/>
        <v>118.30078222763787</v>
      </c>
      <c r="L460" s="15">
        <f t="shared" si="52"/>
        <v>13.884232895208612</v>
      </c>
      <c r="M460" s="6"/>
      <c r="N460" s="7">
        <f t="shared" si="53"/>
        <v>17.124917552510791</v>
      </c>
      <c r="O460" s="28">
        <f t="shared" si="54"/>
        <v>13.614636558430854</v>
      </c>
    </row>
    <row r="461" spans="1:15" ht="13.2" x14ac:dyDescent="0.25">
      <c r="A461" s="1">
        <v>1908.09</v>
      </c>
      <c r="B461" s="11">
        <v>8.17</v>
      </c>
      <c r="C461" s="4">
        <v>0.41</v>
      </c>
      <c r="D461" s="11">
        <v>0.6</v>
      </c>
      <c r="E461" s="11">
        <v>8.7534247930000006</v>
      </c>
      <c r="F461" s="23">
        <f>F453*4/12+F465*8/12</f>
        <v>3.7966666666666664</v>
      </c>
      <c r="G461" s="4">
        <f t="shared" si="55"/>
        <v>242.44019457356637</v>
      </c>
      <c r="H461" s="4">
        <f t="shared" si="56"/>
        <v>12.166521392308715</v>
      </c>
      <c r="I461" s="5">
        <f t="shared" si="59"/>
        <v>1599.7351808020094</v>
      </c>
      <c r="J461" s="4">
        <f t="shared" si="57"/>
        <v>17.804665452159096</v>
      </c>
      <c r="K461" s="5">
        <f t="shared" si="58"/>
        <v>117.48361180920509</v>
      </c>
      <c r="L461" s="15">
        <f t="shared" si="52"/>
        <v>13.701442268825108</v>
      </c>
      <c r="M461" s="6"/>
      <c r="N461" s="7">
        <f t="shared" si="53"/>
        <v>16.916213689856747</v>
      </c>
      <c r="O461" s="28">
        <f t="shared" si="54"/>
        <v>13.616666666666667</v>
      </c>
    </row>
    <row r="462" spans="1:15" ht="13.2" x14ac:dyDescent="0.25">
      <c r="A462" s="1">
        <v>1908.1</v>
      </c>
      <c r="B462" s="11">
        <v>8.27</v>
      </c>
      <c r="C462" s="4">
        <v>0.40670000000000001</v>
      </c>
      <c r="D462" s="11">
        <v>0.59330000000000005</v>
      </c>
      <c r="E462" s="11">
        <v>8.8485090910000004</v>
      </c>
      <c r="F462" s="23">
        <f>F453*3/12+F465*9/12</f>
        <v>3.7874999999999996</v>
      </c>
      <c r="G462" s="4">
        <f t="shared" si="55"/>
        <v>242.77053771521062</v>
      </c>
      <c r="H462" s="4">
        <f t="shared" si="56"/>
        <v>11.938909031290953</v>
      </c>
      <c r="I462" s="5">
        <f t="shared" si="59"/>
        <v>1608.4798224058211</v>
      </c>
      <c r="J462" s="4">
        <f t="shared" si="57"/>
        <v>17.416657802470919</v>
      </c>
      <c r="K462" s="5">
        <f t="shared" si="58"/>
        <v>115.39432631600653</v>
      </c>
      <c r="L462" s="15">
        <f t="shared" si="52"/>
        <v>13.690810359178704</v>
      </c>
      <c r="M462" s="6"/>
      <c r="N462" s="7">
        <f t="shared" si="53"/>
        <v>16.918532418224814</v>
      </c>
      <c r="O462" s="28">
        <f t="shared" si="54"/>
        <v>13.938985336254843</v>
      </c>
    </row>
    <row r="463" spans="1:15" ht="13.2" x14ac:dyDescent="0.25">
      <c r="A463" s="1">
        <v>1908.11</v>
      </c>
      <c r="B463" s="11">
        <v>8.83</v>
      </c>
      <c r="C463" s="4">
        <v>0.40329999999999999</v>
      </c>
      <c r="D463" s="11">
        <v>0.5867</v>
      </c>
      <c r="E463" s="11">
        <v>8.9436743799999991</v>
      </c>
      <c r="F463" s="23">
        <f>F453*2/12+F465*10/12</f>
        <v>3.7783333333333329</v>
      </c>
      <c r="G463" s="4">
        <f t="shared" si="55"/>
        <v>256.45153127768504</v>
      </c>
      <c r="H463" s="4">
        <f t="shared" si="56"/>
        <v>11.71312599822088</v>
      </c>
      <c r="I463" s="5">
        <f t="shared" si="59"/>
        <v>1705.5905737887301</v>
      </c>
      <c r="J463" s="4">
        <f t="shared" si="57"/>
        <v>17.039650441746069</v>
      </c>
      <c r="K463" s="5">
        <f t="shared" si="58"/>
        <v>113.32615964233837</v>
      </c>
      <c r="L463" s="15">
        <f t="shared" si="52"/>
        <v>14.435014091256257</v>
      </c>
      <c r="M463" s="6"/>
      <c r="N463" s="7">
        <f t="shared" si="53"/>
        <v>17.849788804262808</v>
      </c>
      <c r="O463" s="28">
        <f t="shared" si="54"/>
        <v>15.050281234020794</v>
      </c>
    </row>
    <row r="464" spans="1:15" ht="13.2" x14ac:dyDescent="0.25">
      <c r="A464" s="1">
        <v>1908.12</v>
      </c>
      <c r="B464" s="11">
        <v>9.0299999999999994</v>
      </c>
      <c r="C464" s="4">
        <v>0.4</v>
      </c>
      <c r="D464" s="11">
        <v>0.57999999999999996</v>
      </c>
      <c r="E464" s="11">
        <v>9.0388396689999997</v>
      </c>
      <c r="F464" s="23">
        <f>F453*1/12+F465*11/12</f>
        <v>3.769166666666667</v>
      </c>
      <c r="G464" s="4">
        <f t="shared" si="55"/>
        <v>259.49897065266771</v>
      </c>
      <c r="H464" s="4">
        <f t="shared" si="56"/>
        <v>11.494971014514629</v>
      </c>
      <c r="I464" s="5">
        <f t="shared" si="59"/>
        <v>1732.2291099498841</v>
      </c>
      <c r="J464" s="4">
        <f t="shared" si="57"/>
        <v>16.667707971046209</v>
      </c>
      <c r="K464" s="5">
        <f t="shared" si="58"/>
        <v>111.26167040652632</v>
      </c>
      <c r="L464" s="15">
        <f t="shared" si="52"/>
        <v>14.582482908962435</v>
      </c>
      <c r="M464" s="6"/>
      <c r="N464" s="7">
        <f t="shared" si="53"/>
        <v>18.042310998691562</v>
      </c>
      <c r="O464" s="28">
        <f t="shared" si="54"/>
        <v>15.568965517241379</v>
      </c>
    </row>
    <row r="465" spans="1:15" ht="13.2" x14ac:dyDescent="0.25">
      <c r="A465" s="1">
        <v>1909.01</v>
      </c>
      <c r="B465" s="11">
        <v>9.06</v>
      </c>
      <c r="C465" s="4">
        <v>0.40329999999999999</v>
      </c>
      <c r="D465" s="11">
        <v>0.59499999999999997</v>
      </c>
      <c r="E465" s="11">
        <v>8.9436743799999991</v>
      </c>
      <c r="F465" s="23">
        <v>3.76</v>
      </c>
      <c r="G465" s="4">
        <f t="shared" si="55"/>
        <v>263.13146923848541</v>
      </c>
      <c r="H465" s="4">
        <f t="shared" si="56"/>
        <v>11.71312599822088</v>
      </c>
      <c r="I465" s="5">
        <f t="shared" si="59"/>
        <v>1762.9927693355553</v>
      </c>
      <c r="J465" s="4">
        <f t="shared" si="57"/>
        <v>17.280709072505388</v>
      </c>
      <c r="K465" s="5">
        <f t="shared" si="58"/>
        <v>115.78153396850502</v>
      </c>
      <c r="L465" s="15">
        <f t="shared" si="52"/>
        <v>14.764418456441348</v>
      </c>
      <c r="M465" s="6"/>
      <c r="N465" s="7">
        <f t="shared" si="53"/>
        <v>18.278868975062448</v>
      </c>
      <c r="O465" s="28">
        <f t="shared" si="54"/>
        <v>15.226890756302522</v>
      </c>
    </row>
    <row r="466" spans="1:15" ht="13.2" x14ac:dyDescent="0.25">
      <c r="A466" s="1">
        <v>1909.02</v>
      </c>
      <c r="B466" s="11">
        <v>8.8000000000000007</v>
      </c>
      <c r="C466" s="4">
        <v>0.40670000000000001</v>
      </c>
      <c r="D466" s="11">
        <v>0.61</v>
      </c>
      <c r="E466" s="11">
        <v>9.0388396689999997</v>
      </c>
      <c r="F466" s="23">
        <f>F465*11/12+F477*1/12</f>
        <v>3.7725</v>
      </c>
      <c r="G466" s="4">
        <f t="shared" si="55"/>
        <v>252.88936231932183</v>
      </c>
      <c r="H466" s="4">
        <f t="shared" si="56"/>
        <v>11.68751177900775</v>
      </c>
      <c r="I466" s="5">
        <f t="shared" si="59"/>
        <v>1700.8957603434019</v>
      </c>
      <c r="J466" s="4">
        <f t="shared" si="57"/>
        <v>17.529830797134807</v>
      </c>
      <c r="K466" s="5">
        <f t="shared" si="58"/>
        <v>117.90300156925854</v>
      </c>
      <c r="L466" s="15">
        <f t="shared" si="52"/>
        <v>14.167157516701364</v>
      </c>
      <c r="M466" s="6"/>
      <c r="N466" s="7">
        <f t="shared" si="53"/>
        <v>17.55101294221441</v>
      </c>
      <c r="O466" s="28">
        <f t="shared" si="54"/>
        <v>14.426229508196723</v>
      </c>
    </row>
    <row r="467" spans="1:15" ht="13.2" x14ac:dyDescent="0.25">
      <c r="A467" s="1">
        <v>1909.03</v>
      </c>
      <c r="B467" s="11">
        <v>8.92</v>
      </c>
      <c r="C467" s="4">
        <v>0.41</v>
      </c>
      <c r="D467" s="11">
        <v>0.625</v>
      </c>
      <c r="E467" s="11">
        <v>9.0388396689999997</v>
      </c>
      <c r="F467" s="23">
        <f>F465*10/12+F477*2/12</f>
        <v>3.7849999999999997</v>
      </c>
      <c r="G467" s="4">
        <f t="shared" si="55"/>
        <v>256.33785362367621</v>
      </c>
      <c r="H467" s="4">
        <f t="shared" si="56"/>
        <v>11.782345289877494</v>
      </c>
      <c r="I467" s="5">
        <f t="shared" si="59"/>
        <v>1730.6936500842664</v>
      </c>
      <c r="J467" s="4">
        <f t="shared" si="57"/>
        <v>17.960892210179107</v>
      </c>
      <c r="K467" s="5">
        <f t="shared" si="58"/>
        <v>121.26496987698054</v>
      </c>
      <c r="L467" s="15">
        <f t="shared" si="52"/>
        <v>14.336058380586216</v>
      </c>
      <c r="M467" s="6"/>
      <c r="N467" s="7">
        <f t="shared" si="53"/>
        <v>17.770999224836913</v>
      </c>
      <c r="O467" s="28">
        <f t="shared" si="54"/>
        <v>14.272</v>
      </c>
    </row>
    <row r="468" spans="1:15" ht="13.2" x14ac:dyDescent="0.25">
      <c r="A468" s="1">
        <v>1909.04</v>
      </c>
      <c r="B468" s="11">
        <v>9.32</v>
      </c>
      <c r="C468" s="4">
        <v>0.4133</v>
      </c>
      <c r="D468" s="11">
        <v>0.64</v>
      </c>
      <c r="E468" s="11">
        <v>9.229089256</v>
      </c>
      <c r="F468" s="23">
        <f>F465*9/12+F477*3/12</f>
        <v>3.7974999999999999</v>
      </c>
      <c r="G468" s="4">
        <f t="shared" si="55"/>
        <v>262.3116856764745</v>
      </c>
      <c r="H468" s="4">
        <f t="shared" si="56"/>
        <v>11.63234116846426</v>
      </c>
      <c r="I468" s="5">
        <f t="shared" si="59"/>
        <v>1777.5713986502089</v>
      </c>
      <c r="J468" s="4">
        <f t="shared" si="57"/>
        <v>18.012819617268637</v>
      </c>
      <c r="K468" s="5">
        <f t="shared" si="58"/>
        <v>122.06498874851222</v>
      </c>
      <c r="L468" s="15">
        <f t="shared" si="52"/>
        <v>14.645198603086119</v>
      </c>
      <c r="M468" s="6"/>
      <c r="N468" s="7">
        <f t="shared" si="53"/>
        <v>18.161144521921859</v>
      </c>
      <c r="O468" s="28">
        <f t="shared" si="54"/>
        <v>14.5625</v>
      </c>
    </row>
    <row r="469" spans="1:15" ht="13.2" x14ac:dyDescent="0.25">
      <c r="A469" s="1">
        <v>1909.05</v>
      </c>
      <c r="B469" s="11">
        <v>9.6300000000000008</v>
      </c>
      <c r="C469" s="4">
        <v>0.41670000000000001</v>
      </c>
      <c r="D469" s="11">
        <v>0.65500000000000003</v>
      </c>
      <c r="E469" s="11">
        <v>9.3242545450000005</v>
      </c>
      <c r="F469" s="23">
        <f>F465*8/12+F477*4/12</f>
        <v>3.8099999999999996</v>
      </c>
      <c r="G469" s="4">
        <f t="shared" si="55"/>
        <v>268.27038857935855</v>
      </c>
      <c r="H469" s="4">
        <f t="shared" si="56"/>
        <v>11.608335505817102</v>
      </c>
      <c r="I469" s="5">
        <f t="shared" si="59"/>
        <v>1824.5063020135883</v>
      </c>
      <c r="J469" s="4">
        <f t="shared" si="57"/>
        <v>18.246843667651074</v>
      </c>
      <c r="K469" s="5">
        <f t="shared" si="58"/>
        <v>124.09674224495329</v>
      </c>
      <c r="L469" s="15">
        <f t="shared" si="52"/>
        <v>14.953509786582783</v>
      </c>
      <c r="M469" s="6"/>
      <c r="N469" s="7">
        <f t="shared" si="53"/>
        <v>18.548405152076842</v>
      </c>
      <c r="O469" s="28">
        <f t="shared" si="54"/>
        <v>14.702290076335878</v>
      </c>
    </row>
    <row r="470" spans="1:15" ht="13.2" x14ac:dyDescent="0.25">
      <c r="A470" s="1">
        <v>1909.06</v>
      </c>
      <c r="B470" s="11">
        <v>9.8000000000000007</v>
      </c>
      <c r="C470" s="4">
        <v>0.42</v>
      </c>
      <c r="D470" s="11">
        <v>0.67</v>
      </c>
      <c r="E470" s="11">
        <v>9.4194198349999994</v>
      </c>
      <c r="F470" s="23">
        <f>F465*7/12+F477*5/12</f>
        <v>3.8224999999999998</v>
      </c>
      <c r="G470" s="4">
        <f t="shared" si="55"/>
        <v>270.24800301833028</v>
      </c>
      <c r="H470" s="4">
        <f t="shared" si="56"/>
        <v>11.582057272214154</v>
      </c>
      <c r="I470" s="5">
        <f t="shared" si="59"/>
        <v>1844.5201820728423</v>
      </c>
      <c r="J470" s="4">
        <f t="shared" si="57"/>
        <v>18.476138981865439</v>
      </c>
      <c r="K470" s="5">
        <f t="shared" si="58"/>
        <v>126.1049512233474</v>
      </c>
      <c r="L470" s="15">
        <f t="shared" si="52"/>
        <v>15.040444676080998</v>
      </c>
      <c r="M470" s="6"/>
      <c r="N470" s="7">
        <f t="shared" si="53"/>
        <v>18.659373227262549</v>
      </c>
      <c r="O470" s="28">
        <f t="shared" si="54"/>
        <v>14.626865671641792</v>
      </c>
    </row>
    <row r="471" spans="1:15" ht="13.2" x14ac:dyDescent="0.25">
      <c r="A471" s="1">
        <v>1909.07</v>
      </c>
      <c r="B471" s="11">
        <v>9.94</v>
      </c>
      <c r="C471" s="4">
        <v>0.42330000000000001</v>
      </c>
      <c r="D471" s="11">
        <v>0.68500000000000005</v>
      </c>
      <c r="E471" s="11">
        <v>9.4194198349999994</v>
      </c>
      <c r="F471" s="23">
        <f>F465*6/12+F477*6/12</f>
        <v>3.835</v>
      </c>
      <c r="G471" s="4">
        <f t="shared" si="55"/>
        <v>274.10868877573495</v>
      </c>
      <c r="H471" s="4">
        <f t="shared" si="56"/>
        <v>11.673059150781551</v>
      </c>
      <c r="I471" s="5">
        <f t="shared" si="59"/>
        <v>1877.5098019619049</v>
      </c>
      <c r="J471" s="4">
        <f t="shared" si="57"/>
        <v>18.889783884444515</v>
      </c>
      <c r="K471" s="5">
        <f t="shared" si="58"/>
        <v>129.38573584948745</v>
      </c>
      <c r="L471" s="15">
        <f t="shared" si="52"/>
        <v>15.231503240497686</v>
      </c>
      <c r="M471" s="6"/>
      <c r="N471" s="7">
        <f t="shared" si="53"/>
        <v>18.89833907901378</v>
      </c>
      <c r="O471" s="28">
        <f t="shared" si="54"/>
        <v>14.510948905109487</v>
      </c>
    </row>
    <row r="472" spans="1:15" ht="13.2" x14ac:dyDescent="0.25">
      <c r="A472" s="1">
        <v>1909.08</v>
      </c>
      <c r="B472" s="11">
        <v>10.18</v>
      </c>
      <c r="C472" s="4">
        <v>0.42670000000000002</v>
      </c>
      <c r="D472" s="11">
        <v>0.7</v>
      </c>
      <c r="E472" s="11">
        <v>9.5145851239999999</v>
      </c>
      <c r="F472" s="23">
        <f>F465*5/12+F477*7/12</f>
        <v>3.8474999999999997</v>
      </c>
      <c r="G472" s="4">
        <f t="shared" si="55"/>
        <v>277.91916363541065</v>
      </c>
      <c r="H472" s="4">
        <f t="shared" si="56"/>
        <v>11.649126436466574</v>
      </c>
      <c r="I472" s="5">
        <f t="shared" si="59"/>
        <v>1910.2589145918651</v>
      </c>
      <c r="J472" s="4">
        <f t="shared" si="57"/>
        <v>19.110355063338648</v>
      </c>
      <c r="K472" s="5">
        <f t="shared" si="58"/>
        <v>131.35375640612037</v>
      </c>
      <c r="L472" s="15">
        <f t="shared" si="52"/>
        <v>15.417580706254762</v>
      </c>
      <c r="M472" s="6"/>
      <c r="N472" s="7">
        <f t="shared" si="53"/>
        <v>19.12891164781567</v>
      </c>
      <c r="O472" s="28">
        <f t="shared" si="54"/>
        <v>14.542857142857143</v>
      </c>
    </row>
    <row r="473" spans="1:15" ht="13.2" x14ac:dyDescent="0.25">
      <c r="A473" s="1">
        <v>1909.09</v>
      </c>
      <c r="B473" s="11">
        <v>10.19</v>
      </c>
      <c r="C473" s="4">
        <v>0.43</v>
      </c>
      <c r="D473" s="11">
        <v>0.71499999999999997</v>
      </c>
      <c r="E473" s="11">
        <v>9.6096694209999995</v>
      </c>
      <c r="F473" s="23">
        <f>F465*4/12+F477*8/12</f>
        <v>3.8600000000000003</v>
      </c>
      <c r="G473" s="4">
        <f t="shared" si="55"/>
        <v>275.43955510225663</v>
      </c>
      <c r="H473" s="4">
        <f t="shared" si="56"/>
        <v>11.623062678505431</v>
      </c>
      <c r="I473" s="5">
        <f t="shared" si="59"/>
        <v>1899.8730191297016</v>
      </c>
      <c r="J473" s="4">
        <f t="shared" si="57"/>
        <v>19.326720500305541</v>
      </c>
      <c r="K473" s="5">
        <f t="shared" si="58"/>
        <v>133.30806758368365</v>
      </c>
      <c r="L473" s="15">
        <f t="shared" si="52"/>
        <v>15.254446436821178</v>
      </c>
      <c r="M473" s="6"/>
      <c r="N473" s="7">
        <f t="shared" si="53"/>
        <v>18.925890785476778</v>
      </c>
      <c r="O473" s="28">
        <f t="shared" si="54"/>
        <v>14.251748251748252</v>
      </c>
    </row>
    <row r="474" spans="1:15" ht="13.2" x14ac:dyDescent="0.25">
      <c r="A474" s="1">
        <v>1909.1</v>
      </c>
      <c r="B474" s="11">
        <v>10.23</v>
      </c>
      <c r="C474" s="4">
        <v>0.43330000000000002</v>
      </c>
      <c r="D474" s="11">
        <v>0.73</v>
      </c>
      <c r="E474" s="11">
        <v>9.8000000000000007</v>
      </c>
      <c r="F474" s="23">
        <f>F465*3/12+F477*9/12</f>
        <v>3.8724999999999996</v>
      </c>
      <c r="G474" s="4">
        <f t="shared" si="55"/>
        <v>271.15032551020403</v>
      </c>
      <c r="H474" s="4">
        <f t="shared" si="56"/>
        <v>11.484793357142856</v>
      </c>
      <c r="I474" s="5">
        <f t="shared" si="59"/>
        <v>1876.8890744793041</v>
      </c>
      <c r="J474" s="4">
        <f t="shared" si="57"/>
        <v>19.348947959183672</v>
      </c>
      <c r="K474" s="5">
        <f t="shared" si="58"/>
        <v>133.93245595013607</v>
      </c>
      <c r="L474" s="15">
        <f t="shared" si="52"/>
        <v>14.988845296121768</v>
      </c>
      <c r="M474" s="6"/>
      <c r="N474" s="7">
        <f t="shared" si="53"/>
        <v>18.595961438316635</v>
      </c>
      <c r="O474" s="28">
        <f t="shared" si="54"/>
        <v>14.013698630136988</v>
      </c>
    </row>
    <row r="475" spans="1:15" ht="13.2" x14ac:dyDescent="0.25">
      <c r="A475" s="1">
        <v>1909.11</v>
      </c>
      <c r="B475" s="11">
        <v>10.18</v>
      </c>
      <c r="C475" s="4">
        <v>0.43669999999999998</v>
      </c>
      <c r="D475" s="11">
        <v>0.745</v>
      </c>
      <c r="E475" s="11">
        <v>9.8951652889999995</v>
      </c>
      <c r="F475" s="23">
        <f>F465*2/12+F477*10/12</f>
        <v>3.8849999999999998</v>
      </c>
      <c r="G475" s="4">
        <f t="shared" si="55"/>
        <v>267.23005253277887</v>
      </c>
      <c r="H475" s="4">
        <f t="shared" si="56"/>
        <v>11.463591742737183</v>
      </c>
      <c r="I475" s="5">
        <f t="shared" si="59"/>
        <v>1856.3656741533714</v>
      </c>
      <c r="J475" s="4">
        <f t="shared" si="57"/>
        <v>19.556619758047177</v>
      </c>
      <c r="K475" s="5">
        <f t="shared" si="58"/>
        <v>135.85387301024181</v>
      </c>
      <c r="L475" s="15">
        <f t="shared" si="52"/>
        <v>14.745631176824594</v>
      </c>
      <c r="M475" s="6"/>
      <c r="N475" s="7">
        <f t="shared" si="53"/>
        <v>18.294340914901561</v>
      </c>
      <c r="O475" s="28">
        <f t="shared" si="54"/>
        <v>13.664429530201343</v>
      </c>
    </row>
    <row r="476" spans="1:15" ht="13.2" x14ac:dyDescent="0.25">
      <c r="A476" s="1">
        <v>1909.12</v>
      </c>
      <c r="B476" s="11">
        <v>10.3</v>
      </c>
      <c r="C476" s="4">
        <v>0.44</v>
      </c>
      <c r="D476" s="11">
        <v>0.76</v>
      </c>
      <c r="E476" s="11">
        <v>9.9903305790000001</v>
      </c>
      <c r="F476" s="23">
        <f>F465*1/12+F477*11/12</f>
        <v>3.8975000000000004</v>
      </c>
      <c r="G476" s="4">
        <f t="shared" si="55"/>
        <v>267.80454148573375</v>
      </c>
      <c r="H476" s="4">
        <f t="shared" si="56"/>
        <v>11.44019400521581</v>
      </c>
      <c r="I476" s="5">
        <f t="shared" si="59"/>
        <v>1866.9791019233487</v>
      </c>
      <c r="J476" s="4">
        <f t="shared" si="57"/>
        <v>19.760335099918215</v>
      </c>
      <c r="K476" s="5">
        <f t="shared" si="58"/>
        <v>137.75768130696551</v>
      </c>
      <c r="L476" s="15">
        <f t="shared" si="52"/>
        <v>14.750638489265041</v>
      </c>
      <c r="M476" s="6"/>
      <c r="N476" s="7">
        <f t="shared" si="53"/>
        <v>18.299718545945833</v>
      </c>
      <c r="O476" s="28">
        <f t="shared" si="54"/>
        <v>13.55263157894737</v>
      </c>
    </row>
    <row r="477" spans="1:15" ht="13.2" x14ac:dyDescent="0.25">
      <c r="A477" s="1">
        <v>1910.01</v>
      </c>
      <c r="B477" s="11">
        <v>10.08</v>
      </c>
      <c r="C477" s="4">
        <v>0.4425</v>
      </c>
      <c r="D477" s="11">
        <v>0.75749999999999995</v>
      </c>
      <c r="E477" s="11">
        <v>9.8951652889999995</v>
      </c>
      <c r="F477" s="23">
        <v>3.91</v>
      </c>
      <c r="G477" s="4">
        <f t="shared" si="55"/>
        <v>264.60500290082621</v>
      </c>
      <c r="H477" s="4">
        <f t="shared" si="56"/>
        <v>11.615844621390437</v>
      </c>
      <c r="I477" s="5">
        <f t="shared" si="59"/>
        <v>1851.4220092239655</v>
      </c>
      <c r="J477" s="4">
        <f t="shared" si="57"/>
        <v>19.884750962041256</v>
      </c>
      <c r="K477" s="5">
        <f t="shared" si="58"/>
        <v>139.1321599193605</v>
      </c>
      <c r="L477" s="15">
        <f t="shared" si="52"/>
        <v>14.547885040564152</v>
      </c>
      <c r="M477" s="6"/>
      <c r="N477" s="7">
        <f t="shared" si="53"/>
        <v>18.048500786602389</v>
      </c>
      <c r="O477" s="28">
        <f t="shared" si="54"/>
        <v>13.306930693069308</v>
      </c>
    </row>
    <row r="478" spans="1:15" ht="13.2" x14ac:dyDescent="0.25">
      <c r="A478" s="1">
        <v>1910.02</v>
      </c>
      <c r="B478" s="11">
        <v>9.7200000000000006</v>
      </c>
      <c r="C478" s="4">
        <v>0.44500000000000001</v>
      </c>
      <c r="D478" s="11">
        <v>0.755</v>
      </c>
      <c r="E478" s="11">
        <v>9.8951652889999995</v>
      </c>
      <c r="F478" s="23">
        <f>F477*11/12+F489*1/12</f>
        <v>3.9158333333333335</v>
      </c>
      <c r="G478" s="4">
        <f t="shared" si="55"/>
        <v>255.15482422579674</v>
      </c>
      <c r="H478" s="4">
        <f t="shared" si="56"/>
        <v>11.681470862189254</v>
      </c>
      <c r="I478" s="5">
        <f t="shared" si="59"/>
        <v>1792.1109949569118</v>
      </c>
      <c r="J478" s="4">
        <f t="shared" si="57"/>
        <v>19.819124721242439</v>
      </c>
      <c r="K478" s="5">
        <f t="shared" si="58"/>
        <v>139.20203715971894</v>
      </c>
      <c r="L478" s="15">
        <f t="shared" si="52"/>
        <v>14.002037903032708</v>
      </c>
      <c r="M478" s="6"/>
      <c r="N478" s="7">
        <f t="shared" si="53"/>
        <v>17.374142485913499</v>
      </c>
      <c r="O478" s="28">
        <f t="shared" si="54"/>
        <v>12.874172185430464</v>
      </c>
    </row>
    <row r="479" spans="1:15" ht="13.2" x14ac:dyDescent="0.25">
      <c r="A479" s="1">
        <v>1910.03</v>
      </c>
      <c r="B479" s="11">
        <v>9.9600000000000009</v>
      </c>
      <c r="C479" s="4">
        <v>0.44750000000000001</v>
      </c>
      <c r="D479" s="11">
        <v>0.75249999999999995</v>
      </c>
      <c r="E479" s="11">
        <v>10.08541488</v>
      </c>
      <c r="F479" s="23">
        <f>F477*10/12+F489*2/12</f>
        <v>3.9216666666666669</v>
      </c>
      <c r="G479" s="4">
        <f t="shared" si="55"/>
        <v>256.52290072175992</v>
      </c>
      <c r="H479" s="4">
        <f t="shared" si="56"/>
        <v>11.525501814556982</v>
      </c>
      <c r="I479" s="5">
        <f t="shared" si="59"/>
        <v>1808.4657440915789</v>
      </c>
      <c r="J479" s="4">
        <f t="shared" si="57"/>
        <v>19.380871766377943</v>
      </c>
      <c r="K479" s="5">
        <f t="shared" si="58"/>
        <v>136.63358156916797</v>
      </c>
      <c r="L479" s="15">
        <f t="shared" si="52"/>
        <v>14.050006965077829</v>
      </c>
      <c r="M479" s="6"/>
      <c r="N479" s="7">
        <f t="shared" si="53"/>
        <v>17.435730474563591</v>
      </c>
      <c r="O479" s="28">
        <f t="shared" si="54"/>
        <v>13.235880398671098</v>
      </c>
    </row>
    <row r="480" spans="1:15" ht="13.2" x14ac:dyDescent="0.25">
      <c r="A480" s="1">
        <v>1910.04</v>
      </c>
      <c r="B480" s="11">
        <v>9.7200000000000006</v>
      </c>
      <c r="C480" s="4">
        <v>0.45</v>
      </c>
      <c r="D480" s="11">
        <v>0.75</v>
      </c>
      <c r="E480" s="11">
        <v>10.180580170000001</v>
      </c>
      <c r="F480" s="23">
        <f>F477*9/12+F489*3/12</f>
        <v>3.9274999999999998</v>
      </c>
      <c r="G480" s="4">
        <f t="shared" si="55"/>
        <v>248.00150068461176</v>
      </c>
      <c r="H480" s="4">
        <f t="shared" si="56"/>
        <v>11.481550957620913</v>
      </c>
      <c r="I480" s="5">
        <f t="shared" si="59"/>
        <v>1755.1358956164518</v>
      </c>
      <c r="J480" s="4">
        <f t="shared" si="57"/>
        <v>19.135918262701523</v>
      </c>
      <c r="K480" s="5">
        <f t="shared" si="58"/>
        <v>135.42715243954103</v>
      </c>
      <c r="L480" s="15">
        <f t="shared" si="52"/>
        <v>13.559883620820084</v>
      </c>
      <c r="M480" s="6"/>
      <c r="N480" s="7">
        <f t="shared" si="53"/>
        <v>16.832242284802877</v>
      </c>
      <c r="O480" s="28">
        <f t="shared" si="54"/>
        <v>12.96</v>
      </c>
    </row>
    <row r="481" spans="1:15" ht="13.2" x14ac:dyDescent="0.25">
      <c r="A481" s="1">
        <v>1910.05</v>
      </c>
      <c r="B481" s="11">
        <v>9.56</v>
      </c>
      <c r="C481" s="4">
        <v>0.45250000000000001</v>
      </c>
      <c r="D481" s="11">
        <v>0.74750000000000005</v>
      </c>
      <c r="E481" s="11">
        <v>9.9903305790000001</v>
      </c>
      <c r="F481" s="23">
        <f>F477*8/12+F489*4/12</f>
        <v>3.9333333333333336</v>
      </c>
      <c r="G481" s="4">
        <f t="shared" si="55"/>
        <v>248.56421520423442</v>
      </c>
      <c r="H481" s="4">
        <f t="shared" si="56"/>
        <v>11.765199516727623</v>
      </c>
      <c r="I481" s="5">
        <f t="shared" si="59"/>
        <v>1766.0569348472864</v>
      </c>
      <c r="J481" s="4">
        <f t="shared" si="57"/>
        <v>19.435329588406407</v>
      </c>
      <c r="K481" s="5">
        <f t="shared" si="58"/>
        <v>138.08865677806975</v>
      </c>
      <c r="L481" s="15">
        <f t="shared" si="52"/>
        <v>13.568792287251455</v>
      </c>
      <c r="M481" s="6"/>
      <c r="N481" s="7">
        <f t="shared" si="53"/>
        <v>16.849954664554463</v>
      </c>
      <c r="O481" s="28">
        <f t="shared" si="54"/>
        <v>12.789297658862877</v>
      </c>
    </row>
    <row r="482" spans="1:15" ht="13.2" x14ac:dyDescent="0.25">
      <c r="A482" s="1">
        <v>1910.06</v>
      </c>
      <c r="B482" s="11">
        <v>9.1</v>
      </c>
      <c r="C482" s="4">
        <v>0.45500000000000002</v>
      </c>
      <c r="D482" s="11">
        <v>0.745</v>
      </c>
      <c r="E482" s="11">
        <v>9.8951652889999995</v>
      </c>
      <c r="F482" s="23">
        <f>F477*7/12+F489*5/12</f>
        <v>3.9391666666666665</v>
      </c>
      <c r="G482" s="4">
        <f t="shared" si="55"/>
        <v>238.87951650769031</v>
      </c>
      <c r="H482" s="4">
        <f t="shared" si="56"/>
        <v>11.943975825384518</v>
      </c>
      <c r="I482" s="5">
        <f t="shared" si="59"/>
        <v>1704.3186934663886</v>
      </c>
      <c r="J482" s="4">
        <f t="shared" si="57"/>
        <v>19.556619758047177</v>
      </c>
      <c r="K482" s="5">
        <f t="shared" si="58"/>
        <v>139.52938754202853</v>
      </c>
      <c r="L482" s="15">
        <f t="shared" si="52"/>
        <v>13.019657302315936</v>
      </c>
      <c r="M482" s="6"/>
      <c r="N482" s="7">
        <f t="shared" si="53"/>
        <v>16.176908272404521</v>
      </c>
      <c r="O482" s="28">
        <f t="shared" si="54"/>
        <v>12.214765100671141</v>
      </c>
    </row>
    <row r="483" spans="1:15" ht="13.2" x14ac:dyDescent="0.25">
      <c r="A483" s="1">
        <v>1910.07</v>
      </c>
      <c r="B483" s="11">
        <v>8.64</v>
      </c>
      <c r="C483" s="4">
        <v>0.45750000000000002</v>
      </c>
      <c r="D483" s="11">
        <v>0.74250000000000005</v>
      </c>
      <c r="E483" s="11">
        <v>9.8951652889999995</v>
      </c>
      <c r="F483" s="23">
        <f>F477*6/12+F489*6/12</f>
        <v>3.9450000000000003</v>
      </c>
      <c r="G483" s="4">
        <f t="shared" si="55"/>
        <v>226.80428820070819</v>
      </c>
      <c r="H483" s="4">
        <f t="shared" si="56"/>
        <v>12.009602066183334</v>
      </c>
      <c r="I483" s="5">
        <f t="shared" si="59"/>
        <v>1625.3066661250557</v>
      </c>
      <c r="J483" s="4">
        <f t="shared" si="57"/>
        <v>19.490993517248363</v>
      </c>
      <c r="K483" s="5">
        <f t="shared" si="58"/>
        <v>139.67479162012199</v>
      </c>
      <c r="L483" s="15">
        <f t="shared" si="52"/>
        <v>12.34258125998522</v>
      </c>
      <c r="M483" s="6"/>
      <c r="N483" s="7">
        <f t="shared" si="53"/>
        <v>15.347332499645285</v>
      </c>
      <c r="O483" s="28">
        <f t="shared" si="54"/>
        <v>11.636363636363637</v>
      </c>
    </row>
    <row r="484" spans="1:15" ht="13.2" x14ac:dyDescent="0.25">
      <c r="A484" s="1">
        <v>1910.08</v>
      </c>
      <c r="B484" s="11">
        <v>8.85</v>
      </c>
      <c r="C484" s="4">
        <v>0.46</v>
      </c>
      <c r="D484" s="11">
        <v>0.74</v>
      </c>
      <c r="E484" s="11">
        <v>9.8000000000000007</v>
      </c>
      <c r="F484" s="23">
        <f>F477*5/12+F489*7/12</f>
        <v>3.9508333333333336</v>
      </c>
      <c r="G484" s="4">
        <f t="shared" si="55"/>
        <v>234.57286224489795</v>
      </c>
      <c r="H484" s="4">
        <f t="shared" si="56"/>
        <v>12.192487755102039</v>
      </c>
      <c r="I484" s="5">
        <f t="shared" si="59"/>
        <v>1688.258266066106</v>
      </c>
      <c r="J484" s="4">
        <f t="shared" si="57"/>
        <v>19.614002040816324</v>
      </c>
      <c r="K484" s="5">
        <f t="shared" si="58"/>
        <v>141.16509795355009</v>
      </c>
      <c r="L484" s="15">
        <f t="shared" si="52"/>
        <v>12.745055150886255</v>
      </c>
      <c r="M484" s="6"/>
      <c r="N484" s="7">
        <f t="shared" si="53"/>
        <v>15.858955310848533</v>
      </c>
      <c r="O484" s="28">
        <f t="shared" si="54"/>
        <v>11.95945945945946</v>
      </c>
    </row>
    <row r="485" spans="1:15" ht="13.2" x14ac:dyDescent="0.25">
      <c r="A485" s="1">
        <v>1910.09</v>
      </c>
      <c r="B485" s="11">
        <v>8.91</v>
      </c>
      <c r="C485" s="4">
        <v>0.46250000000000002</v>
      </c>
      <c r="D485" s="11">
        <v>0.73750000000000004</v>
      </c>
      <c r="E485" s="11">
        <v>9.7048347110000002</v>
      </c>
      <c r="F485" s="23">
        <f>F477*4/12+F489*8/12</f>
        <v>3.956666666666667</v>
      </c>
      <c r="G485" s="4">
        <f t="shared" si="55"/>
        <v>238.47899515246056</v>
      </c>
      <c r="H485" s="4">
        <f t="shared" si="56"/>
        <v>12.378960186084512</v>
      </c>
      <c r="I485" s="5">
        <f t="shared" si="59"/>
        <v>1723.7957727412418</v>
      </c>
      <c r="J485" s="4">
        <f t="shared" si="57"/>
        <v>19.739422999432062</v>
      </c>
      <c r="K485" s="5">
        <f t="shared" si="58"/>
        <v>142.68231003329583</v>
      </c>
      <c r="L485" s="15">
        <f t="shared" si="52"/>
        <v>12.937161101070851</v>
      </c>
      <c r="M485" s="6"/>
      <c r="N485" s="7">
        <f t="shared" si="53"/>
        <v>16.10872043328078</v>
      </c>
      <c r="O485" s="28">
        <f t="shared" si="54"/>
        <v>12.081355932203389</v>
      </c>
    </row>
    <row r="486" spans="1:15" ht="13.2" x14ac:dyDescent="0.25">
      <c r="A486" s="1">
        <v>1910.1</v>
      </c>
      <c r="B486" s="11">
        <v>9.32</v>
      </c>
      <c r="C486" s="4">
        <v>0.46500000000000002</v>
      </c>
      <c r="D486" s="11">
        <v>0.73499999999999999</v>
      </c>
      <c r="E486" s="11">
        <v>9.4194198349999994</v>
      </c>
      <c r="F486" s="23">
        <f>F477*3/12+F489*9/12</f>
        <v>3.9624999999999999</v>
      </c>
      <c r="G486" s="4">
        <f t="shared" si="55"/>
        <v>257.01136613579979</v>
      </c>
      <c r="H486" s="4">
        <f t="shared" si="56"/>
        <v>12.822991979951386</v>
      </c>
      <c r="I486" s="5">
        <f t="shared" si="59"/>
        <v>1865.4771858950351</v>
      </c>
      <c r="J486" s="4">
        <f t="shared" si="57"/>
        <v>20.268600226374772</v>
      </c>
      <c r="K486" s="5">
        <f t="shared" si="58"/>
        <v>147.11649481039174</v>
      </c>
      <c r="L486" s="15">
        <f t="shared" si="52"/>
        <v>13.91886665644582</v>
      </c>
      <c r="M486" s="6"/>
      <c r="N486" s="7">
        <f t="shared" si="53"/>
        <v>17.339823908583156</v>
      </c>
      <c r="O486" s="28">
        <f t="shared" si="54"/>
        <v>12.680272108843537</v>
      </c>
    </row>
    <row r="487" spans="1:15" ht="13.2" x14ac:dyDescent="0.25">
      <c r="A487" s="1">
        <v>1910.11</v>
      </c>
      <c r="B487" s="11">
        <v>9.31</v>
      </c>
      <c r="C487" s="4">
        <v>0.46750000000000003</v>
      </c>
      <c r="D487" s="11">
        <v>0.73250000000000004</v>
      </c>
      <c r="E487" s="11">
        <v>9.229089256</v>
      </c>
      <c r="F487" s="23">
        <f>F477*2/12+F489*10/12</f>
        <v>3.9683333333333333</v>
      </c>
      <c r="G487" s="4">
        <f t="shared" si="55"/>
        <v>262.03023536995465</v>
      </c>
      <c r="H487" s="4">
        <f t="shared" si="56"/>
        <v>13.157801829801699</v>
      </c>
      <c r="I487" s="5">
        <f t="shared" si="59"/>
        <v>1909.8645262462805</v>
      </c>
      <c r="J487" s="4">
        <f t="shared" si="57"/>
        <v>20.616234952576992</v>
      </c>
      <c r="K487" s="5">
        <f t="shared" si="58"/>
        <v>150.26592540015045</v>
      </c>
      <c r="L487" s="15">
        <f t="shared" si="52"/>
        <v>14.164523175780358</v>
      </c>
      <c r="M487" s="6"/>
      <c r="N487" s="7">
        <f t="shared" si="53"/>
        <v>17.653921691005699</v>
      </c>
      <c r="O487" s="28">
        <f t="shared" si="54"/>
        <v>12.709897610921502</v>
      </c>
    </row>
    <row r="488" spans="1:15" ht="13.2" x14ac:dyDescent="0.25">
      <c r="A488" s="1">
        <v>1910.12</v>
      </c>
      <c r="B488" s="11">
        <v>9.0500000000000007</v>
      </c>
      <c r="C488" s="4">
        <v>0.47</v>
      </c>
      <c r="D488" s="11">
        <v>0.73</v>
      </c>
      <c r="E488" s="11">
        <v>9.229089256</v>
      </c>
      <c r="F488" s="23">
        <f>F477*1/12+F489*11/12</f>
        <v>3.9741666666666666</v>
      </c>
      <c r="G488" s="4">
        <f t="shared" si="55"/>
        <v>254.71252740043931</v>
      </c>
      <c r="H488" s="4">
        <f t="shared" si="56"/>
        <v>13.228164406431654</v>
      </c>
      <c r="I488" s="5">
        <f t="shared" si="59"/>
        <v>1864.5625123315597</v>
      </c>
      <c r="J488" s="4">
        <f t="shared" si="57"/>
        <v>20.545872375947038</v>
      </c>
      <c r="K488" s="5">
        <f t="shared" si="58"/>
        <v>150.40117502784955</v>
      </c>
      <c r="L488" s="15">
        <f t="shared" si="52"/>
        <v>13.741478417781554</v>
      </c>
      <c r="M488" s="6"/>
      <c r="N488" s="7">
        <f t="shared" si="53"/>
        <v>17.136316385812233</v>
      </c>
      <c r="O488" s="28">
        <f t="shared" si="54"/>
        <v>12.397260273972604</v>
      </c>
    </row>
    <row r="489" spans="1:15" ht="13.2" x14ac:dyDescent="0.25">
      <c r="A489" s="1">
        <v>1911.01</v>
      </c>
      <c r="B489" s="11">
        <v>9.27</v>
      </c>
      <c r="C489" s="4">
        <v>0.47</v>
      </c>
      <c r="D489" s="11">
        <v>0.71830000000000005</v>
      </c>
      <c r="E489" s="11">
        <v>9.229089256</v>
      </c>
      <c r="F489" s="23">
        <v>3.98</v>
      </c>
      <c r="G489" s="4">
        <f t="shared" si="55"/>
        <v>260.90443414387539</v>
      </c>
      <c r="H489" s="4">
        <f t="shared" si="56"/>
        <v>13.228164406431654</v>
      </c>
      <c r="I489" s="5">
        <f t="shared" si="59"/>
        <v>1917.9583632832278</v>
      </c>
      <c r="J489" s="4">
        <f t="shared" si="57"/>
        <v>20.216575517318844</v>
      </c>
      <c r="K489" s="5">
        <f t="shared" si="58"/>
        <v>148.6159107169733</v>
      </c>
      <c r="L489" s="15">
        <f t="shared" si="52"/>
        <v>14.049215181401209</v>
      </c>
      <c r="M489" s="6"/>
      <c r="N489" s="7">
        <f t="shared" si="53"/>
        <v>17.527975125717891</v>
      </c>
      <c r="O489" s="28">
        <f t="shared" si="54"/>
        <v>12.905471251566196</v>
      </c>
    </row>
    <row r="490" spans="1:15" ht="13.2" x14ac:dyDescent="0.25">
      <c r="A490" s="1">
        <v>1911.02</v>
      </c>
      <c r="B490" s="11">
        <v>9.43</v>
      </c>
      <c r="C490" s="4">
        <v>0.47</v>
      </c>
      <c r="D490" s="11">
        <v>0.70669999999999999</v>
      </c>
      <c r="E490" s="11">
        <v>8.9436743799999991</v>
      </c>
      <c r="F490" s="23">
        <f>F489*11/12+F501*1/12</f>
        <v>3.9824999999999999</v>
      </c>
      <c r="G490" s="4">
        <f t="shared" si="55"/>
        <v>273.8774563928165</v>
      </c>
      <c r="H490" s="4">
        <f t="shared" si="56"/>
        <v>13.650308006852995</v>
      </c>
      <c r="I490" s="5">
        <f t="shared" si="59"/>
        <v>2021.6876980304476</v>
      </c>
      <c r="J490" s="4">
        <f t="shared" si="57"/>
        <v>20.524835464772366</v>
      </c>
      <c r="K490" s="5">
        <f t="shared" si="58"/>
        <v>151.5086634356434</v>
      </c>
      <c r="L490" s="15">
        <f t="shared" si="52"/>
        <v>14.721488469928312</v>
      </c>
      <c r="M490" s="6"/>
      <c r="N490" s="7">
        <f t="shared" si="53"/>
        <v>18.374592785196665</v>
      </c>
      <c r="O490" s="28">
        <f t="shared" si="54"/>
        <v>13.343710202348946</v>
      </c>
    </row>
    <row r="491" spans="1:15" ht="13.2" x14ac:dyDescent="0.25">
      <c r="A491" s="1">
        <v>1911.03</v>
      </c>
      <c r="B491" s="11">
        <v>9.32</v>
      </c>
      <c r="C491" s="4">
        <v>0.47</v>
      </c>
      <c r="D491" s="11">
        <v>0.69499999999999995</v>
      </c>
      <c r="E491" s="11">
        <v>9.0388396689999997</v>
      </c>
      <c r="F491" s="23">
        <f>F489*10/12+F501*2/12</f>
        <v>3.9849999999999999</v>
      </c>
      <c r="G491" s="4">
        <f t="shared" si="55"/>
        <v>267.83282463819086</v>
      </c>
      <c r="H491" s="4">
        <f t="shared" si="56"/>
        <v>13.506590942054688</v>
      </c>
      <c r="I491" s="5">
        <f t="shared" si="59"/>
        <v>1985.3763903166171</v>
      </c>
      <c r="J491" s="4">
        <f t="shared" si="57"/>
        <v>19.972512137719164</v>
      </c>
      <c r="K491" s="5">
        <f t="shared" si="58"/>
        <v>148.05113640236573</v>
      </c>
      <c r="L491" s="15">
        <f t="shared" si="52"/>
        <v>14.370623221979539</v>
      </c>
      <c r="M491" s="6"/>
      <c r="N491" s="7">
        <f t="shared" si="53"/>
        <v>17.944211955514469</v>
      </c>
      <c r="O491" s="28">
        <f t="shared" si="54"/>
        <v>13.410071942446045</v>
      </c>
    </row>
    <row r="492" spans="1:15" ht="13.2" x14ac:dyDescent="0.25">
      <c r="A492" s="1">
        <v>1911.04</v>
      </c>
      <c r="B492" s="11">
        <v>9.2799999999999994</v>
      </c>
      <c r="C492" s="4">
        <v>0.47</v>
      </c>
      <c r="D492" s="11">
        <v>0.68330000000000002</v>
      </c>
      <c r="E492" s="11">
        <v>8.7534247930000006</v>
      </c>
      <c r="F492" s="23">
        <f>F489*9/12+F501*3/12</f>
        <v>3.9874999999999998</v>
      </c>
      <c r="G492" s="4">
        <f t="shared" si="55"/>
        <v>275.37882566006067</v>
      </c>
      <c r="H492" s="4">
        <f t="shared" si="56"/>
        <v>13.946987937524623</v>
      </c>
      <c r="I492" s="5">
        <f t="shared" si="59"/>
        <v>2049.9284257417507</v>
      </c>
      <c r="J492" s="4">
        <f t="shared" si="57"/>
        <v>20.276546505767183</v>
      </c>
      <c r="K492" s="5">
        <f t="shared" si="58"/>
        <v>150.93923419281663</v>
      </c>
      <c r="L492" s="15">
        <f t="shared" si="52"/>
        <v>14.75293542032936</v>
      </c>
      <c r="M492" s="6"/>
      <c r="N492" s="7">
        <f t="shared" si="53"/>
        <v>18.430686396998269</v>
      </c>
      <c r="O492" s="28">
        <f t="shared" si="54"/>
        <v>13.581150300014633</v>
      </c>
    </row>
    <row r="493" spans="1:15" ht="13.2" x14ac:dyDescent="0.25">
      <c r="A493" s="1">
        <v>1911.05</v>
      </c>
      <c r="B493" s="11">
        <v>9.48</v>
      </c>
      <c r="C493" s="4">
        <v>0.47</v>
      </c>
      <c r="D493" s="11">
        <v>0.67169999999999996</v>
      </c>
      <c r="E493" s="11">
        <v>8.7534247930000006</v>
      </c>
      <c r="F493" s="23">
        <f>F489*8/12+F501*4/12</f>
        <v>3.99</v>
      </c>
      <c r="G493" s="4">
        <f t="shared" si="55"/>
        <v>281.3137141441137</v>
      </c>
      <c r="H493" s="4">
        <f t="shared" si="56"/>
        <v>13.946987937524623</v>
      </c>
      <c r="I493" s="5">
        <f t="shared" si="59"/>
        <v>2102.7597348462659</v>
      </c>
      <c r="J493" s="4">
        <f t="shared" si="57"/>
        <v>19.932322973692109</v>
      </c>
      <c r="K493" s="5">
        <f t="shared" si="58"/>
        <v>148.98984323799968</v>
      </c>
      <c r="L493" s="15">
        <f t="shared" si="52"/>
        <v>15.047660591685043</v>
      </c>
      <c r="M493" s="6"/>
      <c r="N493" s="7">
        <f t="shared" si="53"/>
        <v>18.805342832580809</v>
      </c>
      <c r="O493" s="28">
        <f t="shared" si="54"/>
        <v>14.1134435015632</v>
      </c>
    </row>
    <row r="494" spans="1:15" ht="13.2" x14ac:dyDescent="0.25">
      <c r="A494" s="1">
        <v>1911.06</v>
      </c>
      <c r="B494" s="11">
        <v>9.67</v>
      </c>
      <c r="C494" s="4">
        <v>0.47</v>
      </c>
      <c r="D494" s="11">
        <v>0.66</v>
      </c>
      <c r="E494" s="11">
        <v>8.7534247930000006</v>
      </c>
      <c r="F494" s="23">
        <f>F489*7/12+F501*5/12</f>
        <v>3.9924999999999997</v>
      </c>
      <c r="G494" s="4">
        <f t="shared" si="55"/>
        <v>286.95185820396409</v>
      </c>
      <c r="H494" s="4">
        <f t="shared" si="56"/>
        <v>13.946987937524623</v>
      </c>
      <c r="I494" s="5">
        <f t="shared" si="59"/>
        <v>2153.5912157782918</v>
      </c>
      <c r="J494" s="4">
        <f t="shared" si="57"/>
        <v>19.585131997375008</v>
      </c>
      <c r="K494" s="5">
        <f t="shared" si="58"/>
        <v>146.98761141816678</v>
      </c>
      <c r="L494" s="15">
        <f t="shared" si="52"/>
        <v>15.328355684719284</v>
      </c>
      <c r="M494" s="6"/>
      <c r="N494" s="7">
        <f t="shared" si="53"/>
        <v>19.161771874042582</v>
      </c>
      <c r="O494" s="28">
        <f t="shared" si="54"/>
        <v>14.65151515151515</v>
      </c>
    </row>
    <row r="495" spans="1:15" ht="13.2" x14ac:dyDescent="0.25">
      <c r="A495" s="1">
        <v>1911.07</v>
      </c>
      <c r="B495" s="11">
        <v>9.6300000000000008</v>
      </c>
      <c r="C495" s="4">
        <v>0.47</v>
      </c>
      <c r="D495" s="11">
        <v>0.64829999999999999</v>
      </c>
      <c r="E495" s="11">
        <v>8.8485090910000004</v>
      </c>
      <c r="F495" s="23">
        <f>F489*6/12+F501*6/12</f>
        <v>3.9950000000000001</v>
      </c>
      <c r="G495" s="4">
        <f t="shared" si="55"/>
        <v>282.69410860912683</v>
      </c>
      <c r="H495" s="4">
        <f t="shared" si="56"/>
        <v>13.797116411868078</v>
      </c>
      <c r="I495" s="5">
        <f t="shared" si="59"/>
        <v>2130.2655618654267</v>
      </c>
      <c r="J495" s="4">
        <f t="shared" si="57"/>
        <v>19.03121397832782</v>
      </c>
      <c r="K495" s="5">
        <f t="shared" si="58"/>
        <v>143.4113358003485</v>
      </c>
      <c r="L495" s="15">
        <f t="shared" si="52"/>
        <v>15.083110578700268</v>
      </c>
      <c r="M495" s="6"/>
      <c r="N495" s="7">
        <f t="shared" si="53"/>
        <v>18.861627429791685</v>
      </c>
      <c r="O495" s="28">
        <f t="shared" si="54"/>
        <v>14.854234150856087</v>
      </c>
    </row>
    <row r="496" spans="1:15" ht="13.2" x14ac:dyDescent="0.25">
      <c r="A496" s="1">
        <v>1911.08</v>
      </c>
      <c r="B496" s="11">
        <v>9.17</v>
      </c>
      <c r="C496" s="4">
        <v>0.47</v>
      </c>
      <c r="D496" s="11">
        <v>0.63670000000000004</v>
      </c>
      <c r="E496" s="11">
        <v>9.1340049590000003</v>
      </c>
      <c r="F496" s="23">
        <f>F489*5/12+F501*7/12</f>
        <v>3.9975000000000001</v>
      </c>
      <c r="G496" s="4">
        <f t="shared" si="55"/>
        <v>260.77662763397234</v>
      </c>
      <c r="H496" s="4">
        <f t="shared" si="56"/>
        <v>13.365868591926608</v>
      </c>
      <c r="I496" s="5">
        <f t="shared" si="59"/>
        <v>1973.4978185316879</v>
      </c>
      <c r="J496" s="4">
        <f t="shared" si="57"/>
        <v>18.10648623931845</v>
      </c>
      <c r="K496" s="5">
        <f t="shared" si="58"/>
        <v>137.02574275453935</v>
      </c>
      <c r="L496" s="15">
        <f t="shared" si="52"/>
        <v>13.899790665654445</v>
      </c>
      <c r="M496" s="6"/>
      <c r="N496" s="7">
        <f t="shared" si="53"/>
        <v>17.392599372771915</v>
      </c>
      <c r="O496" s="28">
        <f t="shared" si="54"/>
        <v>14.402387309564944</v>
      </c>
    </row>
    <row r="497" spans="1:15" ht="13.2" x14ac:dyDescent="0.25">
      <c r="A497" s="1">
        <v>1911.09</v>
      </c>
      <c r="B497" s="11">
        <v>8.67</v>
      </c>
      <c r="C497" s="4">
        <v>0.47</v>
      </c>
      <c r="D497" s="11">
        <v>0.625</v>
      </c>
      <c r="E497" s="11">
        <v>9.229089256</v>
      </c>
      <c r="F497" s="23">
        <f>F489*4/12+F501*8/12</f>
        <v>4</v>
      </c>
      <c r="G497" s="4">
        <f t="shared" si="55"/>
        <v>244.01741575268605</v>
      </c>
      <c r="H497" s="4">
        <f t="shared" si="56"/>
        <v>13.228164406431654</v>
      </c>
      <c r="I497" s="5">
        <f t="shared" si="59"/>
        <v>1855.0102496810293</v>
      </c>
      <c r="J497" s="4">
        <f t="shared" si="57"/>
        <v>17.590644157488899</v>
      </c>
      <c r="K497" s="5">
        <f t="shared" si="58"/>
        <v>133.72334556524143</v>
      </c>
      <c r="L497" s="15">
        <f t="shared" si="52"/>
        <v>12.997953983252438</v>
      </c>
      <c r="M497" s="6"/>
      <c r="N497" s="7">
        <f t="shared" si="53"/>
        <v>16.279970359273165</v>
      </c>
      <c r="O497" s="28">
        <f t="shared" si="54"/>
        <v>13.872</v>
      </c>
    </row>
    <row r="498" spans="1:15" ht="13.2" x14ac:dyDescent="0.25">
      <c r="A498" s="1">
        <v>1911.1</v>
      </c>
      <c r="B498" s="11">
        <v>8.7200000000000006</v>
      </c>
      <c r="C498" s="4">
        <v>0.47</v>
      </c>
      <c r="D498" s="11">
        <v>0.61329999999999996</v>
      </c>
      <c r="E498" s="11">
        <v>9.229089256</v>
      </c>
      <c r="F498" s="23">
        <f>F489*3/12+F501*9/12</f>
        <v>4.0024999999999995</v>
      </c>
      <c r="G498" s="4">
        <f t="shared" si="55"/>
        <v>245.42466728528515</v>
      </c>
      <c r="H498" s="4">
        <f t="shared" si="56"/>
        <v>13.228164406431654</v>
      </c>
      <c r="I498" s="5">
        <f t="shared" si="59"/>
        <v>1874.0881136483372</v>
      </c>
      <c r="J498" s="4">
        <f t="shared" si="57"/>
        <v>17.261347298860706</v>
      </c>
      <c r="K498" s="5">
        <f t="shared" si="58"/>
        <v>131.80943120418866</v>
      </c>
      <c r="L498" s="15">
        <f t="shared" si="52"/>
        <v>13.066472850619194</v>
      </c>
      <c r="M498" s="6"/>
      <c r="N498" s="7">
        <f t="shared" si="53"/>
        <v>16.382298462120712</v>
      </c>
      <c r="O498" s="28">
        <f t="shared" si="54"/>
        <v>14.218164030653842</v>
      </c>
    </row>
    <row r="499" spans="1:15" ht="13.2" x14ac:dyDescent="0.25">
      <c r="A499" s="1">
        <v>1911.11</v>
      </c>
      <c r="B499" s="11">
        <v>9.07</v>
      </c>
      <c r="C499" s="4">
        <v>0.47</v>
      </c>
      <c r="D499" s="11">
        <v>0.60170000000000001</v>
      </c>
      <c r="E499" s="11">
        <v>9.1340049590000003</v>
      </c>
      <c r="F499" s="23">
        <f>F489*2/12+F501*10/12</f>
        <v>4.0049999999999999</v>
      </c>
      <c r="G499" s="4">
        <f t="shared" si="55"/>
        <v>257.93282580590289</v>
      </c>
      <c r="H499" s="4">
        <f t="shared" si="56"/>
        <v>13.365868591926608</v>
      </c>
      <c r="I499" s="5">
        <f t="shared" si="59"/>
        <v>1978.1069670812867</v>
      </c>
      <c r="J499" s="4">
        <f t="shared" si="57"/>
        <v>17.111155599494129</v>
      </c>
      <c r="K499" s="5">
        <f t="shared" si="58"/>
        <v>131.22678744132415</v>
      </c>
      <c r="L499" s="15">
        <f t="shared" si="52"/>
        <v>13.727997586413101</v>
      </c>
      <c r="M499" s="6"/>
      <c r="N499" s="7">
        <f t="shared" si="53"/>
        <v>17.226467153366851</v>
      </c>
      <c r="O499" s="28">
        <f t="shared" si="54"/>
        <v>15.073957121489114</v>
      </c>
    </row>
    <row r="500" spans="1:15" ht="13.2" x14ac:dyDescent="0.25">
      <c r="A500" s="1">
        <v>1911.12</v>
      </c>
      <c r="B500" s="11">
        <v>9.11</v>
      </c>
      <c r="C500" s="4">
        <v>0.47</v>
      </c>
      <c r="D500" s="11">
        <v>0.59</v>
      </c>
      <c r="E500" s="11">
        <v>9.0388396689999997</v>
      </c>
      <c r="F500" s="23">
        <f>F489*1/12+F501*11/12</f>
        <v>4.0075000000000003</v>
      </c>
      <c r="G500" s="4">
        <f t="shared" si="55"/>
        <v>261.79796485557063</v>
      </c>
      <c r="H500" s="4">
        <f t="shared" si="56"/>
        <v>13.506590942054688</v>
      </c>
      <c r="I500" s="5">
        <f t="shared" si="59"/>
        <v>2016.3809450277029</v>
      </c>
      <c r="J500" s="4">
        <f t="shared" si="57"/>
        <v>16.955082246409077</v>
      </c>
      <c r="K500" s="5">
        <f t="shared" si="58"/>
        <v>130.58888667029032</v>
      </c>
      <c r="L500" s="15">
        <f t="shared" si="52"/>
        <v>13.92925841957824</v>
      </c>
      <c r="M500" s="6"/>
      <c r="N500" s="7">
        <f t="shared" si="53"/>
        <v>17.494076442996054</v>
      </c>
      <c r="O500" s="28">
        <f t="shared" si="54"/>
        <v>15.440677966101696</v>
      </c>
    </row>
    <row r="501" spans="1:15" ht="13.2" x14ac:dyDescent="0.25">
      <c r="A501" s="1">
        <v>1912.01</v>
      </c>
      <c r="B501" s="11">
        <v>9.1199999999999992</v>
      </c>
      <c r="C501" s="4">
        <v>0.4708</v>
      </c>
      <c r="D501" s="11">
        <v>0.59919999999999995</v>
      </c>
      <c r="E501" s="11">
        <v>9.1340049590000003</v>
      </c>
      <c r="F501" s="23">
        <v>4.01</v>
      </c>
      <c r="G501" s="4">
        <f t="shared" si="55"/>
        <v>259.35472671993756</v>
      </c>
      <c r="H501" s="4">
        <f t="shared" si="56"/>
        <v>13.388619006551165</v>
      </c>
      <c r="I501" s="5">
        <f t="shared" si="59"/>
        <v>2006.1563208526759</v>
      </c>
      <c r="J501" s="4">
        <f t="shared" si="57"/>
        <v>17.04006055379239</v>
      </c>
      <c r="K501" s="5">
        <f t="shared" si="58"/>
        <v>131.80798985251354</v>
      </c>
      <c r="L501" s="15">
        <f t="shared" si="52"/>
        <v>13.794952631845829</v>
      </c>
      <c r="M501" s="6"/>
      <c r="N501" s="7">
        <f t="shared" si="53"/>
        <v>17.340766146480284</v>
      </c>
      <c r="O501" s="28">
        <f t="shared" si="54"/>
        <v>15.220293724966622</v>
      </c>
    </row>
    <row r="502" spans="1:15" ht="13.2" x14ac:dyDescent="0.25">
      <c r="A502" s="1">
        <v>1912.02</v>
      </c>
      <c r="B502" s="11">
        <v>9.0399999999999991</v>
      </c>
      <c r="C502" s="4">
        <v>0.47170000000000001</v>
      </c>
      <c r="D502" s="11">
        <v>0.60829999999999995</v>
      </c>
      <c r="E502" s="11">
        <v>9.229089256</v>
      </c>
      <c r="F502" s="23">
        <f>F501*11/12+F513*1/12</f>
        <v>4.0466666666666669</v>
      </c>
      <c r="G502" s="4">
        <f t="shared" si="55"/>
        <v>254.43107709391944</v>
      </c>
      <c r="H502" s="4">
        <f t="shared" si="56"/>
        <v>13.276010958540024</v>
      </c>
      <c r="I502" s="5">
        <f t="shared" si="59"/>
        <v>1976.628687120796</v>
      </c>
      <c r="J502" s="4">
        <f t="shared" si="57"/>
        <v>17.120622145600795</v>
      </c>
      <c r="K502" s="5">
        <f t="shared" si="58"/>
        <v>133.00699451057304</v>
      </c>
      <c r="L502" s="15">
        <f t="shared" si="52"/>
        <v>13.5316343696866</v>
      </c>
      <c r="M502" s="6"/>
      <c r="N502" s="7">
        <f t="shared" si="53"/>
        <v>17.024470442136423</v>
      </c>
      <c r="O502" s="28">
        <f t="shared" si="54"/>
        <v>14.861088278809797</v>
      </c>
    </row>
    <row r="503" spans="1:15" ht="13.2" x14ac:dyDescent="0.25">
      <c r="A503" s="1">
        <v>1912.03</v>
      </c>
      <c r="B503" s="11">
        <v>9.3000000000000007</v>
      </c>
      <c r="C503" s="4">
        <v>0.47249999999999998</v>
      </c>
      <c r="D503" s="11">
        <v>0.61750000000000005</v>
      </c>
      <c r="E503" s="11">
        <v>9.4194198349999994</v>
      </c>
      <c r="F503" s="23">
        <f>F501*10/12+F513*2/12</f>
        <v>4.083333333333333</v>
      </c>
      <c r="G503" s="4">
        <f t="shared" si="55"/>
        <v>256.45983959902776</v>
      </c>
      <c r="H503" s="4">
        <f t="shared" si="56"/>
        <v>13.029814431240924</v>
      </c>
      <c r="I503" s="5">
        <f t="shared" si="59"/>
        <v>2000.8252946526159</v>
      </c>
      <c r="J503" s="4">
        <f t="shared" si="57"/>
        <v>17.028381822838668</v>
      </c>
      <c r="K503" s="5">
        <f t="shared" si="58"/>
        <v>132.85049671483765</v>
      </c>
      <c r="L503" s="15">
        <f t="shared" si="52"/>
        <v>13.639769173944172</v>
      </c>
      <c r="M503" s="6"/>
      <c r="N503" s="7">
        <f t="shared" si="53"/>
        <v>17.172513777043751</v>
      </c>
      <c r="O503" s="28">
        <f t="shared" si="54"/>
        <v>15.06072874493927</v>
      </c>
    </row>
    <row r="504" spans="1:15" ht="13.2" x14ac:dyDescent="0.25">
      <c r="A504" s="1">
        <v>1912.04</v>
      </c>
      <c r="B504" s="11">
        <v>9.59</v>
      </c>
      <c r="C504" s="4">
        <v>0.4733</v>
      </c>
      <c r="D504" s="11">
        <v>0.62670000000000003</v>
      </c>
      <c r="E504" s="11">
        <v>9.7048347110000002</v>
      </c>
      <c r="F504" s="23">
        <f>F501*9/12+F513*3/12</f>
        <v>4.12</v>
      </c>
      <c r="G504" s="4">
        <f t="shared" si="55"/>
        <v>256.67941229091997</v>
      </c>
      <c r="H504" s="4">
        <f t="shared" si="56"/>
        <v>12.668025634754162</v>
      </c>
      <c r="I504" s="5">
        <f t="shared" si="59"/>
        <v>2010.774358972209</v>
      </c>
      <c r="J504" s="4">
        <f t="shared" si="57"/>
        <v>16.773825618636028</v>
      </c>
      <c r="K504" s="5">
        <f t="shared" si="58"/>
        <v>131.40274147736008</v>
      </c>
      <c r="L504" s="15">
        <f t="shared" si="52"/>
        <v>13.654392690553241</v>
      </c>
      <c r="M504" s="6"/>
      <c r="N504" s="7">
        <f t="shared" si="53"/>
        <v>17.200337051440428</v>
      </c>
      <c r="O504" s="28">
        <f t="shared" si="54"/>
        <v>15.30237753310994</v>
      </c>
    </row>
    <row r="505" spans="1:15" ht="13.2" x14ac:dyDescent="0.25">
      <c r="A505" s="1">
        <v>1912.05</v>
      </c>
      <c r="B505" s="11">
        <v>9.58</v>
      </c>
      <c r="C505" s="4">
        <v>0.47420000000000001</v>
      </c>
      <c r="D505" s="11">
        <v>0.63580000000000003</v>
      </c>
      <c r="E505" s="11">
        <v>9.7048347110000002</v>
      </c>
      <c r="F505" s="23">
        <f>F501*8/12+F513*4/12</f>
        <v>4.1566666666666663</v>
      </c>
      <c r="G505" s="4">
        <f t="shared" si="55"/>
        <v>256.41175909770732</v>
      </c>
      <c r="H505" s="4">
        <f t="shared" si="56"/>
        <v>12.6921144221433</v>
      </c>
      <c r="I505" s="5">
        <f t="shared" si="59"/>
        <v>2016.9632386902133</v>
      </c>
      <c r="J505" s="4">
        <f t="shared" si="57"/>
        <v>17.017390024459534</v>
      </c>
      <c r="K505" s="5">
        <f t="shared" si="58"/>
        <v>133.86067089344863</v>
      </c>
      <c r="L505" s="15">
        <f t="shared" si="52"/>
        <v>13.645500685612374</v>
      </c>
      <c r="M505" s="6"/>
      <c r="N505" s="7">
        <f t="shared" si="53"/>
        <v>17.198878723155367</v>
      </c>
      <c r="O505" s="28">
        <f t="shared" si="54"/>
        <v>15.067631330607108</v>
      </c>
    </row>
    <row r="506" spans="1:15" ht="13.2" x14ac:dyDescent="0.25">
      <c r="A506" s="1">
        <v>1912.06</v>
      </c>
      <c r="B506" s="11">
        <v>9.58</v>
      </c>
      <c r="C506" s="4">
        <v>0.47499999999999998</v>
      </c>
      <c r="D506" s="11">
        <v>0.64500000000000002</v>
      </c>
      <c r="E506" s="11">
        <v>9.6096694209999995</v>
      </c>
      <c r="F506" s="23">
        <f>F501*7/12+F513*5/12</f>
        <v>4.1933333333333334</v>
      </c>
      <c r="G506" s="4">
        <f t="shared" si="55"/>
        <v>258.95102432577215</v>
      </c>
      <c r="H506" s="4">
        <f t="shared" si="56"/>
        <v>12.839429703000185</v>
      </c>
      <c r="I506" s="5">
        <f t="shared" si="59"/>
        <v>2045.3537440774569</v>
      </c>
      <c r="J506" s="4">
        <f t="shared" si="57"/>
        <v>17.434594017758148</v>
      </c>
      <c r="K506" s="5">
        <f t="shared" si="58"/>
        <v>137.70909863569517</v>
      </c>
      <c r="L506" s="15">
        <f t="shared" si="52"/>
        <v>13.785417404502526</v>
      </c>
      <c r="M506" s="6"/>
      <c r="N506" s="7">
        <f t="shared" si="53"/>
        <v>17.384332578345738</v>
      </c>
      <c r="O506" s="28">
        <f t="shared" si="54"/>
        <v>14.852713178294573</v>
      </c>
    </row>
    <row r="507" spans="1:15" ht="13.2" x14ac:dyDescent="0.25">
      <c r="A507" s="1">
        <v>1912.07</v>
      </c>
      <c r="B507" s="11">
        <v>9.59</v>
      </c>
      <c r="C507" s="4">
        <v>0.4758</v>
      </c>
      <c r="D507" s="11">
        <v>0.6542</v>
      </c>
      <c r="E507" s="11">
        <v>9.6096694209999995</v>
      </c>
      <c r="F507" s="23">
        <f>F501*6/12+F513*6/12</f>
        <v>4.2300000000000004</v>
      </c>
      <c r="G507" s="4">
        <f t="shared" si="55"/>
        <v>259.22132810899325</v>
      </c>
      <c r="H507" s="4">
        <f t="shared" si="56"/>
        <v>12.861054005657872</v>
      </c>
      <c r="I507" s="5">
        <f t="shared" si="59"/>
        <v>2055.9541421352283</v>
      </c>
      <c r="J507" s="4">
        <f t="shared" si="57"/>
        <v>17.683273498321519</v>
      </c>
      <c r="K507" s="5">
        <f t="shared" si="58"/>
        <v>140.25080289727489</v>
      </c>
      <c r="L507" s="15">
        <f t="shared" si="52"/>
        <v>13.802876645015786</v>
      </c>
      <c r="M507" s="6"/>
      <c r="N507" s="7">
        <f t="shared" si="53"/>
        <v>17.414315464952505</v>
      </c>
      <c r="O507" s="28">
        <f t="shared" si="54"/>
        <v>14.659125649648425</v>
      </c>
    </row>
    <row r="508" spans="1:15" ht="13.2" x14ac:dyDescent="0.25">
      <c r="A508" s="1">
        <v>1912.08</v>
      </c>
      <c r="B508" s="11">
        <v>9.81</v>
      </c>
      <c r="C508" s="4">
        <v>0.47670000000000001</v>
      </c>
      <c r="D508" s="11">
        <v>0.6633</v>
      </c>
      <c r="E508" s="11">
        <v>9.7048347110000002</v>
      </c>
      <c r="F508" s="23">
        <f>F501*5/12+F513*7/12</f>
        <v>4.2666666666666666</v>
      </c>
      <c r="G508" s="4">
        <f t="shared" si="55"/>
        <v>262.56778254159798</v>
      </c>
      <c r="H508" s="4">
        <f t="shared" si="56"/>
        <v>12.759027720446459</v>
      </c>
      <c r="I508" s="5">
        <f t="shared" si="59"/>
        <v>2090.9287135151126</v>
      </c>
      <c r="J508" s="4">
        <f t="shared" si="57"/>
        <v>17.753436305794285</v>
      </c>
      <c r="K508" s="5">
        <f t="shared" si="58"/>
        <v>141.37747356519614</v>
      </c>
      <c r="L508" s="15">
        <f t="shared" si="52"/>
        <v>13.984761763426278</v>
      </c>
      <c r="M508" s="6"/>
      <c r="N508" s="7">
        <f t="shared" si="53"/>
        <v>17.649150043747628</v>
      </c>
      <c r="O508" s="28">
        <f t="shared" si="54"/>
        <v>14.789687924016283</v>
      </c>
    </row>
    <row r="509" spans="1:15" ht="13.2" x14ac:dyDescent="0.25">
      <c r="A509" s="1">
        <v>1912.09</v>
      </c>
      <c r="B509" s="11">
        <v>9.86</v>
      </c>
      <c r="C509" s="4">
        <v>0.47749999999999998</v>
      </c>
      <c r="D509" s="11">
        <v>0.67249999999999999</v>
      </c>
      <c r="E509" s="11">
        <v>9.8000000000000007</v>
      </c>
      <c r="F509" s="23">
        <f>F501*4/12+F513*8/12</f>
        <v>4.3033333333333337</v>
      </c>
      <c r="G509" s="4">
        <f t="shared" si="55"/>
        <v>261.34332448979586</v>
      </c>
      <c r="H509" s="4">
        <f t="shared" si="56"/>
        <v>12.656332397959183</v>
      </c>
      <c r="I509" s="5">
        <f t="shared" si="59"/>
        <v>2089.5768196891395</v>
      </c>
      <c r="J509" s="4">
        <f t="shared" si="57"/>
        <v>17.824886989795914</v>
      </c>
      <c r="K509" s="5">
        <f t="shared" si="58"/>
        <v>142.51931148488299</v>
      </c>
      <c r="L509" s="15">
        <f t="shared" si="52"/>
        <v>13.926285001315874</v>
      </c>
      <c r="M509" s="6"/>
      <c r="N509" s="7">
        <f t="shared" si="53"/>
        <v>17.579229265969403</v>
      </c>
      <c r="O509" s="28">
        <f t="shared" si="54"/>
        <v>14.661710037174721</v>
      </c>
    </row>
    <row r="510" spans="1:15" ht="13.2" x14ac:dyDescent="0.25">
      <c r="A510" s="1">
        <v>1912.1</v>
      </c>
      <c r="B510" s="11">
        <v>9.84</v>
      </c>
      <c r="C510" s="4">
        <v>0.4783</v>
      </c>
      <c r="D510" s="11">
        <v>0.68169999999999997</v>
      </c>
      <c r="E510" s="11">
        <v>9.8000000000000007</v>
      </c>
      <c r="F510" s="23">
        <f>F501*3/12+F513*9/12</f>
        <v>4.34</v>
      </c>
      <c r="G510" s="4">
        <f t="shared" si="55"/>
        <v>260.81321632653055</v>
      </c>
      <c r="H510" s="4">
        <f t="shared" si="56"/>
        <v>12.677536724489794</v>
      </c>
      <c r="I510" s="5">
        <f t="shared" si="59"/>
        <v>2093.7852895685505</v>
      </c>
      <c r="J510" s="4">
        <f t="shared" si="57"/>
        <v>18.068736744897954</v>
      </c>
      <c r="K510" s="5">
        <f t="shared" si="58"/>
        <v>145.05421055882934</v>
      </c>
      <c r="L510" s="15">
        <f t="shared" si="52"/>
        <v>13.905092701178472</v>
      </c>
      <c r="M510" s="6"/>
      <c r="N510" s="7">
        <f t="shared" si="53"/>
        <v>17.556109765014849</v>
      </c>
      <c r="O510" s="28">
        <f t="shared" si="54"/>
        <v>14.43450198034326</v>
      </c>
    </row>
    <row r="511" spans="1:15" ht="13.2" x14ac:dyDescent="0.25">
      <c r="A511" s="1">
        <v>1912.11</v>
      </c>
      <c r="B511" s="11">
        <v>9.73</v>
      </c>
      <c r="C511" s="4">
        <v>0.47920000000000001</v>
      </c>
      <c r="D511" s="11">
        <v>0.69079999999999997</v>
      </c>
      <c r="E511" s="11">
        <v>9.8000000000000007</v>
      </c>
      <c r="F511" s="23">
        <f>F501*2/12+F513*10/12</f>
        <v>4.3766666666666669</v>
      </c>
      <c r="G511" s="4">
        <f t="shared" si="55"/>
        <v>257.89762142857143</v>
      </c>
      <c r="H511" s="4">
        <f t="shared" si="56"/>
        <v>12.701391591836733</v>
      </c>
      <c r="I511" s="5">
        <f t="shared" si="59"/>
        <v>2078.8762899795497</v>
      </c>
      <c r="J511" s="4">
        <f t="shared" si="57"/>
        <v>18.309935959183672</v>
      </c>
      <c r="K511" s="5">
        <f t="shared" si="58"/>
        <v>147.59380689803419</v>
      </c>
      <c r="L511" s="15">
        <f t="shared" si="52"/>
        <v>13.749541018606532</v>
      </c>
      <c r="M511" s="6"/>
      <c r="N511" s="7">
        <f t="shared" si="53"/>
        <v>17.365109945477702</v>
      </c>
      <c r="O511" s="28">
        <f t="shared" si="54"/>
        <v>14.0851187029531</v>
      </c>
    </row>
    <row r="512" spans="1:15" ht="13.2" x14ac:dyDescent="0.25">
      <c r="A512" s="1">
        <v>1912.12</v>
      </c>
      <c r="B512" s="11">
        <v>9.3800000000000008</v>
      </c>
      <c r="C512" s="4">
        <v>0.48</v>
      </c>
      <c r="D512" s="11">
        <v>0.7</v>
      </c>
      <c r="E512" s="11">
        <v>9.7048347110000002</v>
      </c>
      <c r="F512" s="23">
        <f>F501*1/12+F513*11/12</f>
        <v>4.4133333333333331</v>
      </c>
      <c r="G512" s="4">
        <f t="shared" si="55"/>
        <v>251.05869523345459</v>
      </c>
      <c r="H512" s="4">
        <f t="shared" si="56"/>
        <v>12.847353274206629</v>
      </c>
      <c r="I512" s="5">
        <f t="shared" si="59"/>
        <v>2032.3787304429588</v>
      </c>
      <c r="J512" s="4">
        <f t="shared" si="57"/>
        <v>18.735723524884666</v>
      </c>
      <c r="K512" s="5">
        <f t="shared" si="58"/>
        <v>151.67005451066851</v>
      </c>
      <c r="L512" s="15">
        <f t="shared" si="52"/>
        <v>13.388999452579633</v>
      </c>
      <c r="M512" s="6"/>
      <c r="N512" s="7">
        <f t="shared" si="53"/>
        <v>16.915632310225799</v>
      </c>
      <c r="O512" s="28">
        <f t="shared" si="54"/>
        <v>13.400000000000002</v>
      </c>
    </row>
    <row r="513" spans="1:15" ht="13.2" x14ac:dyDescent="0.25">
      <c r="A513" s="1">
        <v>1913.01</v>
      </c>
      <c r="B513" s="11">
        <v>9.3000000000000007</v>
      </c>
      <c r="C513" s="4">
        <v>0.48</v>
      </c>
      <c r="D513" s="11">
        <v>0.69420000000000004</v>
      </c>
      <c r="E513" s="11">
        <v>9.8000000000000007</v>
      </c>
      <c r="F513" s="23">
        <v>4.45</v>
      </c>
      <c r="G513" s="4">
        <f t="shared" si="55"/>
        <v>246.50029591836736</v>
      </c>
      <c r="H513" s="4">
        <f t="shared" si="56"/>
        <v>12.722595918367345</v>
      </c>
      <c r="I513" s="5">
        <f t="shared" si="59"/>
        <v>2004.0601227383791</v>
      </c>
      <c r="J513" s="4">
        <f t="shared" si="57"/>
        <v>18.400054346938774</v>
      </c>
      <c r="K513" s="5">
        <f t="shared" si="58"/>
        <v>149.59339109730993</v>
      </c>
      <c r="L513" s="15">
        <f t="shared" ref="L513:L576" si="60">G513/AVERAGE(J393:J512)</f>
        <v>13.148088791761559</v>
      </c>
      <c r="M513" s="6"/>
      <c r="N513" s="7">
        <f t="shared" ref="N513:N576" si="61">I513/AVERAGE(K393:K512)</f>
        <v>16.616510711718938</v>
      </c>
      <c r="O513" s="28">
        <f t="shared" si="54"/>
        <v>13.396715643906655</v>
      </c>
    </row>
    <row r="514" spans="1:15" ht="13.2" x14ac:dyDescent="0.25">
      <c r="A514" s="1">
        <v>1913.02</v>
      </c>
      <c r="B514" s="11">
        <v>8.9700000000000006</v>
      </c>
      <c r="C514" s="4">
        <v>0.48</v>
      </c>
      <c r="D514" s="11">
        <v>0.68830000000000002</v>
      </c>
      <c r="E514" s="11">
        <v>9.8000000000000007</v>
      </c>
      <c r="F514" s="23">
        <f>F513*11/12+F525*1/12</f>
        <v>4.4258333333333333</v>
      </c>
      <c r="G514" s="4">
        <f t="shared" si="55"/>
        <v>237.75351122448978</v>
      </c>
      <c r="H514" s="4">
        <f t="shared" si="56"/>
        <v>12.722595918367345</v>
      </c>
      <c r="I514" s="5">
        <f t="shared" si="59"/>
        <v>1941.5679253626661</v>
      </c>
      <c r="J514" s="4">
        <f t="shared" si="57"/>
        <v>18.243672438775508</v>
      </c>
      <c r="K514" s="5">
        <f t="shared" si="58"/>
        <v>148.98341170870938</v>
      </c>
      <c r="L514" s="15">
        <f t="shared" si="60"/>
        <v>12.682960516236758</v>
      </c>
      <c r="M514" s="6"/>
      <c r="N514" s="7">
        <f t="shared" si="61"/>
        <v>16.037450941848554</v>
      </c>
      <c r="O514" s="28">
        <f t="shared" si="54"/>
        <v>13.03210809240157</v>
      </c>
    </row>
    <row r="515" spans="1:15" ht="13.2" x14ac:dyDescent="0.25">
      <c r="A515" s="1">
        <v>1913.03</v>
      </c>
      <c r="B515" s="11">
        <v>8.8000000000000007</v>
      </c>
      <c r="C515" s="4">
        <v>0.48</v>
      </c>
      <c r="D515" s="11">
        <v>0.6825</v>
      </c>
      <c r="E515" s="11">
        <v>9.8000000000000007</v>
      </c>
      <c r="F515" s="23">
        <f>F513*10/12+F525*2/12</f>
        <v>4.4016666666666673</v>
      </c>
      <c r="G515" s="4">
        <f t="shared" si="55"/>
        <v>233.24759183673467</v>
      </c>
      <c r="H515" s="4">
        <f t="shared" si="56"/>
        <v>12.722595918367345</v>
      </c>
      <c r="I515" s="5">
        <f t="shared" si="59"/>
        <v>1913.4292597776998</v>
      </c>
      <c r="J515" s="4">
        <f t="shared" si="57"/>
        <v>18.089941071428569</v>
      </c>
      <c r="K515" s="5">
        <f t="shared" si="58"/>
        <v>148.39948520435001</v>
      </c>
      <c r="L515" s="15">
        <f t="shared" si="60"/>
        <v>12.443453515183661</v>
      </c>
      <c r="M515" s="6"/>
      <c r="N515" s="7">
        <f t="shared" si="61"/>
        <v>15.745059939032133</v>
      </c>
      <c r="O515" s="28">
        <f t="shared" si="54"/>
        <v>12.893772893772894</v>
      </c>
    </row>
    <row r="516" spans="1:15" ht="13.2" x14ac:dyDescent="0.25">
      <c r="A516" s="1">
        <v>1913.04</v>
      </c>
      <c r="B516" s="11">
        <v>8.7899999999999991</v>
      </c>
      <c r="C516" s="4">
        <v>0.48</v>
      </c>
      <c r="D516" s="11">
        <v>0.67669999999999997</v>
      </c>
      <c r="E516" s="11">
        <v>9.8000000000000007</v>
      </c>
      <c r="F516" s="23">
        <f>F513*9/12+F525*3/12</f>
        <v>4.3775000000000004</v>
      </c>
      <c r="G516" s="4">
        <f t="shared" si="55"/>
        <v>232.98253775510196</v>
      </c>
      <c r="H516" s="4">
        <f t="shared" si="56"/>
        <v>12.722595918367345</v>
      </c>
      <c r="I516" s="5">
        <f t="shared" si="59"/>
        <v>1919.9523140723961</v>
      </c>
      <c r="J516" s="4">
        <f t="shared" si="57"/>
        <v>17.93620970408163</v>
      </c>
      <c r="K516" s="5">
        <f t="shared" si="58"/>
        <v>147.80793298439031</v>
      </c>
      <c r="L516" s="15">
        <f t="shared" si="60"/>
        <v>12.433067081795164</v>
      </c>
      <c r="M516" s="6"/>
      <c r="N516" s="7">
        <f t="shared" si="61"/>
        <v>15.742029169880439</v>
      </c>
      <c r="O516" s="28">
        <f t="shared" si="54"/>
        <v>12.989507906014481</v>
      </c>
    </row>
    <row r="517" spans="1:15" ht="13.2" x14ac:dyDescent="0.25">
      <c r="A517" s="1">
        <v>1913.05</v>
      </c>
      <c r="B517" s="11">
        <v>8.5500000000000007</v>
      </c>
      <c r="C517" s="4">
        <v>0.48</v>
      </c>
      <c r="D517" s="11">
        <v>0.67079999999999995</v>
      </c>
      <c r="E517" s="11">
        <v>9.6999999999999993</v>
      </c>
      <c r="F517" s="23">
        <f>F513*8/12+F525*4/12</f>
        <v>4.3533333333333335</v>
      </c>
      <c r="G517" s="4">
        <f t="shared" si="55"/>
        <v>228.95754123711345</v>
      </c>
      <c r="H517" s="4">
        <f t="shared" si="56"/>
        <v>12.853756701030928</v>
      </c>
      <c r="I517" s="5">
        <f t="shared" si="59"/>
        <v>1895.6103550572057</v>
      </c>
      <c r="J517" s="4">
        <f t="shared" si="57"/>
        <v>17.963124989690719</v>
      </c>
      <c r="K517" s="5">
        <f t="shared" si="58"/>
        <v>148.72227206694424</v>
      </c>
      <c r="L517" s="15">
        <f t="shared" si="60"/>
        <v>12.221401061154126</v>
      </c>
      <c r="M517" s="6"/>
      <c r="N517" s="7">
        <f t="shared" si="61"/>
        <v>15.486455408529736</v>
      </c>
      <c r="O517" s="28">
        <f t="shared" si="54"/>
        <v>12.745974955277283</v>
      </c>
    </row>
    <row r="518" spans="1:15" ht="13.2" x14ac:dyDescent="0.25">
      <c r="A518" s="1">
        <v>1913.06</v>
      </c>
      <c r="B518" s="11">
        <v>8.1199999999999992</v>
      </c>
      <c r="C518" s="4">
        <v>0.48</v>
      </c>
      <c r="D518" s="11">
        <v>0.66500000000000004</v>
      </c>
      <c r="E518" s="11">
        <v>9.8000000000000007</v>
      </c>
      <c r="F518" s="23">
        <f>F513*7/12+F525*5/12</f>
        <v>4.3291666666666675</v>
      </c>
      <c r="G518" s="4">
        <f t="shared" si="55"/>
        <v>215.22391428571422</v>
      </c>
      <c r="H518" s="4">
        <f t="shared" si="56"/>
        <v>12.722595918367345</v>
      </c>
      <c r="I518" s="5">
        <f t="shared" si="59"/>
        <v>1790.6832655864407</v>
      </c>
      <c r="J518" s="4">
        <f t="shared" si="57"/>
        <v>17.626096428571429</v>
      </c>
      <c r="K518" s="5">
        <f t="shared" si="58"/>
        <v>146.65078468164822</v>
      </c>
      <c r="L518" s="15">
        <f t="shared" si="60"/>
        <v>11.491962852761228</v>
      </c>
      <c r="M518" s="6"/>
      <c r="N518" s="7">
        <f t="shared" si="61"/>
        <v>14.57700595122664</v>
      </c>
      <c r="O518" s="28">
        <f t="shared" si="54"/>
        <v>12.210526315789473</v>
      </c>
    </row>
    <row r="519" spans="1:15" ht="13.2" x14ac:dyDescent="0.25">
      <c r="A519" s="1">
        <v>1913.07</v>
      </c>
      <c r="B519" s="11">
        <v>8.23</v>
      </c>
      <c r="C519" s="4">
        <v>0.48</v>
      </c>
      <c r="D519" s="11">
        <v>0.65920000000000001</v>
      </c>
      <c r="E519" s="11">
        <v>9.9</v>
      </c>
      <c r="F519" s="23">
        <f>F513*6/12+F525*6/12</f>
        <v>4.3049999999999997</v>
      </c>
      <c r="G519" s="4">
        <f t="shared" si="55"/>
        <v>215.9360797979798</v>
      </c>
      <c r="H519" s="4">
        <f t="shared" si="56"/>
        <v>12.594084848484847</v>
      </c>
      <c r="I519" s="5">
        <f t="shared" si="59"/>
        <v>1805.3405476279886</v>
      </c>
      <c r="J519" s="4">
        <f t="shared" si="57"/>
        <v>17.295876525252524</v>
      </c>
      <c r="K519" s="5">
        <f t="shared" si="58"/>
        <v>144.60273256334995</v>
      </c>
      <c r="L519" s="15">
        <f t="shared" si="60"/>
        <v>11.534022795459858</v>
      </c>
      <c r="M519" s="6"/>
      <c r="N519" s="7">
        <f t="shared" si="61"/>
        <v>14.645116150014815</v>
      </c>
      <c r="O519" s="28">
        <f t="shared" si="54"/>
        <v>12.484830097087379</v>
      </c>
    </row>
    <row r="520" spans="1:15" ht="13.2" x14ac:dyDescent="0.25">
      <c r="A520" s="1">
        <v>1913.08</v>
      </c>
      <c r="B520" s="11">
        <v>8.4499999999999993</v>
      </c>
      <c r="C520" s="4">
        <v>0.48</v>
      </c>
      <c r="D520" s="11">
        <v>0.65329999999999999</v>
      </c>
      <c r="E520" s="11">
        <v>9.9</v>
      </c>
      <c r="F520" s="23">
        <f>F513*5/12+F525*7/12</f>
        <v>4.2808333333333337</v>
      </c>
      <c r="G520" s="4">
        <f t="shared" si="55"/>
        <v>221.70836868686865</v>
      </c>
      <c r="H520" s="4">
        <f t="shared" si="56"/>
        <v>12.594084848484847</v>
      </c>
      <c r="I520" s="5">
        <f t="shared" si="59"/>
        <v>1862.3743923890181</v>
      </c>
      <c r="J520" s="4">
        <f t="shared" si="57"/>
        <v>17.141074232323231</v>
      </c>
      <c r="K520" s="5">
        <f t="shared" si="58"/>
        <v>143.98688645535449</v>
      </c>
      <c r="L520" s="15">
        <f t="shared" si="60"/>
        <v>11.846840543564628</v>
      </c>
      <c r="M520" s="6"/>
      <c r="N520" s="7">
        <f t="shared" si="61"/>
        <v>15.056415065211745</v>
      </c>
      <c r="O520" s="28">
        <f t="shared" si="54"/>
        <v>12.934333384356345</v>
      </c>
    </row>
    <row r="521" spans="1:15" ht="13.2" x14ac:dyDescent="0.25">
      <c r="A521" s="1">
        <v>1913.09</v>
      </c>
      <c r="B521" s="11">
        <v>8.5299999999999994</v>
      </c>
      <c r="C521" s="4">
        <v>0.48</v>
      </c>
      <c r="D521" s="11">
        <v>0.64749999999999996</v>
      </c>
      <c r="E521" s="11">
        <v>10</v>
      </c>
      <c r="F521" s="23">
        <f>F513*4/12+F525*8/12</f>
        <v>4.2566666666666668</v>
      </c>
      <c r="G521" s="4">
        <f t="shared" si="55"/>
        <v>221.56930899999998</v>
      </c>
      <c r="H521" s="4">
        <f t="shared" si="56"/>
        <v>12.468143999999999</v>
      </c>
      <c r="I521" s="5">
        <f t="shared" si="59"/>
        <v>1869.9340896267631</v>
      </c>
      <c r="J521" s="4">
        <f t="shared" si="57"/>
        <v>16.819006749999996</v>
      </c>
      <c r="K521" s="5">
        <f t="shared" si="58"/>
        <v>141.94400035560716</v>
      </c>
      <c r="L521" s="15">
        <f t="shared" si="60"/>
        <v>11.843316826625973</v>
      </c>
      <c r="M521" s="6"/>
      <c r="N521" s="7">
        <f t="shared" si="61"/>
        <v>15.065935573976573</v>
      </c>
      <c r="O521" s="28">
        <f t="shared" ref="O521:O584" si="62">B521/D521</f>
        <v>13.173745173745173</v>
      </c>
    </row>
    <row r="522" spans="1:15" ht="13.2" x14ac:dyDescent="0.25">
      <c r="A522" s="1">
        <v>1913.1</v>
      </c>
      <c r="B522" s="11">
        <v>8.26</v>
      </c>
      <c r="C522" s="4">
        <v>0.48</v>
      </c>
      <c r="D522" s="11">
        <v>0.64170000000000005</v>
      </c>
      <c r="E522" s="11">
        <v>10</v>
      </c>
      <c r="F522" s="23">
        <f>F513*3/12+F525*9/12</f>
        <v>4.2324999999999999</v>
      </c>
      <c r="G522" s="4">
        <f t="shared" ref="G522:G585" si="63">B522*$E$1804/E522</f>
        <v>214.55597800000001</v>
      </c>
      <c r="H522" s="4">
        <f t="shared" ref="H522:H585" si="64">C522*$E$1804/E522</f>
        <v>12.468143999999999</v>
      </c>
      <c r="I522" s="5">
        <f t="shared" si="59"/>
        <v>1819.5138269521851</v>
      </c>
      <c r="J522" s="4">
        <f t="shared" ref="J522:J585" si="65">D522*$E$1804/E522</f>
        <v>16.668350010000001</v>
      </c>
      <c r="K522" s="5">
        <f t="shared" ref="K522:K585" si="66">J522*(I522/G522)</f>
        <v>141.35375578150331</v>
      </c>
      <c r="L522" s="15">
        <f t="shared" si="60"/>
        <v>11.471490240312296</v>
      </c>
      <c r="M522" s="6"/>
      <c r="N522" s="7">
        <f t="shared" si="61"/>
        <v>14.609857401411739</v>
      </c>
      <c r="O522" s="28">
        <f t="shared" si="62"/>
        <v>12.872058594358734</v>
      </c>
    </row>
    <row r="523" spans="1:15" ht="13.2" x14ac:dyDescent="0.25">
      <c r="A523" s="1">
        <v>1913.11</v>
      </c>
      <c r="B523" s="11">
        <v>8.0500000000000007</v>
      </c>
      <c r="C523" s="4">
        <v>0.48</v>
      </c>
      <c r="D523" s="11">
        <v>0.63580000000000003</v>
      </c>
      <c r="E523" s="11">
        <v>10.1</v>
      </c>
      <c r="F523" s="23">
        <f>F513*2/12+F525*10/12</f>
        <v>4.2083333333333339</v>
      </c>
      <c r="G523" s="4">
        <f t="shared" si="63"/>
        <v>207.03085643564356</v>
      </c>
      <c r="H523" s="4">
        <f t="shared" si="64"/>
        <v>12.344697029702971</v>
      </c>
      <c r="I523" s="5">
        <f t="shared" ref="I523:I586" si="67">I522*((G523+(H523/12))/G522)</f>
        <v>1764.4219859567972</v>
      </c>
      <c r="J523" s="4">
        <f t="shared" si="65"/>
        <v>16.351579940594061</v>
      </c>
      <c r="K523" s="5">
        <f t="shared" si="66"/>
        <v>139.35645946227726</v>
      </c>
      <c r="L523" s="15">
        <f t="shared" si="60"/>
        <v>11.072537845038012</v>
      </c>
      <c r="M523" s="6"/>
      <c r="N523" s="7">
        <f t="shared" si="61"/>
        <v>14.120136915548985</v>
      </c>
      <c r="O523" s="28">
        <f t="shared" si="62"/>
        <v>12.661214218307645</v>
      </c>
    </row>
    <row r="524" spans="1:15" ht="13.2" x14ac:dyDescent="0.25">
      <c r="A524" s="1">
        <v>1913.12</v>
      </c>
      <c r="B524" s="11">
        <v>8.0399999999999991</v>
      </c>
      <c r="C524" s="4">
        <v>0.48</v>
      </c>
      <c r="D524" s="11">
        <v>0.63</v>
      </c>
      <c r="E524" s="11">
        <v>10</v>
      </c>
      <c r="F524" s="23">
        <f>F513*1/12+F525*11/12</f>
        <v>4.184166666666667</v>
      </c>
      <c r="G524" s="4">
        <f t="shared" si="63"/>
        <v>208.84141199999993</v>
      </c>
      <c r="H524" s="4">
        <f t="shared" si="64"/>
        <v>12.468143999999999</v>
      </c>
      <c r="I524" s="5">
        <f t="shared" si="67"/>
        <v>1788.7074463349354</v>
      </c>
      <c r="J524" s="4">
        <f t="shared" si="65"/>
        <v>16.364438999999997</v>
      </c>
      <c r="K524" s="5">
        <f t="shared" si="66"/>
        <v>140.15991183967779</v>
      </c>
      <c r="L524" s="15">
        <f t="shared" si="60"/>
        <v>11.174040870036796</v>
      </c>
      <c r="M524" s="6"/>
      <c r="N524" s="7">
        <f t="shared" si="61"/>
        <v>14.268761140269424</v>
      </c>
      <c r="O524" s="28">
        <f t="shared" si="62"/>
        <v>12.761904761904761</v>
      </c>
    </row>
    <row r="525" spans="1:15" ht="13.2" x14ac:dyDescent="0.25">
      <c r="A525" s="1">
        <v>1914.01</v>
      </c>
      <c r="B525" s="11">
        <v>8.3699999999999992</v>
      </c>
      <c r="C525" s="4">
        <v>0.47499999999999998</v>
      </c>
      <c r="D525" s="11">
        <v>0.62080000000000002</v>
      </c>
      <c r="E525" s="11">
        <v>10</v>
      </c>
      <c r="F525" s="23">
        <v>4.16</v>
      </c>
      <c r="G525" s="4">
        <f t="shared" si="63"/>
        <v>217.41326099999998</v>
      </c>
      <c r="H525" s="4">
        <f t="shared" si="64"/>
        <v>12.338267499999999</v>
      </c>
      <c r="I525" s="5">
        <f t="shared" si="67"/>
        <v>1870.9308866800379</v>
      </c>
      <c r="J525" s="4">
        <f t="shared" si="65"/>
        <v>16.125466240000002</v>
      </c>
      <c r="K525" s="5">
        <f t="shared" si="66"/>
        <v>138.76629563332946</v>
      </c>
      <c r="L525" s="15">
        <f t="shared" si="60"/>
        <v>11.636092105046137</v>
      </c>
      <c r="M525" s="6"/>
      <c r="N525" s="7">
        <f t="shared" si="61"/>
        <v>14.875360055451003</v>
      </c>
      <c r="O525" s="28">
        <f t="shared" si="62"/>
        <v>13.482603092783503</v>
      </c>
    </row>
    <row r="526" spans="1:15" ht="13.2" x14ac:dyDescent="0.25">
      <c r="A526" s="1">
        <v>1914.02</v>
      </c>
      <c r="B526" s="11">
        <v>8.48</v>
      </c>
      <c r="C526" s="4">
        <v>0.47</v>
      </c>
      <c r="D526" s="11">
        <v>0.61170000000000002</v>
      </c>
      <c r="E526" s="11">
        <v>9.9</v>
      </c>
      <c r="F526" s="23">
        <f>F525*11/12+F537*1/12</f>
        <v>4.166666666666667</v>
      </c>
      <c r="G526" s="4">
        <f t="shared" si="63"/>
        <v>222.495498989899</v>
      </c>
      <c r="H526" s="4">
        <f t="shared" si="64"/>
        <v>12.331708080808079</v>
      </c>
      <c r="I526" s="5">
        <f t="shared" si="67"/>
        <v>1923.5089298530941</v>
      </c>
      <c r="J526" s="4">
        <f t="shared" si="65"/>
        <v>16.049586878787878</v>
      </c>
      <c r="K526" s="5">
        <f t="shared" si="66"/>
        <v>138.75122787631338</v>
      </c>
      <c r="L526" s="15">
        <f t="shared" si="60"/>
        <v>11.910233879798245</v>
      </c>
      <c r="M526" s="6"/>
      <c r="N526" s="7">
        <f t="shared" si="61"/>
        <v>15.242178170369392</v>
      </c>
      <c r="O526" s="28">
        <f t="shared" si="62"/>
        <v>13.863004740886055</v>
      </c>
    </row>
    <row r="527" spans="1:15" ht="13.2" x14ac:dyDescent="0.25">
      <c r="A527" s="1">
        <v>1914.03</v>
      </c>
      <c r="B527" s="11">
        <v>8.32</v>
      </c>
      <c r="C527" s="4">
        <v>0.46500000000000002</v>
      </c>
      <c r="D527" s="11">
        <v>0.60250000000000004</v>
      </c>
      <c r="E527" s="11">
        <v>9.9</v>
      </c>
      <c r="F527" s="23">
        <f>F525*10/12+F537*2/12</f>
        <v>4.1733333333333338</v>
      </c>
      <c r="G527" s="4">
        <f t="shared" si="63"/>
        <v>218.29747070707072</v>
      </c>
      <c r="H527" s="4">
        <f t="shared" si="64"/>
        <v>12.200519696969696</v>
      </c>
      <c r="I527" s="5">
        <f t="shared" si="67"/>
        <v>1896.0059277605601</v>
      </c>
      <c r="J527" s="4">
        <f t="shared" si="65"/>
        <v>15.808200252525252</v>
      </c>
      <c r="K527" s="5">
        <f t="shared" si="66"/>
        <v>137.30091003314152</v>
      </c>
      <c r="L527" s="15">
        <f t="shared" si="60"/>
        <v>11.685526018836832</v>
      </c>
      <c r="M527" s="6"/>
      <c r="N527" s="7">
        <f t="shared" si="61"/>
        <v>14.971980169053376</v>
      </c>
      <c r="O527" s="28">
        <f t="shared" si="62"/>
        <v>13.809128630705393</v>
      </c>
    </row>
    <row r="528" spans="1:15" ht="13.2" x14ac:dyDescent="0.25">
      <c r="A528" s="1">
        <v>1914.04</v>
      </c>
      <c r="B528" s="11">
        <v>8.1199999999999992</v>
      </c>
      <c r="C528" s="4">
        <v>0.46</v>
      </c>
      <c r="D528" s="11">
        <v>0.59330000000000005</v>
      </c>
      <c r="E528" s="11">
        <v>9.8000000000000007</v>
      </c>
      <c r="F528" s="23">
        <f>F525*9/12+F537*3/12</f>
        <v>4.18</v>
      </c>
      <c r="G528" s="4">
        <f t="shared" si="63"/>
        <v>215.22391428571422</v>
      </c>
      <c r="H528" s="4">
        <f t="shared" si="64"/>
        <v>12.192487755102039</v>
      </c>
      <c r="I528" s="5">
        <f t="shared" si="67"/>
        <v>1878.1355324077831</v>
      </c>
      <c r="J528" s="4">
        <f t="shared" si="65"/>
        <v>15.725658663265307</v>
      </c>
      <c r="K528" s="5">
        <f t="shared" si="66"/>
        <v>137.22879450462293</v>
      </c>
      <c r="L528" s="15">
        <f t="shared" si="60"/>
        <v>11.522662536200237</v>
      </c>
      <c r="M528" s="6"/>
      <c r="N528" s="7">
        <f t="shared" si="61"/>
        <v>14.781642625967621</v>
      </c>
      <c r="O528" s="28">
        <f t="shared" si="62"/>
        <v>13.686162143940669</v>
      </c>
    </row>
    <row r="529" spans="1:15" ht="13.2" x14ac:dyDescent="0.25">
      <c r="A529" s="1">
        <v>1914.05</v>
      </c>
      <c r="B529" s="11">
        <v>8.17</v>
      </c>
      <c r="C529" s="4">
        <v>0.45500000000000002</v>
      </c>
      <c r="D529" s="11">
        <v>0.58420000000000005</v>
      </c>
      <c r="E529" s="11">
        <v>9.9</v>
      </c>
      <c r="F529" s="23">
        <f>F525*8/12+F537*4/12</f>
        <v>4.1866666666666665</v>
      </c>
      <c r="G529" s="4">
        <f t="shared" si="63"/>
        <v>214.36181919191918</v>
      </c>
      <c r="H529" s="4">
        <f t="shared" si="64"/>
        <v>11.938142929292928</v>
      </c>
      <c r="I529" s="5">
        <f t="shared" si="67"/>
        <v>1879.2939667530661</v>
      </c>
      <c r="J529" s="4">
        <f t="shared" si="65"/>
        <v>15.328050767676768</v>
      </c>
      <c r="K529" s="5">
        <f t="shared" si="66"/>
        <v>134.37986969120456</v>
      </c>
      <c r="L529" s="15">
        <f t="shared" si="60"/>
        <v>11.479008694164484</v>
      </c>
      <c r="M529" s="6"/>
      <c r="N529" s="7">
        <f t="shared" si="61"/>
        <v>14.742681655780267</v>
      </c>
      <c r="O529" s="28">
        <f t="shared" si="62"/>
        <v>13.984936665525504</v>
      </c>
    </row>
    <row r="530" spans="1:15" ht="13.2" x14ac:dyDescent="0.25">
      <c r="A530" s="1">
        <v>1914.06</v>
      </c>
      <c r="B530" s="11">
        <v>8.1300000000000008</v>
      </c>
      <c r="C530" s="4">
        <v>0.45</v>
      </c>
      <c r="D530" s="11">
        <v>0.57499999999999996</v>
      </c>
      <c r="E530" s="11">
        <v>9.9</v>
      </c>
      <c r="F530" s="23">
        <f>F525*7/12+F537*5/12</f>
        <v>4.1933333333333334</v>
      </c>
      <c r="G530" s="4">
        <f t="shared" si="63"/>
        <v>213.3123121212121</v>
      </c>
      <c r="H530" s="4">
        <f t="shared" si="64"/>
        <v>11.806954545454545</v>
      </c>
      <c r="I530" s="5">
        <f t="shared" si="67"/>
        <v>1878.7189073997147</v>
      </c>
      <c r="J530" s="4">
        <f t="shared" si="65"/>
        <v>15.08666414141414</v>
      </c>
      <c r="K530" s="5">
        <f t="shared" si="66"/>
        <v>132.87372346307944</v>
      </c>
      <c r="L530" s="15">
        <f t="shared" si="60"/>
        <v>11.428715168831889</v>
      </c>
      <c r="M530" s="6"/>
      <c r="N530" s="7">
        <f t="shared" si="61"/>
        <v>14.694917610765927</v>
      </c>
      <c r="O530" s="28">
        <f t="shared" si="62"/>
        <v>14.139130434782611</v>
      </c>
    </row>
    <row r="531" spans="1:15" ht="13.2" x14ac:dyDescent="0.25">
      <c r="A531" s="1">
        <v>1914.07</v>
      </c>
      <c r="B531" s="11">
        <v>7.68</v>
      </c>
      <c r="C531" s="4">
        <v>0.44500000000000001</v>
      </c>
      <c r="D531" s="11">
        <v>0.56579999999999997</v>
      </c>
      <c r="E531" s="11">
        <v>10</v>
      </c>
      <c r="F531" s="23">
        <f>F525*6/12+F537*6/12</f>
        <v>4.2</v>
      </c>
      <c r="G531" s="4">
        <f t="shared" si="63"/>
        <v>199.49030399999998</v>
      </c>
      <c r="H531" s="4">
        <f t="shared" si="64"/>
        <v>11.559008500000001</v>
      </c>
      <c r="I531" s="5">
        <f t="shared" si="67"/>
        <v>1765.4671666210852</v>
      </c>
      <c r="J531" s="4">
        <f t="shared" si="65"/>
        <v>14.69682474</v>
      </c>
      <c r="K531" s="5">
        <f t="shared" si="66"/>
        <v>130.06527641591276</v>
      </c>
      <c r="L531" s="15">
        <f t="shared" si="60"/>
        <v>10.694345183040141</v>
      </c>
      <c r="M531" s="6"/>
      <c r="N531" s="7">
        <f t="shared" si="61"/>
        <v>13.769849699257325</v>
      </c>
      <c r="O531" s="28">
        <f t="shared" si="62"/>
        <v>13.573700954400849</v>
      </c>
    </row>
    <row r="532" spans="1:15" ht="13.2" x14ac:dyDescent="0.25">
      <c r="A532" s="1">
        <v>1914.08</v>
      </c>
      <c r="B532" s="11">
        <v>7.68</v>
      </c>
      <c r="C532" s="4">
        <v>0.44</v>
      </c>
      <c r="D532" s="11">
        <v>0.55669999999999997</v>
      </c>
      <c r="E532" s="11">
        <v>10.199999999999999</v>
      </c>
      <c r="F532" s="23">
        <f>F525*5/12+F537*7/12</f>
        <v>4.206666666666667</v>
      </c>
      <c r="G532" s="4">
        <f t="shared" si="63"/>
        <v>195.5787294117647</v>
      </c>
      <c r="H532" s="4">
        <f t="shared" si="64"/>
        <v>11.205031372549021</v>
      </c>
      <c r="I532" s="5">
        <f t="shared" si="67"/>
        <v>1739.1137709047405</v>
      </c>
      <c r="J532" s="4">
        <f t="shared" si="65"/>
        <v>14.176911284313725</v>
      </c>
      <c r="K532" s="5">
        <f t="shared" si="66"/>
        <v>126.06310368003501</v>
      </c>
      <c r="L532" s="15">
        <f t="shared" si="60"/>
        <v>10.492046265076439</v>
      </c>
      <c r="M532" s="6"/>
      <c r="N532" s="7">
        <f t="shared" si="61"/>
        <v>13.528140067051368</v>
      </c>
      <c r="O532" s="28">
        <f t="shared" si="62"/>
        <v>13.795581102927969</v>
      </c>
    </row>
    <row r="533" spans="1:15" ht="13.2" x14ac:dyDescent="0.25">
      <c r="A533" s="1">
        <v>1914.09</v>
      </c>
      <c r="B533" s="11">
        <v>7.68</v>
      </c>
      <c r="C533" s="4">
        <v>0.435</v>
      </c>
      <c r="D533" s="11">
        <v>0.54749999999999999</v>
      </c>
      <c r="E533" s="11">
        <v>10.199999999999999</v>
      </c>
      <c r="F533" s="23">
        <f>F525*4/12+F537*8/12</f>
        <v>4.2133333333333329</v>
      </c>
      <c r="G533" s="4">
        <f t="shared" si="63"/>
        <v>195.5787294117647</v>
      </c>
      <c r="H533" s="4">
        <f t="shared" si="64"/>
        <v>11.077701470588236</v>
      </c>
      <c r="I533" s="5">
        <f t="shared" si="67"/>
        <v>1747.322478482253</v>
      </c>
      <c r="J533" s="4">
        <f t="shared" si="65"/>
        <v>13.942624264705882</v>
      </c>
      <c r="K533" s="5">
        <f t="shared" si="66"/>
        <v>124.56498137617623</v>
      </c>
      <c r="L533" s="15">
        <f t="shared" si="60"/>
        <v>10.500497301802135</v>
      </c>
      <c r="M533" s="6"/>
      <c r="N533" s="7">
        <f t="shared" si="61"/>
        <v>13.558230015308249</v>
      </c>
      <c r="O533" s="28">
        <f t="shared" si="62"/>
        <v>14.027397260273972</v>
      </c>
    </row>
    <row r="534" spans="1:15" ht="13.2" x14ac:dyDescent="0.25">
      <c r="A534" s="1">
        <v>1914.1</v>
      </c>
      <c r="B534" s="11">
        <v>7.68</v>
      </c>
      <c r="C534" s="4">
        <v>0.43</v>
      </c>
      <c r="D534" s="11">
        <v>0.5383</v>
      </c>
      <c r="E534" s="11">
        <v>10.1</v>
      </c>
      <c r="F534" s="23">
        <f>F525*3/12+F537*9/12</f>
        <v>4.2200000000000006</v>
      </c>
      <c r="G534" s="4">
        <f t="shared" si="63"/>
        <v>197.51515247524753</v>
      </c>
      <c r="H534" s="4">
        <f t="shared" si="64"/>
        <v>11.05879108910891</v>
      </c>
      <c r="I534" s="5">
        <f t="shared" si="67"/>
        <v>1772.856075189138</v>
      </c>
      <c r="J534" s="4">
        <f t="shared" si="65"/>
        <v>13.844063356435642</v>
      </c>
      <c r="K534" s="5">
        <f t="shared" si="66"/>
        <v>124.26151370759283</v>
      </c>
      <c r="L534" s="15">
        <f t="shared" si="60"/>
        <v>10.612759466126228</v>
      </c>
      <c r="M534" s="6"/>
      <c r="N534" s="7">
        <f t="shared" si="61"/>
        <v>13.722477893212899</v>
      </c>
      <c r="O534" s="28">
        <f t="shared" si="62"/>
        <v>14.267137284042356</v>
      </c>
    </row>
    <row r="535" spans="1:15" ht="13.2" x14ac:dyDescent="0.25">
      <c r="A535" s="1">
        <v>1914.11</v>
      </c>
      <c r="B535" s="11">
        <v>7.68</v>
      </c>
      <c r="C535" s="4">
        <v>0.42499999999999999</v>
      </c>
      <c r="D535" s="11">
        <v>0.5292</v>
      </c>
      <c r="E535" s="11">
        <v>10.199999999999999</v>
      </c>
      <c r="F535" s="23">
        <f>F525*2/12+F537*10/12</f>
        <v>4.2266666666666666</v>
      </c>
      <c r="G535" s="4">
        <f t="shared" si="63"/>
        <v>195.5787294117647</v>
      </c>
      <c r="H535" s="4">
        <f t="shared" si="64"/>
        <v>10.823041666666667</v>
      </c>
      <c r="I535" s="5">
        <f t="shared" si="67"/>
        <v>1763.570586092816</v>
      </c>
      <c r="J535" s="4">
        <f t="shared" si="65"/>
        <v>13.476596823529412</v>
      </c>
      <c r="K535" s="5">
        <f t="shared" si="66"/>
        <v>121.52103569795811</v>
      </c>
      <c r="L535" s="15">
        <f t="shared" si="60"/>
        <v>10.516917642992127</v>
      </c>
      <c r="M535" s="6"/>
      <c r="N535" s="7">
        <f t="shared" si="61"/>
        <v>13.617092303207176</v>
      </c>
      <c r="O535" s="28">
        <f t="shared" si="62"/>
        <v>14.512471655328797</v>
      </c>
    </row>
    <row r="536" spans="1:15" ht="13.2" x14ac:dyDescent="0.25">
      <c r="A536" s="1">
        <v>1914.12</v>
      </c>
      <c r="B536" s="11">
        <v>7.35</v>
      </c>
      <c r="C536" s="4">
        <v>0.42</v>
      </c>
      <c r="D536" s="11">
        <v>0.52</v>
      </c>
      <c r="E536" s="11">
        <v>10.1</v>
      </c>
      <c r="F536" s="23">
        <f>F525*1/12+F537*11/12</f>
        <v>4.2333333333333334</v>
      </c>
      <c r="G536" s="4">
        <f t="shared" si="63"/>
        <v>189.02817326732671</v>
      </c>
      <c r="H536" s="4">
        <f t="shared" si="64"/>
        <v>10.801609900990098</v>
      </c>
      <c r="I536" s="5">
        <f t="shared" si="67"/>
        <v>1712.6196567993702</v>
      </c>
      <c r="J536" s="4">
        <f t="shared" si="65"/>
        <v>13.37342178217822</v>
      </c>
      <c r="K536" s="5">
        <f t="shared" si="66"/>
        <v>121.16492810009153</v>
      </c>
      <c r="L536" s="15">
        <f t="shared" si="60"/>
        <v>10.172217991997867</v>
      </c>
      <c r="M536" s="6"/>
      <c r="N536" s="7">
        <f t="shared" si="61"/>
        <v>13.191719327709979</v>
      </c>
      <c r="O536" s="28">
        <f t="shared" si="62"/>
        <v>14.134615384615383</v>
      </c>
    </row>
    <row r="537" spans="1:15" ht="13.2" x14ac:dyDescent="0.25">
      <c r="A537" s="1">
        <v>1915.01</v>
      </c>
      <c r="B537" s="11">
        <v>7.48</v>
      </c>
      <c r="C537" s="4">
        <v>0.42080000000000001</v>
      </c>
      <c r="D537" s="11">
        <v>0.55000000000000004</v>
      </c>
      <c r="E537" s="11">
        <v>10.1</v>
      </c>
      <c r="F537" s="23">
        <v>4.24</v>
      </c>
      <c r="G537" s="4">
        <f t="shared" si="63"/>
        <v>192.37152871287131</v>
      </c>
      <c r="H537" s="4">
        <f t="shared" si="64"/>
        <v>10.822184396039603</v>
      </c>
      <c r="I537" s="5">
        <f t="shared" si="67"/>
        <v>1751.0817544885792</v>
      </c>
      <c r="J537" s="4">
        <f t="shared" si="65"/>
        <v>14.144965346534654</v>
      </c>
      <c r="K537" s="5">
        <f t="shared" si="66"/>
        <v>128.75601135945436</v>
      </c>
      <c r="L537" s="15">
        <f t="shared" si="60"/>
        <v>10.359834197757275</v>
      </c>
      <c r="M537" s="6"/>
      <c r="N537" s="7">
        <f t="shared" si="61"/>
        <v>13.455503012706092</v>
      </c>
      <c r="O537" s="28">
        <f t="shared" si="62"/>
        <v>13.6</v>
      </c>
    </row>
    <row r="538" spans="1:15" ht="13.2" x14ac:dyDescent="0.25">
      <c r="A538" s="1">
        <v>1915.02</v>
      </c>
      <c r="B538" s="11">
        <v>7.38</v>
      </c>
      <c r="C538" s="4">
        <v>0.42170000000000002</v>
      </c>
      <c r="D538" s="11">
        <v>0.57999999999999996</v>
      </c>
      <c r="E538" s="11">
        <v>10</v>
      </c>
      <c r="F538" s="23">
        <f>F537*11/12+F549*1/12</f>
        <v>4.2241666666666671</v>
      </c>
      <c r="G538" s="4">
        <f t="shared" si="63"/>
        <v>191.69771399999999</v>
      </c>
      <c r="H538" s="4">
        <f t="shared" si="64"/>
        <v>10.95378401</v>
      </c>
      <c r="I538" s="5">
        <f t="shared" si="67"/>
        <v>1753.2572823853629</v>
      </c>
      <c r="J538" s="4">
        <f t="shared" si="65"/>
        <v>15.065673999999998</v>
      </c>
      <c r="K538" s="5">
        <f t="shared" si="66"/>
        <v>137.78986772134286</v>
      </c>
      <c r="L538" s="15">
        <f t="shared" si="60"/>
        <v>10.329786209660698</v>
      </c>
      <c r="M538" s="6"/>
      <c r="N538" s="7">
        <f t="shared" si="61"/>
        <v>13.435767253018067</v>
      </c>
      <c r="O538" s="28">
        <f t="shared" si="62"/>
        <v>12.724137931034484</v>
      </c>
    </row>
    <row r="539" spans="1:15" ht="13.2" x14ac:dyDescent="0.25">
      <c r="A539" s="1">
        <v>1915.03</v>
      </c>
      <c r="B539" s="11">
        <v>7.57</v>
      </c>
      <c r="C539" s="4">
        <v>0.42249999999999999</v>
      </c>
      <c r="D539" s="11">
        <v>0.61</v>
      </c>
      <c r="E539" s="11">
        <v>9.9</v>
      </c>
      <c r="F539" s="23">
        <f>F537*10/12+F549*2/12</f>
        <v>4.2083333333333339</v>
      </c>
      <c r="G539" s="4">
        <f t="shared" si="63"/>
        <v>198.61921313131313</v>
      </c>
      <c r="H539" s="4">
        <f t="shared" si="64"/>
        <v>11.085418434343433</v>
      </c>
      <c r="I539" s="5">
        <f t="shared" si="67"/>
        <v>1825.0098402007222</v>
      </c>
      <c r="J539" s="4">
        <f t="shared" si="65"/>
        <v>16.004982828282824</v>
      </c>
      <c r="K539" s="5">
        <f t="shared" si="66"/>
        <v>147.06155911789173</v>
      </c>
      <c r="L539" s="15">
        <f t="shared" si="60"/>
        <v>10.707013188682822</v>
      </c>
      <c r="M539" s="6"/>
      <c r="N539" s="7">
        <f t="shared" si="61"/>
        <v>13.942381087442447</v>
      </c>
      <c r="O539" s="28">
        <f t="shared" si="62"/>
        <v>12.409836065573771</v>
      </c>
    </row>
    <row r="540" spans="1:15" ht="13.2" x14ac:dyDescent="0.25">
      <c r="A540" s="1">
        <v>1915.04</v>
      </c>
      <c r="B540" s="11">
        <v>8.14</v>
      </c>
      <c r="C540" s="4">
        <v>0.42330000000000001</v>
      </c>
      <c r="D540" s="11">
        <v>0.64</v>
      </c>
      <c r="E540" s="11">
        <v>10</v>
      </c>
      <c r="F540" s="23">
        <f>F537*9/12+F549*3/12</f>
        <v>4.1924999999999999</v>
      </c>
      <c r="G540" s="4">
        <f t="shared" si="63"/>
        <v>211.438942</v>
      </c>
      <c r="H540" s="4">
        <f t="shared" si="64"/>
        <v>10.995344489999999</v>
      </c>
      <c r="I540" s="5">
        <f t="shared" si="67"/>
        <v>1951.2229521972906</v>
      </c>
      <c r="J540" s="4">
        <f t="shared" si="65"/>
        <v>16.624192000000001</v>
      </c>
      <c r="K540" s="5">
        <f t="shared" si="66"/>
        <v>153.4131068066666</v>
      </c>
      <c r="L540" s="15">
        <f t="shared" si="60"/>
        <v>11.401123789000192</v>
      </c>
      <c r="M540" s="6"/>
      <c r="N540" s="7">
        <f t="shared" si="61"/>
        <v>14.855567969356313</v>
      </c>
      <c r="O540" s="28">
        <f t="shared" si="62"/>
        <v>12.71875</v>
      </c>
    </row>
    <row r="541" spans="1:15" ht="13.2" x14ac:dyDescent="0.25">
      <c r="A541" s="1">
        <v>1915.05</v>
      </c>
      <c r="B541" s="11">
        <v>7.95</v>
      </c>
      <c r="C541" s="4">
        <v>0.42420000000000002</v>
      </c>
      <c r="D541" s="11">
        <v>0.67</v>
      </c>
      <c r="E541" s="11">
        <v>10.1</v>
      </c>
      <c r="F541" s="23">
        <f>F537*8/12+F549*4/12</f>
        <v>4.1766666666666667</v>
      </c>
      <c r="G541" s="4">
        <f t="shared" si="63"/>
        <v>204.45904455445543</v>
      </c>
      <c r="H541" s="4">
        <f t="shared" si="64"/>
        <v>10.909625999999999</v>
      </c>
      <c r="I541" s="5">
        <f t="shared" si="67"/>
        <v>1895.2001120646887</v>
      </c>
      <c r="J541" s="4">
        <f t="shared" si="65"/>
        <v>17.231139603960397</v>
      </c>
      <c r="K541" s="5">
        <f t="shared" si="66"/>
        <v>159.7212673060807</v>
      </c>
      <c r="L541" s="15">
        <f t="shared" si="60"/>
        <v>11.026929876471321</v>
      </c>
      <c r="M541" s="6"/>
      <c r="N541" s="7">
        <f t="shared" si="61"/>
        <v>14.37666620226023</v>
      </c>
      <c r="O541" s="28">
        <f t="shared" si="62"/>
        <v>11.865671641791044</v>
      </c>
    </row>
    <row r="542" spans="1:15" ht="13.2" x14ac:dyDescent="0.25">
      <c r="A542" s="1">
        <v>1915.06</v>
      </c>
      <c r="B542" s="11">
        <v>8.0399999999999991</v>
      </c>
      <c r="C542" s="4">
        <v>0.42499999999999999</v>
      </c>
      <c r="D542" s="11">
        <v>0.7</v>
      </c>
      <c r="E542" s="11">
        <v>10.1</v>
      </c>
      <c r="F542" s="23">
        <f>F537*7/12+F549*5/12</f>
        <v>4.1608333333333327</v>
      </c>
      <c r="G542" s="4">
        <f t="shared" si="63"/>
        <v>206.77367524752469</v>
      </c>
      <c r="H542" s="4">
        <f t="shared" si="64"/>
        <v>10.930200495049505</v>
      </c>
      <c r="I542" s="5">
        <f t="shared" si="67"/>
        <v>1925.0981851114111</v>
      </c>
      <c r="J542" s="4">
        <f t="shared" si="65"/>
        <v>18.002683168316828</v>
      </c>
      <c r="K542" s="5">
        <f t="shared" si="66"/>
        <v>167.60805094253581</v>
      </c>
      <c r="L542" s="15">
        <f t="shared" si="60"/>
        <v>11.154262189096347</v>
      </c>
      <c r="M542" s="6"/>
      <c r="N542" s="7">
        <f t="shared" si="61"/>
        <v>14.548595263420438</v>
      </c>
      <c r="O542" s="28">
        <f t="shared" si="62"/>
        <v>11.485714285714286</v>
      </c>
    </row>
    <row r="543" spans="1:15" ht="13.2" x14ac:dyDescent="0.25">
      <c r="A543" s="1">
        <v>1915.07</v>
      </c>
      <c r="B543" s="11">
        <v>8.01</v>
      </c>
      <c r="C543" s="4">
        <v>0.42580000000000001</v>
      </c>
      <c r="D543" s="11">
        <v>0.73</v>
      </c>
      <c r="E543" s="11">
        <v>10.1</v>
      </c>
      <c r="F543" s="23">
        <f>F537*6/12+F549*6/12</f>
        <v>4.1449999999999996</v>
      </c>
      <c r="G543" s="4">
        <f t="shared" si="63"/>
        <v>206.0021316831683</v>
      </c>
      <c r="H543" s="4">
        <f t="shared" si="64"/>
        <v>10.95077499009901</v>
      </c>
      <c r="I543" s="5">
        <f t="shared" si="67"/>
        <v>1926.4111148437946</v>
      </c>
      <c r="J543" s="4">
        <f t="shared" si="65"/>
        <v>18.774226732673267</v>
      </c>
      <c r="K543" s="5">
        <f t="shared" si="66"/>
        <v>175.56555728289263</v>
      </c>
      <c r="L543" s="15">
        <f t="shared" si="60"/>
        <v>11.11362939394961</v>
      </c>
      <c r="M543" s="6"/>
      <c r="N543" s="7">
        <f t="shared" si="61"/>
        <v>14.499550030039003</v>
      </c>
      <c r="O543" s="28">
        <f t="shared" si="62"/>
        <v>10.972602739726028</v>
      </c>
    </row>
    <row r="544" spans="1:15" ht="13.2" x14ac:dyDescent="0.25">
      <c r="A544" s="1">
        <v>1915.08</v>
      </c>
      <c r="B544" s="11">
        <v>8.35</v>
      </c>
      <c r="C544" s="4">
        <v>0.42670000000000002</v>
      </c>
      <c r="D544" s="11">
        <v>0.76</v>
      </c>
      <c r="E544" s="11">
        <v>10.1</v>
      </c>
      <c r="F544" s="23">
        <f>F537*5/12+F549*7/12</f>
        <v>4.1291666666666664</v>
      </c>
      <c r="G544" s="4">
        <f t="shared" si="63"/>
        <v>214.7462920792079</v>
      </c>
      <c r="H544" s="4">
        <f t="shared" si="64"/>
        <v>10.973921297029703</v>
      </c>
      <c r="I544" s="5">
        <f t="shared" si="67"/>
        <v>2016.7331807121523</v>
      </c>
      <c r="J544" s="4">
        <f t="shared" si="65"/>
        <v>19.545770297029701</v>
      </c>
      <c r="K544" s="5">
        <f t="shared" si="66"/>
        <v>183.55894818457915</v>
      </c>
      <c r="L544" s="15">
        <f t="shared" si="60"/>
        <v>11.584831641604607</v>
      </c>
      <c r="M544" s="6"/>
      <c r="N544" s="7">
        <f t="shared" si="61"/>
        <v>15.113448857043258</v>
      </c>
      <c r="O544" s="28">
        <f t="shared" si="62"/>
        <v>10.986842105263158</v>
      </c>
    </row>
    <row r="545" spans="1:15" ht="13.2" x14ac:dyDescent="0.25">
      <c r="A545" s="1">
        <v>1915.09</v>
      </c>
      <c r="B545" s="11">
        <v>8.66</v>
      </c>
      <c r="C545" s="4">
        <v>0.42749999999999999</v>
      </c>
      <c r="D545" s="11">
        <v>0.79</v>
      </c>
      <c r="E545" s="11">
        <v>10.1</v>
      </c>
      <c r="F545" s="23">
        <f>F537*4/12+F549*8/12</f>
        <v>4.1133333333333333</v>
      </c>
      <c r="G545" s="4">
        <f t="shared" si="63"/>
        <v>222.71890891089109</v>
      </c>
      <c r="H545" s="4">
        <f t="shared" si="64"/>
        <v>10.994495792079208</v>
      </c>
      <c r="I545" s="5">
        <f t="shared" si="67"/>
        <v>2100.2102352730667</v>
      </c>
      <c r="J545" s="4">
        <f t="shared" si="65"/>
        <v>20.31731386138614</v>
      </c>
      <c r="K545" s="5">
        <f t="shared" si="66"/>
        <v>191.5896173055107</v>
      </c>
      <c r="L545" s="15">
        <f t="shared" si="60"/>
        <v>12.011570757825899</v>
      </c>
      <c r="M545" s="6"/>
      <c r="N545" s="7">
        <f t="shared" si="61"/>
        <v>15.664883714157853</v>
      </c>
      <c r="O545" s="28">
        <f t="shared" si="62"/>
        <v>10.962025316455696</v>
      </c>
    </row>
    <row r="546" spans="1:15" ht="13.2" x14ac:dyDescent="0.25">
      <c r="A546" s="1">
        <v>1915.1</v>
      </c>
      <c r="B546" s="11">
        <v>9.14</v>
      </c>
      <c r="C546" s="4">
        <v>0.42830000000000001</v>
      </c>
      <c r="D546" s="11">
        <v>0.82</v>
      </c>
      <c r="E546" s="11">
        <v>10.199999999999999</v>
      </c>
      <c r="F546" s="23">
        <f>F537*3/12+F549*9/12</f>
        <v>4.0975000000000001</v>
      </c>
      <c r="G546" s="4">
        <f t="shared" si="63"/>
        <v>232.75906078431376</v>
      </c>
      <c r="H546" s="4">
        <f t="shared" si="64"/>
        <v>10.907079401960784</v>
      </c>
      <c r="I546" s="5">
        <f t="shared" si="67"/>
        <v>2203.4585846107361</v>
      </c>
      <c r="J546" s="4">
        <f t="shared" si="65"/>
        <v>20.882103921568628</v>
      </c>
      <c r="K546" s="5">
        <f t="shared" si="66"/>
        <v>197.68446820358901</v>
      </c>
      <c r="L546" s="15">
        <f t="shared" si="60"/>
        <v>12.549076133220163</v>
      </c>
      <c r="M546" s="6"/>
      <c r="N546" s="7">
        <f t="shared" si="61"/>
        <v>16.354096721194889</v>
      </c>
      <c r="O546" s="28">
        <f t="shared" si="62"/>
        <v>11.146341463414636</v>
      </c>
    </row>
    <row r="547" spans="1:15" ht="13.2" x14ac:dyDescent="0.25">
      <c r="A547" s="1">
        <v>1915.11</v>
      </c>
      <c r="B547" s="11">
        <v>9.4600000000000009</v>
      </c>
      <c r="C547" s="4">
        <v>0.42920000000000003</v>
      </c>
      <c r="D547" s="11">
        <v>0.85</v>
      </c>
      <c r="E547" s="11">
        <v>10.3</v>
      </c>
      <c r="F547" s="23">
        <f>F537*2/12+F549*10/12</f>
        <v>4.081666666666667</v>
      </c>
      <c r="G547" s="4">
        <f t="shared" si="63"/>
        <v>238.56926019417472</v>
      </c>
      <c r="H547" s="4">
        <f t="shared" si="64"/>
        <v>10.823882291262136</v>
      </c>
      <c r="I547" s="5">
        <f t="shared" si="67"/>
        <v>2267.0008232998744</v>
      </c>
      <c r="J547" s="4">
        <f t="shared" si="65"/>
        <v>21.435927184466017</v>
      </c>
      <c r="K547" s="5">
        <f t="shared" si="66"/>
        <v>203.69457714639464</v>
      </c>
      <c r="L547" s="15">
        <f t="shared" si="60"/>
        <v>12.857714453559316</v>
      </c>
      <c r="M547" s="6"/>
      <c r="N547" s="7">
        <f t="shared" si="61"/>
        <v>16.740136872288552</v>
      </c>
      <c r="O547" s="28">
        <f t="shared" si="62"/>
        <v>11.129411764705884</v>
      </c>
    </row>
    <row r="548" spans="1:15" ht="13.2" x14ac:dyDescent="0.25">
      <c r="A548" s="1">
        <v>1915.12</v>
      </c>
      <c r="B548" s="11">
        <v>9.48</v>
      </c>
      <c r="C548" s="4">
        <v>0.43</v>
      </c>
      <c r="D548" s="11">
        <v>0.88</v>
      </c>
      <c r="E548" s="11">
        <v>10.3</v>
      </c>
      <c r="F548" s="23">
        <f>F537*1/12+F549*11/12</f>
        <v>4.065833333333333</v>
      </c>
      <c r="G548" s="4">
        <f t="shared" si="63"/>
        <v>239.07363495145628</v>
      </c>
      <c r="H548" s="4">
        <f t="shared" si="64"/>
        <v>10.844057281553397</v>
      </c>
      <c r="I548" s="5">
        <f t="shared" si="67"/>
        <v>2280.3807612104711</v>
      </c>
      <c r="J548" s="4">
        <f t="shared" si="65"/>
        <v>22.192489320388347</v>
      </c>
      <c r="K548" s="5">
        <f t="shared" si="66"/>
        <v>211.68091454274415</v>
      </c>
      <c r="L548" s="15">
        <f t="shared" si="60"/>
        <v>12.878444602185995</v>
      </c>
      <c r="M548" s="6"/>
      <c r="N548" s="7">
        <f t="shared" si="61"/>
        <v>16.749313030943135</v>
      </c>
      <c r="O548" s="28">
        <f t="shared" si="62"/>
        <v>10.772727272727273</v>
      </c>
    </row>
    <row r="549" spans="1:15" ht="13.2" x14ac:dyDescent="0.25">
      <c r="A549" s="1">
        <v>1916.01</v>
      </c>
      <c r="B549" s="11">
        <v>9.33</v>
      </c>
      <c r="C549" s="4">
        <v>0.44080000000000003</v>
      </c>
      <c r="D549" s="11">
        <v>0.93420000000000003</v>
      </c>
      <c r="E549" s="11">
        <v>10.4</v>
      </c>
      <c r="F549" s="23">
        <v>4.05</v>
      </c>
      <c r="G549" s="4">
        <f t="shared" si="63"/>
        <v>233.02841249999997</v>
      </c>
      <c r="H549" s="4">
        <f t="shared" si="64"/>
        <v>11.009531000000001</v>
      </c>
      <c r="I549" s="5">
        <f t="shared" si="67"/>
        <v>2231.4701033941724</v>
      </c>
      <c r="J549" s="4">
        <f t="shared" si="65"/>
        <v>23.332812749999999</v>
      </c>
      <c r="K549" s="5">
        <f t="shared" si="66"/>
        <v>223.43401614049691</v>
      </c>
      <c r="L549" s="15">
        <f t="shared" si="60"/>
        <v>12.54356369251618</v>
      </c>
      <c r="M549" s="6"/>
      <c r="N549" s="7">
        <f t="shared" si="61"/>
        <v>16.29702776682074</v>
      </c>
      <c r="O549" s="28">
        <f t="shared" si="62"/>
        <v>9.9871547848426463</v>
      </c>
    </row>
    <row r="550" spans="1:15" ht="13.2" x14ac:dyDescent="0.25">
      <c r="A550" s="1">
        <v>1916.02</v>
      </c>
      <c r="B550" s="11">
        <v>9.1999999999999993</v>
      </c>
      <c r="C550" s="4">
        <v>0.45169999999999999</v>
      </c>
      <c r="D550" s="11">
        <v>0.98829999999999996</v>
      </c>
      <c r="E550" s="11">
        <v>10.4</v>
      </c>
      <c r="F550" s="23">
        <f>F549*11/12+F561*1/12</f>
        <v>4.0649999999999995</v>
      </c>
      <c r="G550" s="4">
        <f t="shared" si="63"/>
        <v>229.78149999999997</v>
      </c>
      <c r="H550" s="4">
        <f t="shared" si="64"/>
        <v>11.281772124999998</v>
      </c>
      <c r="I550" s="5">
        <f t="shared" si="67"/>
        <v>2209.3806221902446</v>
      </c>
      <c r="J550" s="4">
        <f t="shared" si="65"/>
        <v>24.684027874999995</v>
      </c>
      <c r="K550" s="5">
        <f t="shared" si="66"/>
        <v>237.34031183811069</v>
      </c>
      <c r="L550" s="15">
        <f t="shared" si="60"/>
        <v>12.354652326458805</v>
      </c>
      <c r="M550" s="6"/>
      <c r="N550" s="7">
        <f t="shared" si="61"/>
        <v>16.034835612136906</v>
      </c>
      <c r="O550" s="28">
        <f t="shared" si="62"/>
        <v>9.3089142972781538</v>
      </c>
    </row>
    <row r="551" spans="1:15" ht="13.2" x14ac:dyDescent="0.25">
      <c r="A551" s="1">
        <v>1916.03</v>
      </c>
      <c r="B551" s="11">
        <v>9.17</v>
      </c>
      <c r="C551" s="4">
        <v>0.46250000000000002</v>
      </c>
      <c r="D551" s="11">
        <v>1.042</v>
      </c>
      <c r="E551" s="11">
        <v>10.5</v>
      </c>
      <c r="F551" s="23">
        <f>F549*10/12+F561*2/12</f>
        <v>4.08</v>
      </c>
      <c r="G551" s="4">
        <f t="shared" si="63"/>
        <v>226.85095333333331</v>
      </c>
      <c r="H551" s="4">
        <f t="shared" si="64"/>
        <v>11.44150119047619</v>
      </c>
      <c r="I551" s="5">
        <f t="shared" si="67"/>
        <v>2190.3706477891706</v>
      </c>
      <c r="J551" s="4">
        <f t="shared" si="65"/>
        <v>25.77739295238095</v>
      </c>
      <c r="K551" s="5">
        <f t="shared" si="66"/>
        <v>248.89489803667567</v>
      </c>
      <c r="L551" s="15">
        <f t="shared" si="60"/>
        <v>12.177052795748487</v>
      </c>
      <c r="M551" s="6"/>
      <c r="N551" s="7">
        <f t="shared" si="61"/>
        <v>15.786513243251907</v>
      </c>
      <c r="O551" s="28">
        <f t="shared" si="62"/>
        <v>8.8003838771593088</v>
      </c>
    </row>
    <row r="552" spans="1:15" ht="13.2" x14ac:dyDescent="0.25">
      <c r="A552" s="1">
        <v>1916.04</v>
      </c>
      <c r="B552" s="11">
        <v>9.07</v>
      </c>
      <c r="C552" s="4">
        <v>0.4733</v>
      </c>
      <c r="D552" s="11">
        <v>1.097</v>
      </c>
      <c r="E552" s="11">
        <v>10.6</v>
      </c>
      <c r="F552" s="23">
        <f>F549*9/12+F561*3/12</f>
        <v>4.0949999999999998</v>
      </c>
      <c r="G552" s="4">
        <f t="shared" si="63"/>
        <v>222.26035000000002</v>
      </c>
      <c r="H552" s="4">
        <f t="shared" si="64"/>
        <v>11.598216499999999</v>
      </c>
      <c r="I552" s="5">
        <f t="shared" si="67"/>
        <v>2155.3781122440946</v>
      </c>
      <c r="J552" s="4">
        <f t="shared" si="65"/>
        <v>26.881984999999997</v>
      </c>
      <c r="K552" s="5">
        <f t="shared" si="66"/>
        <v>260.68906164628129</v>
      </c>
      <c r="L552" s="15">
        <f t="shared" si="60"/>
        <v>11.906481776593189</v>
      </c>
      <c r="M552" s="6"/>
      <c r="N552" s="7">
        <f t="shared" si="61"/>
        <v>15.418161727089267</v>
      </c>
      <c r="O552" s="28">
        <f t="shared" si="62"/>
        <v>8.268003646308113</v>
      </c>
    </row>
    <row r="553" spans="1:15" ht="13.2" x14ac:dyDescent="0.25">
      <c r="A553" s="1">
        <v>1916.05</v>
      </c>
      <c r="B553" s="11">
        <v>9.27</v>
      </c>
      <c r="C553" s="4">
        <v>0.48420000000000002</v>
      </c>
      <c r="D553" s="11">
        <v>1.151</v>
      </c>
      <c r="E553" s="11">
        <v>10.7</v>
      </c>
      <c r="F553" s="23">
        <f>F549*8/12+F561*4/12</f>
        <v>4.1099999999999994</v>
      </c>
      <c r="G553" s="4">
        <f t="shared" si="63"/>
        <v>225.03834672897196</v>
      </c>
      <c r="H553" s="4">
        <f t="shared" si="64"/>
        <v>11.754430149532711</v>
      </c>
      <c r="I553" s="5">
        <f t="shared" si="67"/>
        <v>2191.8169258592789</v>
      </c>
      <c r="J553" s="4">
        <f t="shared" si="65"/>
        <v>27.94165448598131</v>
      </c>
      <c r="K553" s="5">
        <f t="shared" si="66"/>
        <v>272.14469057864403</v>
      </c>
      <c r="L553" s="15">
        <f t="shared" si="60"/>
        <v>12.026256671905166</v>
      </c>
      <c r="M553" s="6"/>
      <c r="N553" s="7">
        <f t="shared" si="61"/>
        <v>15.553193893472143</v>
      </c>
      <c r="O553" s="28">
        <f t="shared" si="62"/>
        <v>8.0538662033014763</v>
      </c>
    </row>
    <row r="554" spans="1:15" ht="13.2" x14ac:dyDescent="0.25">
      <c r="A554" s="1">
        <v>1916.06</v>
      </c>
      <c r="B554" s="11">
        <v>9.36</v>
      </c>
      <c r="C554" s="4">
        <v>0.495</v>
      </c>
      <c r="D554" s="11">
        <v>1.2050000000000001</v>
      </c>
      <c r="E554" s="11">
        <v>10.8</v>
      </c>
      <c r="F554" s="23">
        <f>F549*7/12+F561*5/12</f>
        <v>4.125</v>
      </c>
      <c r="G554" s="4">
        <f t="shared" si="63"/>
        <v>225.11926666666665</v>
      </c>
      <c r="H554" s="4">
        <f t="shared" si="64"/>
        <v>11.905345833333332</v>
      </c>
      <c r="I554" s="5">
        <f t="shared" si="67"/>
        <v>2202.2679886762317</v>
      </c>
      <c r="J554" s="4">
        <f t="shared" si="65"/>
        <v>28.981700462962962</v>
      </c>
      <c r="K554" s="5">
        <f t="shared" si="66"/>
        <v>283.51847503791231</v>
      </c>
      <c r="L554" s="15">
        <f t="shared" si="60"/>
        <v>11.995961222946587</v>
      </c>
      <c r="M554" s="6"/>
      <c r="N554" s="7">
        <f t="shared" si="61"/>
        <v>15.493035511158245</v>
      </c>
      <c r="O554" s="28">
        <f t="shared" si="62"/>
        <v>7.7676348547717833</v>
      </c>
    </row>
    <row r="555" spans="1:15" ht="13.2" x14ac:dyDescent="0.25">
      <c r="A555" s="1">
        <v>1916.07</v>
      </c>
      <c r="B555" s="11">
        <v>9.23</v>
      </c>
      <c r="C555" s="4">
        <v>0.50580000000000003</v>
      </c>
      <c r="D555" s="11">
        <v>1.2589999999999999</v>
      </c>
      <c r="E555" s="11">
        <v>10.8</v>
      </c>
      <c r="F555" s="23">
        <f>F549*6/12+F561*6/12</f>
        <v>4.1400000000000006</v>
      </c>
      <c r="G555" s="4">
        <f t="shared" si="63"/>
        <v>221.99261018518519</v>
      </c>
      <c r="H555" s="4">
        <f t="shared" si="64"/>
        <v>12.165098833333332</v>
      </c>
      <c r="I555" s="5">
        <f t="shared" si="67"/>
        <v>2181.5981977782394</v>
      </c>
      <c r="J555" s="4">
        <f t="shared" si="65"/>
        <v>30.280465462962955</v>
      </c>
      <c r="K555" s="5">
        <f t="shared" si="66"/>
        <v>297.57661224299051</v>
      </c>
      <c r="L555" s="15">
        <f t="shared" si="60"/>
        <v>11.791165275254553</v>
      </c>
      <c r="M555" s="6"/>
      <c r="N555" s="7">
        <f t="shared" si="61"/>
        <v>15.208320664732799</v>
      </c>
      <c r="O555" s="28">
        <f t="shared" si="62"/>
        <v>7.3312152501985715</v>
      </c>
    </row>
    <row r="556" spans="1:15" ht="13.2" x14ac:dyDescent="0.25">
      <c r="A556" s="1">
        <v>1916.08</v>
      </c>
      <c r="B556" s="11">
        <v>9.3000000000000007</v>
      </c>
      <c r="C556" s="4">
        <v>0.51670000000000005</v>
      </c>
      <c r="D556" s="11">
        <v>1.3129999999999999</v>
      </c>
      <c r="E556" s="11">
        <v>10.9</v>
      </c>
      <c r="F556" s="23">
        <f>F549*5/12+F561*7/12</f>
        <v>4.1550000000000002</v>
      </c>
      <c r="G556" s="4">
        <f t="shared" si="63"/>
        <v>221.62411926605506</v>
      </c>
      <c r="H556" s="4">
        <f t="shared" si="64"/>
        <v>12.313245422018349</v>
      </c>
      <c r="I556" s="5">
        <f t="shared" si="67"/>
        <v>2188.0607869706801</v>
      </c>
      <c r="J556" s="4">
        <f t="shared" si="65"/>
        <v>31.289512752293575</v>
      </c>
      <c r="K556" s="5">
        <f t="shared" si="66"/>
        <v>308.91653906370993</v>
      </c>
      <c r="L556" s="15">
        <f t="shared" si="60"/>
        <v>11.732082638874163</v>
      </c>
      <c r="M556" s="6"/>
      <c r="N556" s="7">
        <f t="shared" si="61"/>
        <v>15.109356185858479</v>
      </c>
      <c r="O556" s="28">
        <f t="shared" si="62"/>
        <v>7.0830159939070843</v>
      </c>
    </row>
    <row r="557" spans="1:15" ht="13.2" x14ac:dyDescent="0.25">
      <c r="A557" s="1">
        <v>1916.09</v>
      </c>
      <c r="B557" s="11">
        <v>9.68</v>
      </c>
      <c r="C557" s="4">
        <v>0.52749999999999997</v>
      </c>
      <c r="D557" s="11">
        <v>1.3680000000000001</v>
      </c>
      <c r="E557" s="11">
        <v>11.1</v>
      </c>
      <c r="F557" s="23">
        <f>F549*4/12+F561*8/12</f>
        <v>4.17</v>
      </c>
      <c r="G557" s="4">
        <f t="shared" si="63"/>
        <v>226.52333693693694</v>
      </c>
      <c r="H557" s="4">
        <f t="shared" si="64"/>
        <v>12.344117792792792</v>
      </c>
      <c r="I557" s="5">
        <f t="shared" si="67"/>
        <v>2246.5859727211805</v>
      </c>
      <c r="J557" s="4">
        <f t="shared" si="65"/>
        <v>32.012802162162167</v>
      </c>
      <c r="K557" s="5">
        <f t="shared" si="66"/>
        <v>317.49272837629911</v>
      </c>
      <c r="L557" s="15">
        <f t="shared" si="60"/>
        <v>11.944552417504475</v>
      </c>
      <c r="M557" s="6"/>
      <c r="N557" s="7">
        <f t="shared" si="61"/>
        <v>15.357396326406283</v>
      </c>
      <c r="O557" s="28">
        <f t="shared" si="62"/>
        <v>7.076023391812865</v>
      </c>
    </row>
    <row r="558" spans="1:15" ht="13.2" x14ac:dyDescent="0.25">
      <c r="A558" s="1">
        <v>1916.1</v>
      </c>
      <c r="B558" s="11">
        <v>9.98</v>
      </c>
      <c r="C558" s="4">
        <v>0.5383</v>
      </c>
      <c r="D558" s="11">
        <v>1.4219999999999999</v>
      </c>
      <c r="E558" s="11">
        <v>11.3</v>
      </c>
      <c r="F558" s="23">
        <f>F549*3/12+F561*9/12</f>
        <v>4.1850000000000005</v>
      </c>
      <c r="G558" s="4">
        <f t="shared" si="63"/>
        <v>229.41017168141593</v>
      </c>
      <c r="H558" s="4">
        <f t="shared" si="64"/>
        <v>12.373897336283184</v>
      </c>
      <c r="I558" s="5">
        <f t="shared" si="67"/>
        <v>2285.443372184589</v>
      </c>
      <c r="J558" s="4">
        <f t="shared" si="65"/>
        <v>32.687501415929198</v>
      </c>
      <c r="K558" s="5">
        <f t="shared" si="66"/>
        <v>325.64133018501855</v>
      </c>
      <c r="L558" s="15">
        <f t="shared" si="60"/>
        <v>12.045741763370799</v>
      </c>
      <c r="M558" s="6"/>
      <c r="N558" s="7">
        <f t="shared" si="61"/>
        <v>15.46016568509369</v>
      </c>
      <c r="O558" s="28">
        <f t="shared" si="62"/>
        <v>7.0182841068917021</v>
      </c>
    </row>
    <row r="559" spans="1:15" ht="13.2" x14ac:dyDescent="0.25">
      <c r="A559" s="1">
        <v>1916.11</v>
      </c>
      <c r="B559" s="11">
        <v>10.210000000000001</v>
      </c>
      <c r="C559" s="4">
        <v>0.54920000000000002</v>
      </c>
      <c r="D559" s="11">
        <v>1.476</v>
      </c>
      <c r="E559" s="11">
        <v>11.5</v>
      </c>
      <c r="F559" s="23">
        <f>F549*2/12+F561*10/12</f>
        <v>4.2</v>
      </c>
      <c r="G559" s="4">
        <f t="shared" si="63"/>
        <v>230.61548956521739</v>
      </c>
      <c r="H559" s="4">
        <f t="shared" si="64"/>
        <v>12.404899791304349</v>
      </c>
      <c r="I559" s="5">
        <f t="shared" si="67"/>
        <v>2307.7494614581869</v>
      </c>
      <c r="J559" s="4">
        <f t="shared" si="65"/>
        <v>33.338732869565213</v>
      </c>
      <c r="K559" s="5">
        <f t="shared" si="66"/>
        <v>333.61784575046852</v>
      </c>
      <c r="L559" s="15">
        <f t="shared" si="60"/>
        <v>12.053230403230502</v>
      </c>
      <c r="M559" s="6"/>
      <c r="N559" s="7">
        <f t="shared" si="61"/>
        <v>15.442014290555171</v>
      </c>
      <c r="O559" s="28">
        <f t="shared" si="62"/>
        <v>6.9173441734417347</v>
      </c>
    </row>
    <row r="560" spans="1:15" ht="13.2" x14ac:dyDescent="0.25">
      <c r="A560" s="1">
        <v>1916.12</v>
      </c>
      <c r="B560" s="11">
        <v>9.8000000000000007</v>
      </c>
      <c r="C560" s="4">
        <v>0.56000000000000005</v>
      </c>
      <c r="D560" s="11">
        <v>1.53</v>
      </c>
      <c r="E560" s="11">
        <v>11.6</v>
      </c>
      <c r="F560" s="23">
        <f>F549*1/12+F561*11/12</f>
        <v>4.2149999999999999</v>
      </c>
      <c r="G560" s="4">
        <f t="shared" si="63"/>
        <v>219.44650000000001</v>
      </c>
      <c r="H560" s="4">
        <f t="shared" si="64"/>
        <v>12.5398</v>
      </c>
      <c r="I560" s="5">
        <f t="shared" si="67"/>
        <v>2206.4393977956047</v>
      </c>
      <c r="J560" s="4">
        <f t="shared" si="65"/>
        <v>34.260525000000001</v>
      </c>
      <c r="K560" s="5">
        <f t="shared" si="66"/>
        <v>344.47472230890565</v>
      </c>
      <c r="L560" s="15">
        <f t="shared" si="60"/>
        <v>11.413559188849495</v>
      </c>
      <c r="M560" s="6"/>
      <c r="N560" s="7">
        <f t="shared" si="61"/>
        <v>14.599793322642707</v>
      </c>
      <c r="O560" s="28">
        <f t="shared" si="62"/>
        <v>6.405228758169935</v>
      </c>
    </row>
    <row r="561" spans="1:15" ht="13.2" x14ac:dyDescent="0.25">
      <c r="A561" s="1">
        <v>1917.01</v>
      </c>
      <c r="B561" s="11">
        <v>9.57</v>
      </c>
      <c r="C561" s="4">
        <v>0.57079999999999997</v>
      </c>
      <c r="D561" s="11">
        <v>1.5089999999999999</v>
      </c>
      <c r="E561" s="11">
        <v>11.7</v>
      </c>
      <c r="F561" s="23">
        <v>4.2300000000000004</v>
      </c>
      <c r="G561" s="4">
        <f t="shared" si="63"/>
        <v>212.46463333333335</v>
      </c>
      <c r="H561" s="4">
        <f t="shared" si="64"/>
        <v>12.672394222222223</v>
      </c>
      <c r="I561" s="5">
        <f t="shared" si="67"/>
        <v>2146.857708437165</v>
      </c>
      <c r="J561" s="4">
        <f t="shared" si="65"/>
        <v>33.501476666666669</v>
      </c>
      <c r="K561" s="5">
        <f t="shared" si="66"/>
        <v>338.51706186328965</v>
      </c>
      <c r="L561" s="15">
        <f t="shared" si="60"/>
        <v>10.992361427383427</v>
      </c>
      <c r="M561" s="6"/>
      <c r="N561" s="7">
        <f t="shared" si="61"/>
        <v>14.041135988701315</v>
      </c>
      <c r="O561" s="28">
        <f t="shared" si="62"/>
        <v>6.3419483101391654</v>
      </c>
    </row>
    <row r="562" spans="1:15" ht="13.2" x14ac:dyDescent="0.25">
      <c r="A562" s="1">
        <v>1917.02</v>
      </c>
      <c r="B562" s="11">
        <v>9.0299999999999994</v>
      </c>
      <c r="C562" s="4">
        <v>0.58169999999999999</v>
      </c>
      <c r="D562" s="11">
        <v>1.488</v>
      </c>
      <c r="E562" s="11">
        <v>12</v>
      </c>
      <c r="F562" s="23">
        <f>F561*11/12+F573*1/12</f>
        <v>4.2583333333333329</v>
      </c>
      <c r="G562" s="4">
        <f t="shared" si="63"/>
        <v>195.46413249999998</v>
      </c>
      <c r="H562" s="4">
        <f t="shared" si="64"/>
        <v>12.591526674999999</v>
      </c>
      <c r="I562" s="5">
        <f t="shared" si="67"/>
        <v>1985.6780756258083</v>
      </c>
      <c r="J562" s="4">
        <f t="shared" si="65"/>
        <v>32.209371999999995</v>
      </c>
      <c r="K562" s="5">
        <f t="shared" si="66"/>
        <v>327.20808156491728</v>
      </c>
      <c r="L562" s="15">
        <f t="shared" si="60"/>
        <v>10.063187738735726</v>
      </c>
      <c r="M562" s="6"/>
      <c r="N562" s="7">
        <f t="shared" si="61"/>
        <v>12.84279955021276</v>
      </c>
      <c r="O562" s="28">
        <f t="shared" si="62"/>
        <v>6.068548387096774</v>
      </c>
    </row>
    <row r="563" spans="1:15" ht="13.2" x14ac:dyDescent="0.25">
      <c r="A563" s="1">
        <v>1917.03</v>
      </c>
      <c r="B563" s="11">
        <v>9.31</v>
      </c>
      <c r="C563" s="4">
        <v>0.59250000000000003</v>
      </c>
      <c r="D563" s="11">
        <v>1.468</v>
      </c>
      <c r="E563" s="11">
        <v>12</v>
      </c>
      <c r="F563" s="23">
        <f>F561*10/12+F573*2/12</f>
        <v>4.2866666666666671</v>
      </c>
      <c r="G563" s="4">
        <f t="shared" si="63"/>
        <v>201.52503583333331</v>
      </c>
      <c r="H563" s="4">
        <f t="shared" si="64"/>
        <v>12.825304375</v>
      </c>
      <c r="I563" s="5">
        <f t="shared" si="67"/>
        <v>2058.1069478472091</v>
      </c>
      <c r="J563" s="4">
        <f t="shared" si="65"/>
        <v>31.776450333333329</v>
      </c>
      <c r="K563" s="5">
        <f t="shared" si="66"/>
        <v>324.52212668525277</v>
      </c>
      <c r="L563" s="15">
        <f t="shared" si="60"/>
        <v>10.327157080107876</v>
      </c>
      <c r="M563" s="6"/>
      <c r="N563" s="7">
        <f t="shared" si="61"/>
        <v>13.170393039784511</v>
      </c>
      <c r="O563" s="28">
        <f t="shared" si="62"/>
        <v>6.3419618528610355</v>
      </c>
    </row>
    <row r="564" spans="1:15" ht="13.2" x14ac:dyDescent="0.25">
      <c r="A564" s="1">
        <v>1917.04</v>
      </c>
      <c r="B564" s="11">
        <v>9.17</v>
      </c>
      <c r="C564" s="4">
        <v>0.60329999999999995</v>
      </c>
      <c r="D564" s="11">
        <v>1.4470000000000001</v>
      </c>
      <c r="E564" s="11">
        <v>12.6</v>
      </c>
      <c r="F564" s="23">
        <f>F561*9/12+F573*3/12</f>
        <v>4.3150000000000013</v>
      </c>
      <c r="G564" s="4">
        <f t="shared" si="63"/>
        <v>189.04246111111109</v>
      </c>
      <c r="H564" s="4">
        <f t="shared" si="64"/>
        <v>12.437221023809524</v>
      </c>
      <c r="I564" s="5">
        <f t="shared" si="67"/>
        <v>1941.2113997812824</v>
      </c>
      <c r="J564" s="4">
        <f t="shared" si="65"/>
        <v>29.830364365079365</v>
      </c>
      <c r="K564" s="5">
        <f t="shared" si="66"/>
        <v>306.31765490550879</v>
      </c>
      <c r="L564" s="15">
        <f t="shared" si="60"/>
        <v>9.6445311972812338</v>
      </c>
      <c r="M564" s="6"/>
      <c r="N564" s="7">
        <f t="shared" si="61"/>
        <v>12.294303251461333</v>
      </c>
      <c r="O564" s="28">
        <f t="shared" si="62"/>
        <v>6.3372494816862472</v>
      </c>
    </row>
    <row r="565" spans="1:15" ht="13.2" x14ac:dyDescent="0.25">
      <c r="A565" s="1">
        <v>1917.05</v>
      </c>
      <c r="B565" s="11">
        <v>8.86</v>
      </c>
      <c r="C565" s="4">
        <v>0.61419999999999997</v>
      </c>
      <c r="D565" s="11">
        <v>1.4259999999999999</v>
      </c>
      <c r="E565" s="11">
        <v>12.8</v>
      </c>
      <c r="F565" s="23">
        <f>F561*8/12+F573*4/12</f>
        <v>4.3433333333333337</v>
      </c>
      <c r="G565" s="4">
        <f t="shared" si="63"/>
        <v>179.79777968749994</v>
      </c>
      <c r="H565" s="4">
        <f t="shared" si="64"/>
        <v>12.464085359374998</v>
      </c>
      <c r="I565" s="5">
        <f t="shared" si="67"/>
        <v>1856.9467563199985</v>
      </c>
      <c r="J565" s="4">
        <f t="shared" si="65"/>
        <v>28.938107656249993</v>
      </c>
      <c r="K565" s="5">
        <f t="shared" si="66"/>
        <v>298.87201743931359</v>
      </c>
      <c r="L565" s="15">
        <f t="shared" si="60"/>
        <v>9.1389888133735777</v>
      </c>
      <c r="M565" s="6"/>
      <c r="N565" s="7">
        <f t="shared" si="61"/>
        <v>11.65115426422399</v>
      </c>
      <c r="O565" s="28">
        <f t="shared" si="62"/>
        <v>6.2131837307152873</v>
      </c>
    </row>
    <row r="566" spans="1:15" ht="13.2" x14ac:dyDescent="0.25">
      <c r="A566" s="1">
        <v>1917.06</v>
      </c>
      <c r="B566" s="11">
        <v>9.0399999999999991</v>
      </c>
      <c r="C566" s="4">
        <v>0.625</v>
      </c>
      <c r="D566" s="11">
        <v>1.405</v>
      </c>
      <c r="E566" s="11">
        <v>13</v>
      </c>
      <c r="F566" s="23">
        <f>F561*7/12+F573*5/12</f>
        <v>4.371666666666667</v>
      </c>
      <c r="G566" s="4">
        <f t="shared" si="63"/>
        <v>180.62823999999998</v>
      </c>
      <c r="H566" s="4">
        <f t="shared" si="64"/>
        <v>12.488124999999998</v>
      </c>
      <c r="I566" s="5">
        <f t="shared" si="67"/>
        <v>1876.2718143038117</v>
      </c>
      <c r="J566" s="4">
        <f t="shared" si="65"/>
        <v>28.073305000000001</v>
      </c>
      <c r="K566" s="5">
        <f t="shared" si="66"/>
        <v>291.61082954611237</v>
      </c>
      <c r="L566" s="15">
        <f t="shared" si="60"/>
        <v>9.148220259539583</v>
      </c>
      <c r="M566" s="6"/>
      <c r="N566" s="7">
        <f t="shared" si="61"/>
        <v>11.666161646433149</v>
      </c>
      <c r="O566" s="28">
        <f t="shared" si="62"/>
        <v>6.4341637010676154</v>
      </c>
    </row>
    <row r="567" spans="1:15" ht="13.2" x14ac:dyDescent="0.25">
      <c r="A567" s="1">
        <v>1917.07</v>
      </c>
      <c r="B567" s="11">
        <v>8.7899999999999991</v>
      </c>
      <c r="C567" s="4">
        <v>0.63580000000000003</v>
      </c>
      <c r="D567" s="11">
        <v>1.3839999999999999</v>
      </c>
      <c r="E567" s="11">
        <v>12.8</v>
      </c>
      <c r="F567" s="23">
        <f>F561*6/12+F573*6/12</f>
        <v>4.4000000000000004</v>
      </c>
      <c r="G567" s="4">
        <f t="shared" si="63"/>
        <v>178.37725546874995</v>
      </c>
      <c r="H567" s="4">
        <f t="shared" si="64"/>
        <v>12.902418546874999</v>
      </c>
      <c r="I567" s="5">
        <f t="shared" si="67"/>
        <v>1864.0583947645198</v>
      </c>
      <c r="J567" s="4">
        <f t="shared" si="65"/>
        <v>28.085793124999995</v>
      </c>
      <c r="K567" s="5">
        <f t="shared" si="66"/>
        <v>293.4990692097947</v>
      </c>
      <c r="L567" s="15">
        <f t="shared" si="60"/>
        <v>9.003472377228805</v>
      </c>
      <c r="M567" s="6"/>
      <c r="N567" s="7">
        <f t="shared" si="61"/>
        <v>11.489562693980332</v>
      </c>
      <c r="O567" s="28">
        <f t="shared" si="62"/>
        <v>6.351156069364162</v>
      </c>
    </row>
    <row r="568" spans="1:15" ht="13.2" x14ac:dyDescent="0.25">
      <c r="A568" s="1">
        <v>1917.08</v>
      </c>
      <c r="B568" s="11">
        <v>8.5299999999999994</v>
      </c>
      <c r="C568" s="4">
        <v>0.64670000000000005</v>
      </c>
      <c r="D568" s="11">
        <v>1.363</v>
      </c>
      <c r="E568" s="11">
        <v>13</v>
      </c>
      <c r="F568" s="23">
        <f>F561*5/12+F573*7/12</f>
        <v>4.4283333333333337</v>
      </c>
      <c r="G568" s="4">
        <f t="shared" si="63"/>
        <v>170.43792999999999</v>
      </c>
      <c r="H568" s="4">
        <f t="shared" si="64"/>
        <v>12.9217127</v>
      </c>
      <c r="I568" s="5">
        <f t="shared" si="67"/>
        <v>1792.3444833183678</v>
      </c>
      <c r="J568" s="4">
        <f t="shared" si="65"/>
        <v>27.234103000000001</v>
      </c>
      <c r="K568" s="5">
        <f t="shared" si="66"/>
        <v>286.39689692414248</v>
      </c>
      <c r="L568" s="15">
        <f t="shared" si="60"/>
        <v>8.5726804667537824</v>
      </c>
      <c r="M568" s="6"/>
      <c r="N568" s="7">
        <f t="shared" si="61"/>
        <v>10.950858128288136</v>
      </c>
      <c r="O568" s="28">
        <f t="shared" si="62"/>
        <v>6.2582538517975053</v>
      </c>
    </row>
    <row r="569" spans="1:15" ht="13.2" x14ac:dyDescent="0.25">
      <c r="A569" s="1">
        <v>1917.09</v>
      </c>
      <c r="B569" s="11">
        <v>8.1199999999999992</v>
      </c>
      <c r="C569" s="4">
        <v>0.65749999999999997</v>
      </c>
      <c r="D569" s="11">
        <v>1.343</v>
      </c>
      <c r="E569" s="11">
        <v>13.3</v>
      </c>
      <c r="F569" s="23">
        <f>F561*4/12+F573*8/12</f>
        <v>4.456666666666667</v>
      </c>
      <c r="G569" s="4">
        <f t="shared" si="63"/>
        <v>158.58604210526312</v>
      </c>
      <c r="H569" s="4">
        <f t="shared" si="64"/>
        <v>12.8411727443609</v>
      </c>
      <c r="I569" s="5">
        <f t="shared" si="67"/>
        <v>1678.9619626294677</v>
      </c>
      <c r="J569" s="4">
        <f t="shared" si="65"/>
        <v>26.229193909774434</v>
      </c>
      <c r="K569" s="5">
        <f t="shared" si="66"/>
        <v>277.69038372061277</v>
      </c>
      <c r="L569" s="15">
        <f t="shared" si="60"/>
        <v>7.9508232642170649</v>
      </c>
      <c r="M569" s="6"/>
      <c r="N569" s="7">
        <f t="shared" si="61"/>
        <v>10.172312597694543</v>
      </c>
      <c r="O569" s="28">
        <f t="shared" si="62"/>
        <v>6.0461653015636632</v>
      </c>
    </row>
    <row r="570" spans="1:15" ht="13.2" x14ac:dyDescent="0.25">
      <c r="A570" s="1">
        <v>1917.1</v>
      </c>
      <c r="B570" s="11">
        <v>7.68</v>
      </c>
      <c r="C570" s="4">
        <v>0.66830000000000001</v>
      </c>
      <c r="D570" s="11">
        <v>1.3220000000000001</v>
      </c>
      <c r="E570" s="11">
        <v>13.5</v>
      </c>
      <c r="F570" s="23">
        <f>F561*3/12+F573*9/12</f>
        <v>4.4850000000000003</v>
      </c>
      <c r="G570" s="4">
        <f t="shared" si="63"/>
        <v>147.77059555555556</v>
      </c>
      <c r="H570" s="4">
        <f t="shared" si="64"/>
        <v>12.858735548148148</v>
      </c>
      <c r="I570" s="5">
        <f t="shared" si="67"/>
        <v>1575.8027407171051</v>
      </c>
      <c r="J570" s="4">
        <f t="shared" si="65"/>
        <v>25.436553037037037</v>
      </c>
      <c r="K570" s="5">
        <f t="shared" si="66"/>
        <v>271.25146135781415</v>
      </c>
      <c r="L570" s="15">
        <f t="shared" si="60"/>
        <v>7.3871337111081461</v>
      </c>
      <c r="M570" s="6"/>
      <c r="N570" s="7">
        <f t="shared" si="61"/>
        <v>9.471824730904876</v>
      </c>
      <c r="O570" s="28">
        <f t="shared" si="62"/>
        <v>5.8093797276853252</v>
      </c>
    </row>
    <row r="571" spans="1:15" ht="13.2" x14ac:dyDescent="0.25">
      <c r="A571" s="1">
        <v>1917.11</v>
      </c>
      <c r="B571" s="11">
        <v>7.04</v>
      </c>
      <c r="C571" s="4">
        <v>0.67920000000000003</v>
      </c>
      <c r="D571" s="11">
        <v>1.3009999999999999</v>
      </c>
      <c r="E571" s="11">
        <v>13.5</v>
      </c>
      <c r="F571" s="23">
        <f>F561*2/12+F573*10/12</f>
        <v>4.5133333333333336</v>
      </c>
      <c r="G571" s="4">
        <f t="shared" si="63"/>
        <v>135.45637925925925</v>
      </c>
      <c r="H571" s="4">
        <f t="shared" si="64"/>
        <v>13.068462044444445</v>
      </c>
      <c r="I571" s="5">
        <f t="shared" si="67"/>
        <v>1456.0991835641935</v>
      </c>
      <c r="J571" s="4">
        <f t="shared" si="65"/>
        <v>25.032492814814812</v>
      </c>
      <c r="K571" s="5">
        <f t="shared" si="66"/>
        <v>269.08878378082608</v>
      </c>
      <c r="L571" s="15">
        <f t="shared" si="60"/>
        <v>6.7530136047743081</v>
      </c>
      <c r="M571" s="6"/>
      <c r="N571" s="7">
        <f t="shared" si="61"/>
        <v>8.6855669996580751</v>
      </c>
      <c r="O571" s="28">
        <f t="shared" si="62"/>
        <v>5.411222136817833</v>
      </c>
    </row>
    <row r="572" spans="1:15" ht="13.2" x14ac:dyDescent="0.25">
      <c r="A572" s="1">
        <v>1917.12</v>
      </c>
      <c r="B572" s="11">
        <v>6.8</v>
      </c>
      <c r="C572" s="4">
        <v>0.69</v>
      </c>
      <c r="D572" s="11">
        <v>1.28</v>
      </c>
      <c r="E572" s="11">
        <v>13.7</v>
      </c>
      <c r="F572" s="23">
        <f>F561*1/12+F573*11/12</f>
        <v>4.541666666666667</v>
      </c>
      <c r="G572" s="4">
        <f t="shared" si="63"/>
        <v>128.92849635036495</v>
      </c>
      <c r="H572" s="4">
        <f t="shared" si="64"/>
        <v>13.082450364963503</v>
      </c>
      <c r="I572" s="5">
        <f t="shared" si="67"/>
        <v>1397.6464213092511</v>
      </c>
      <c r="J572" s="4">
        <f t="shared" si="65"/>
        <v>24.268893430656934</v>
      </c>
      <c r="K572" s="5">
        <f t="shared" si="66"/>
        <v>263.08638518762376</v>
      </c>
      <c r="L572" s="15">
        <f t="shared" si="60"/>
        <v>6.4125938981198205</v>
      </c>
      <c r="M572" s="6"/>
      <c r="N572" s="7">
        <f t="shared" si="61"/>
        <v>8.2763996429386726</v>
      </c>
      <c r="O572" s="28">
        <f t="shared" si="62"/>
        <v>5.3125</v>
      </c>
    </row>
    <row r="573" spans="1:15" ht="13.2" x14ac:dyDescent="0.25">
      <c r="A573" s="1">
        <v>1918.01</v>
      </c>
      <c r="B573" s="11">
        <v>7.21</v>
      </c>
      <c r="C573" s="4">
        <v>0.68</v>
      </c>
      <c r="D573" s="11">
        <v>1.256</v>
      </c>
      <c r="E573" s="11">
        <v>14</v>
      </c>
      <c r="F573" s="23">
        <v>4.57</v>
      </c>
      <c r="G573" s="4">
        <f t="shared" si="63"/>
        <v>133.772795</v>
      </c>
      <c r="H573" s="4">
        <f t="shared" si="64"/>
        <v>12.616574285714284</v>
      </c>
      <c r="I573" s="5">
        <f t="shared" si="67"/>
        <v>1461.5584040203814</v>
      </c>
      <c r="J573" s="4">
        <f t="shared" si="65"/>
        <v>23.303554857142853</v>
      </c>
      <c r="K573" s="5">
        <f t="shared" si="66"/>
        <v>254.60712280854352</v>
      </c>
      <c r="L573" s="15">
        <f t="shared" si="60"/>
        <v>6.6406460286553539</v>
      </c>
      <c r="M573" s="6"/>
      <c r="N573" s="7">
        <f t="shared" si="61"/>
        <v>8.5957930734445416</v>
      </c>
      <c r="O573" s="28">
        <f t="shared" si="62"/>
        <v>5.7404458598726116</v>
      </c>
    </row>
    <row r="574" spans="1:15" ht="13.2" x14ac:dyDescent="0.25">
      <c r="A574" s="1">
        <v>1918.02</v>
      </c>
      <c r="B574" s="11">
        <v>7.43</v>
      </c>
      <c r="C574" s="4">
        <v>0.67</v>
      </c>
      <c r="D574" s="11">
        <v>1.232</v>
      </c>
      <c r="E574" s="11">
        <v>14.1</v>
      </c>
      <c r="F574" s="23">
        <f>F573*11/12+F585*1/12</f>
        <v>4.5641666666666669</v>
      </c>
      <c r="G574" s="4">
        <f t="shared" si="63"/>
        <v>136.87693546099288</v>
      </c>
      <c r="H574" s="4">
        <f t="shared" si="64"/>
        <v>12.342873049645391</v>
      </c>
      <c r="I574" s="5">
        <f t="shared" si="67"/>
        <v>1506.7110954250825</v>
      </c>
      <c r="J574" s="4">
        <f t="shared" si="65"/>
        <v>22.696148652482268</v>
      </c>
      <c r="K574" s="5">
        <f t="shared" si="66"/>
        <v>249.83419509605679</v>
      </c>
      <c r="L574" s="15">
        <f t="shared" si="60"/>
        <v>6.7843435516302808</v>
      </c>
      <c r="M574" s="6"/>
      <c r="N574" s="7">
        <f t="shared" si="61"/>
        <v>8.8052311600834194</v>
      </c>
      <c r="O574" s="28">
        <f t="shared" si="62"/>
        <v>6.0308441558441555</v>
      </c>
    </row>
    <row r="575" spans="1:15" ht="13.2" x14ac:dyDescent="0.25">
      <c r="A575" s="1">
        <v>1918.03</v>
      </c>
      <c r="B575" s="11">
        <v>7.28</v>
      </c>
      <c r="C575" s="4">
        <v>0.66</v>
      </c>
      <c r="D575" s="11">
        <v>1.208</v>
      </c>
      <c r="E575" s="11">
        <v>14</v>
      </c>
      <c r="F575" s="23">
        <f>F573*10/12+F585*2/12</f>
        <v>4.5583333333333336</v>
      </c>
      <c r="G575" s="4">
        <f t="shared" si="63"/>
        <v>135.07156000000001</v>
      </c>
      <c r="H575" s="4">
        <f t="shared" si="64"/>
        <v>12.245498571428572</v>
      </c>
      <c r="I575" s="5">
        <f t="shared" si="67"/>
        <v>1498.0708996125366</v>
      </c>
      <c r="J575" s="4">
        <f t="shared" si="65"/>
        <v>22.41297314285714</v>
      </c>
      <c r="K575" s="5">
        <f t="shared" si="66"/>
        <v>248.58099543021208</v>
      </c>
      <c r="L575" s="15">
        <f t="shared" si="60"/>
        <v>6.6863557604558963</v>
      </c>
      <c r="M575" s="6"/>
      <c r="N575" s="7">
        <f t="shared" si="61"/>
        <v>8.7019899189196135</v>
      </c>
      <c r="O575" s="28">
        <f t="shared" si="62"/>
        <v>6.0264900662251657</v>
      </c>
    </row>
    <row r="576" spans="1:15" ht="13.2" x14ac:dyDescent="0.25">
      <c r="A576" s="1">
        <v>1918.04</v>
      </c>
      <c r="B576" s="11">
        <v>7.21</v>
      </c>
      <c r="C576" s="4">
        <v>0.65</v>
      </c>
      <c r="D576" s="11">
        <v>1.1830000000000001</v>
      </c>
      <c r="E576" s="11">
        <v>14.2</v>
      </c>
      <c r="F576" s="23">
        <f>F573*9/12+F585*3/12</f>
        <v>4.5525000000000002</v>
      </c>
      <c r="G576" s="4">
        <f t="shared" si="63"/>
        <v>131.88867112676056</v>
      </c>
      <c r="H576" s="4">
        <f t="shared" si="64"/>
        <v>11.890102112676058</v>
      </c>
      <c r="I576" s="5">
        <f t="shared" si="67"/>
        <v>1473.7590321328187</v>
      </c>
      <c r="J576" s="4">
        <f t="shared" si="65"/>
        <v>21.639985845070424</v>
      </c>
      <c r="K576" s="5">
        <f t="shared" si="66"/>
        <v>241.81094799072466</v>
      </c>
      <c r="L576" s="15">
        <f t="shared" si="60"/>
        <v>6.5207277305471614</v>
      </c>
      <c r="M576" s="6"/>
      <c r="N576" s="7">
        <f t="shared" si="61"/>
        <v>8.5097432226761889</v>
      </c>
      <c r="O576" s="28">
        <f t="shared" si="62"/>
        <v>6.0946745562130173</v>
      </c>
    </row>
    <row r="577" spans="1:15" ht="13.2" x14ac:dyDescent="0.25">
      <c r="A577" s="1">
        <v>1918.05</v>
      </c>
      <c r="B577" s="11">
        <v>7.44</v>
      </c>
      <c r="C577" s="4">
        <v>0.64</v>
      </c>
      <c r="D577" s="11">
        <v>1.159</v>
      </c>
      <c r="E577" s="11">
        <v>14.5</v>
      </c>
      <c r="F577" s="23">
        <f>F573*8/12+F585*4/12</f>
        <v>4.5466666666666669</v>
      </c>
      <c r="G577" s="4">
        <f t="shared" si="63"/>
        <v>133.28016</v>
      </c>
      <c r="H577" s="4">
        <f t="shared" si="64"/>
        <v>11.46496</v>
      </c>
      <c r="I577" s="5">
        <f t="shared" si="67"/>
        <v>1499.9839405720338</v>
      </c>
      <c r="J577" s="4">
        <f t="shared" si="65"/>
        <v>20.762325999999998</v>
      </c>
      <c r="K577" s="5">
        <f t="shared" si="66"/>
        <v>233.66685310792838</v>
      </c>
      <c r="L577" s="15">
        <f t="shared" ref="L577:L596" si="68">G577/AVERAGE(J457:J576)</f>
        <v>6.5823632316210832</v>
      </c>
      <c r="M577" s="6"/>
      <c r="N577" s="7">
        <f t="shared" ref="N577:N596" si="69">I577/AVERAGE(K457:K576)</f>
        <v>8.6117930242140641</v>
      </c>
      <c r="O577" s="28">
        <f t="shared" si="62"/>
        <v>6.4193270060396896</v>
      </c>
    </row>
    <row r="578" spans="1:15" ht="13.2" x14ac:dyDescent="0.25">
      <c r="A578" s="1">
        <v>1918.06</v>
      </c>
      <c r="B578" s="11">
        <v>7.45</v>
      </c>
      <c r="C578" s="4">
        <v>0.63</v>
      </c>
      <c r="D578" s="11">
        <v>1.135</v>
      </c>
      <c r="E578" s="11">
        <v>14.7</v>
      </c>
      <c r="F578" s="23">
        <f>F573*7/12+F585*5/12</f>
        <v>4.5408333333333335</v>
      </c>
      <c r="G578" s="4">
        <f t="shared" si="63"/>
        <v>131.64352721088437</v>
      </c>
      <c r="H578" s="4">
        <f t="shared" si="64"/>
        <v>11.132271428571428</v>
      </c>
      <c r="I578" s="5">
        <f t="shared" si="67"/>
        <v>1492.0052296380518</v>
      </c>
      <c r="J578" s="4">
        <f t="shared" si="65"/>
        <v>20.055758843537415</v>
      </c>
      <c r="K578" s="5">
        <f t="shared" si="66"/>
        <v>227.30549471666961</v>
      </c>
      <c r="L578" s="15">
        <f t="shared" si="68"/>
        <v>6.4962913186410578</v>
      </c>
      <c r="M578" s="6"/>
      <c r="N578" s="7">
        <f t="shared" si="69"/>
        <v>8.5204377107995359</v>
      </c>
      <c r="O578" s="28">
        <f t="shared" si="62"/>
        <v>6.5638766519823788</v>
      </c>
    </row>
    <row r="579" spans="1:15" ht="13.2" x14ac:dyDescent="0.25">
      <c r="A579" s="1">
        <v>1918.07</v>
      </c>
      <c r="B579" s="11">
        <v>7.51</v>
      </c>
      <c r="C579" s="4">
        <v>0.62</v>
      </c>
      <c r="D579" s="11">
        <v>1.111</v>
      </c>
      <c r="E579" s="11">
        <v>15.1</v>
      </c>
      <c r="F579" s="23">
        <f>F573*6/12+F585*6/12</f>
        <v>4.5350000000000001</v>
      </c>
      <c r="G579" s="4">
        <f t="shared" si="63"/>
        <v>129.18841258278144</v>
      </c>
      <c r="H579" s="4">
        <f t="shared" si="64"/>
        <v>10.665354966887417</v>
      </c>
      <c r="I579" s="5">
        <f t="shared" si="67"/>
        <v>1474.2528939798397</v>
      </c>
      <c r="J579" s="4">
        <f t="shared" si="65"/>
        <v>19.111628013245031</v>
      </c>
      <c r="K579" s="5">
        <f t="shared" si="66"/>
        <v>218.09520175920133</v>
      </c>
      <c r="L579" s="15">
        <f t="shared" si="68"/>
        <v>6.3713240938489903</v>
      </c>
      <c r="M579" s="6"/>
      <c r="N579" s="7">
        <f t="shared" si="69"/>
        <v>8.3767541875861848</v>
      </c>
      <c r="O579" s="28">
        <f t="shared" si="62"/>
        <v>6.7596759675967597</v>
      </c>
    </row>
    <row r="580" spans="1:15" ht="13.2" x14ac:dyDescent="0.25">
      <c r="A580" s="1">
        <v>1918.08</v>
      </c>
      <c r="B580" s="11">
        <v>7.58</v>
      </c>
      <c r="C580" s="4">
        <v>0.61</v>
      </c>
      <c r="D580" s="11">
        <v>1.087</v>
      </c>
      <c r="E580" s="11">
        <v>15.4</v>
      </c>
      <c r="F580" s="23">
        <f>F573*5/12+F585*7/12</f>
        <v>4.5291666666666668</v>
      </c>
      <c r="G580" s="4">
        <f t="shared" si="63"/>
        <v>127.85245064935064</v>
      </c>
      <c r="H580" s="4">
        <f t="shared" si="64"/>
        <v>10.288917532467531</v>
      </c>
      <c r="I580" s="5">
        <f t="shared" si="67"/>
        <v>1468.7918246639274</v>
      </c>
      <c r="J580" s="4">
        <f t="shared" si="65"/>
        <v>18.334513701298697</v>
      </c>
      <c r="K580" s="5">
        <f t="shared" si="66"/>
        <v>210.63017327304601</v>
      </c>
      <c r="L580" s="15">
        <f t="shared" si="68"/>
        <v>6.3030737609145948</v>
      </c>
      <c r="M580" s="6"/>
      <c r="N580" s="7">
        <f t="shared" si="69"/>
        <v>8.3067830935781064</v>
      </c>
      <c r="O580" s="28">
        <f t="shared" si="62"/>
        <v>6.9733210671573138</v>
      </c>
    </row>
    <row r="581" spans="1:15" ht="13.2" x14ac:dyDescent="0.25">
      <c r="A581" s="1">
        <v>1918.09</v>
      </c>
      <c r="B581" s="11">
        <v>7.54</v>
      </c>
      <c r="C581" s="4">
        <v>0.6</v>
      </c>
      <c r="D581" s="11">
        <v>1.0629999999999999</v>
      </c>
      <c r="E581" s="11">
        <v>15.7</v>
      </c>
      <c r="F581" s="23">
        <f>F573*4/12+F585*8/12</f>
        <v>4.5233333333333334</v>
      </c>
      <c r="G581" s="4">
        <f t="shared" si="63"/>
        <v>124.74761910828025</v>
      </c>
      <c r="H581" s="4">
        <f t="shared" si="64"/>
        <v>9.9268662420382174</v>
      </c>
      <c r="I581" s="5">
        <f t="shared" si="67"/>
        <v>1442.6264324291869</v>
      </c>
      <c r="J581" s="4">
        <f t="shared" si="65"/>
        <v>17.587098025477708</v>
      </c>
      <c r="K581" s="5">
        <f t="shared" si="66"/>
        <v>203.383540805335</v>
      </c>
      <c r="L581" s="15">
        <f t="shared" si="68"/>
        <v>6.1491705624316815</v>
      </c>
      <c r="M581" s="6"/>
      <c r="N581" s="7">
        <f t="shared" si="69"/>
        <v>8.1234555716579848</v>
      </c>
      <c r="O581" s="28">
        <f t="shared" si="62"/>
        <v>7.0931326434619004</v>
      </c>
    </row>
    <row r="582" spans="1:15" ht="13.2" x14ac:dyDescent="0.25">
      <c r="A582" s="1">
        <v>1918.1</v>
      </c>
      <c r="B582" s="11">
        <v>7.86</v>
      </c>
      <c r="C582" s="4">
        <v>0.59</v>
      </c>
      <c r="D582" s="11">
        <v>1.038</v>
      </c>
      <c r="E582" s="11">
        <v>16</v>
      </c>
      <c r="F582" s="23">
        <f>F573*3/12+F585*9/12</f>
        <v>4.5175000000000001</v>
      </c>
      <c r="G582" s="4">
        <f t="shared" si="63"/>
        <v>127.60366125</v>
      </c>
      <c r="H582" s="4">
        <f t="shared" si="64"/>
        <v>9.5783918749999994</v>
      </c>
      <c r="I582" s="5">
        <f t="shared" si="67"/>
        <v>1484.8853978911843</v>
      </c>
      <c r="J582" s="4">
        <f t="shared" si="65"/>
        <v>16.851475874999998</v>
      </c>
      <c r="K582" s="5">
        <f t="shared" si="66"/>
        <v>196.09555254593499</v>
      </c>
      <c r="L582" s="15">
        <f t="shared" si="68"/>
        <v>6.2905153211913243</v>
      </c>
      <c r="M582" s="6"/>
      <c r="N582" s="7">
        <f t="shared" si="69"/>
        <v>8.327848122326694</v>
      </c>
      <c r="O582" s="28">
        <f t="shared" si="62"/>
        <v>7.5722543352601157</v>
      </c>
    </row>
    <row r="583" spans="1:15" ht="13.2" x14ac:dyDescent="0.25">
      <c r="A583" s="1">
        <v>1918.11</v>
      </c>
      <c r="B583" s="11">
        <v>8.06</v>
      </c>
      <c r="C583" s="4">
        <v>0.57999999999999996</v>
      </c>
      <c r="D583" s="11">
        <v>1.014</v>
      </c>
      <c r="E583" s="11">
        <v>16.3</v>
      </c>
      <c r="F583" s="23">
        <f>F573*2/12+F585*10/12</f>
        <v>4.5116666666666667</v>
      </c>
      <c r="G583" s="4">
        <f t="shared" si="63"/>
        <v>128.44228098159508</v>
      </c>
      <c r="H583" s="4">
        <f t="shared" si="64"/>
        <v>9.2427447852760718</v>
      </c>
      <c r="I583" s="5">
        <f t="shared" si="67"/>
        <v>1503.6070832077951</v>
      </c>
      <c r="J583" s="4">
        <f t="shared" si="65"/>
        <v>16.158867607361962</v>
      </c>
      <c r="K583" s="5">
        <f t="shared" si="66"/>
        <v>189.16347175840002</v>
      </c>
      <c r="L583" s="15">
        <f t="shared" si="68"/>
        <v>6.3333274953541565</v>
      </c>
      <c r="M583" s="6"/>
      <c r="N583" s="7">
        <f t="shared" si="69"/>
        <v>8.4011602614822571</v>
      </c>
      <c r="O583" s="28">
        <f t="shared" si="62"/>
        <v>7.9487179487179489</v>
      </c>
    </row>
    <row r="584" spans="1:15" ht="13.2" x14ac:dyDescent="0.25">
      <c r="A584" s="1">
        <v>1918.12</v>
      </c>
      <c r="B584" s="11">
        <v>7.9</v>
      </c>
      <c r="C584" s="4">
        <v>0.56999999999999995</v>
      </c>
      <c r="D584" s="11">
        <v>0.99</v>
      </c>
      <c r="E584" s="11">
        <v>16.5</v>
      </c>
      <c r="F584" s="23">
        <f>F573*1/12+F585*11/12</f>
        <v>4.5058333333333334</v>
      </c>
      <c r="G584" s="4">
        <f t="shared" si="63"/>
        <v>124.36658787878787</v>
      </c>
      <c r="H584" s="4">
        <f t="shared" si="64"/>
        <v>8.9732854545454526</v>
      </c>
      <c r="I584" s="5">
        <f t="shared" si="67"/>
        <v>1464.648859980761</v>
      </c>
      <c r="J584" s="4">
        <f t="shared" si="65"/>
        <v>15.585179999999999</v>
      </c>
      <c r="K584" s="5">
        <f t="shared" si="66"/>
        <v>183.5446039722726</v>
      </c>
      <c r="L584" s="15">
        <f t="shared" si="68"/>
        <v>6.1345804112834328</v>
      </c>
      <c r="M584" s="6"/>
      <c r="N584" s="7">
        <f t="shared" si="69"/>
        <v>8.1546927110037419</v>
      </c>
      <c r="O584" s="28">
        <f t="shared" si="62"/>
        <v>7.9797979797979801</v>
      </c>
    </row>
    <row r="585" spans="1:15" ht="13.2" x14ac:dyDescent="0.25">
      <c r="A585" s="1">
        <v>1919.01</v>
      </c>
      <c r="B585" s="11">
        <v>7.85</v>
      </c>
      <c r="C585" s="4">
        <v>0.56669999999999998</v>
      </c>
      <c r="D585" s="11">
        <v>0.98499999999999999</v>
      </c>
      <c r="E585" s="11">
        <v>16.5</v>
      </c>
      <c r="F585" s="23">
        <v>4.5</v>
      </c>
      <c r="G585" s="4">
        <f t="shared" si="63"/>
        <v>123.57945757575756</v>
      </c>
      <c r="H585" s="4">
        <f t="shared" si="64"/>
        <v>8.9213348545454529</v>
      </c>
      <c r="I585" s="5">
        <f t="shared" si="67"/>
        <v>1464.1343788938689</v>
      </c>
      <c r="J585" s="4">
        <f t="shared" si="65"/>
        <v>15.506466969696968</v>
      </c>
      <c r="K585" s="5">
        <f t="shared" si="66"/>
        <v>183.71622461279756</v>
      </c>
      <c r="L585" s="15">
        <f t="shared" si="68"/>
        <v>6.0984676399501057</v>
      </c>
      <c r="M585" s="6"/>
      <c r="N585" s="7">
        <f t="shared" si="69"/>
        <v>8.1245805645506284</v>
      </c>
      <c r="O585" s="28">
        <f t="shared" ref="O585:O648" si="70">B585/D585</f>
        <v>7.969543147208122</v>
      </c>
    </row>
    <row r="586" spans="1:15" ht="13.2" x14ac:dyDescent="0.25">
      <c r="A586" s="1">
        <v>1919.02</v>
      </c>
      <c r="B586" s="11">
        <v>7.88</v>
      </c>
      <c r="C586" s="4">
        <v>0.56330000000000002</v>
      </c>
      <c r="D586" s="11">
        <v>0.98</v>
      </c>
      <c r="E586" s="11">
        <v>16.2</v>
      </c>
      <c r="F586" s="23">
        <f>F585*11/12+F597*1/12</f>
        <v>4.5391666666666666</v>
      </c>
      <c r="G586" s="4">
        <f t="shared" ref="G586:G649" si="71">B586*$E$1804/E586</f>
        <v>126.34899012345679</v>
      </c>
      <c r="H586" s="4">
        <f t="shared" ref="H586:H649" si="72">C586*$E$1804/E586</f>
        <v>9.0320286975308637</v>
      </c>
      <c r="I586" s="5">
        <f t="shared" si="67"/>
        <v>1505.8644249844567</v>
      </c>
      <c r="J586" s="4">
        <f t="shared" ref="J586:J649" si="73">D586*$E$1804/E586</f>
        <v>15.713453086419753</v>
      </c>
      <c r="K586" s="5">
        <f t="shared" ref="K586:K649" si="74">J586*(I586/G586)</f>
        <v>187.27755539146796</v>
      </c>
      <c r="L586" s="15">
        <f t="shared" si="68"/>
        <v>6.2396927713649779</v>
      </c>
      <c r="M586" s="6"/>
      <c r="N586" s="7">
        <f t="shared" si="69"/>
        <v>8.3299751954304568</v>
      </c>
      <c r="O586" s="28">
        <f t="shared" si="70"/>
        <v>8.0408163265306118</v>
      </c>
    </row>
    <row r="587" spans="1:15" ht="13.2" x14ac:dyDescent="0.25">
      <c r="A587" s="1">
        <v>1919.03</v>
      </c>
      <c r="B587" s="11">
        <v>8.1199999999999992</v>
      </c>
      <c r="C587" s="4">
        <v>0.56000000000000005</v>
      </c>
      <c r="D587" s="11">
        <v>0.97499999999999998</v>
      </c>
      <c r="E587" s="11">
        <v>16.399999999999999</v>
      </c>
      <c r="F587" s="23">
        <f>F585*10/12+F597*2/12</f>
        <v>4.5783333333333331</v>
      </c>
      <c r="G587" s="4">
        <f t="shared" si="71"/>
        <v>128.60941219512193</v>
      </c>
      <c r="H587" s="4">
        <f t="shared" si="72"/>
        <v>8.8696146341463429</v>
      </c>
      <c r="I587" s="5">
        <f t="shared" ref="I587:I650" si="75">I586*((G587+(H587/12))/G586)</f>
        <v>1541.6140230395229</v>
      </c>
      <c r="J587" s="4">
        <f t="shared" si="73"/>
        <v>15.442632621951219</v>
      </c>
      <c r="K587" s="5">
        <f t="shared" si="74"/>
        <v>185.10759513097722</v>
      </c>
      <c r="L587" s="15">
        <f t="shared" si="68"/>
        <v>6.3560740048691438</v>
      </c>
      <c r="M587" s="6"/>
      <c r="N587" s="7">
        <f t="shared" si="69"/>
        <v>8.5005462473323981</v>
      </c>
      <c r="O587" s="28">
        <f t="shared" si="70"/>
        <v>8.328205128205127</v>
      </c>
    </row>
    <row r="588" spans="1:15" ht="13.2" x14ac:dyDescent="0.25">
      <c r="A588" s="1">
        <v>1919.04</v>
      </c>
      <c r="B588" s="11">
        <v>8.39</v>
      </c>
      <c r="C588" s="4">
        <v>0.55669999999999997</v>
      </c>
      <c r="D588" s="11">
        <v>0.97</v>
      </c>
      <c r="E588" s="11">
        <v>16.7</v>
      </c>
      <c r="F588" s="23">
        <f>F585*9/12+F597*3/12</f>
        <v>4.6174999999999997</v>
      </c>
      <c r="G588" s="4">
        <f t="shared" si="71"/>
        <v>130.49866287425152</v>
      </c>
      <c r="H588" s="4">
        <f t="shared" si="72"/>
        <v>8.6589518023952081</v>
      </c>
      <c r="I588" s="5">
        <f t="shared" si="75"/>
        <v>1572.9094940700024</v>
      </c>
      <c r="J588" s="4">
        <f t="shared" si="73"/>
        <v>15.087449700598802</v>
      </c>
      <c r="K588" s="5">
        <f t="shared" si="74"/>
        <v>181.85008453491085</v>
      </c>
      <c r="L588" s="15">
        <f t="shared" si="68"/>
        <v>6.4561395558192753</v>
      </c>
      <c r="M588" s="6"/>
      <c r="N588" s="7">
        <f t="shared" si="69"/>
        <v>8.6477422275317615</v>
      </c>
      <c r="O588" s="28">
        <f t="shared" si="70"/>
        <v>8.6494845360824755</v>
      </c>
    </row>
    <row r="589" spans="1:15" ht="13.2" x14ac:dyDescent="0.25">
      <c r="A589" s="1">
        <v>1919.05</v>
      </c>
      <c r="B589" s="11">
        <v>8.9700000000000006</v>
      </c>
      <c r="C589" s="4">
        <v>0.55330000000000001</v>
      </c>
      <c r="D589" s="11">
        <v>0.96499999999999997</v>
      </c>
      <c r="E589" s="11">
        <v>16.899999999999999</v>
      </c>
      <c r="F589" s="23">
        <f>F585*8/12+F597*4/12</f>
        <v>4.6566666666666663</v>
      </c>
      <c r="G589" s="4">
        <f t="shared" si="71"/>
        <v>137.86890000000002</v>
      </c>
      <c r="H589" s="4">
        <f t="shared" si="72"/>
        <v>8.5042209999999994</v>
      </c>
      <c r="I589" s="5">
        <f t="shared" si="75"/>
        <v>1670.285307466364</v>
      </c>
      <c r="J589" s="4">
        <f t="shared" si="73"/>
        <v>14.832049999999999</v>
      </c>
      <c r="K589" s="5">
        <f t="shared" si="74"/>
        <v>179.69067131605806</v>
      </c>
      <c r="L589" s="15">
        <f t="shared" si="68"/>
        <v>6.8290022614820307</v>
      </c>
      <c r="M589" s="6"/>
      <c r="N589" s="7">
        <f t="shared" si="69"/>
        <v>9.1580224805396604</v>
      </c>
      <c r="O589" s="28">
        <f t="shared" si="70"/>
        <v>9.2953367875647679</v>
      </c>
    </row>
    <row r="590" spans="1:15" ht="13.2" x14ac:dyDescent="0.25">
      <c r="A590" s="1">
        <v>1919.06</v>
      </c>
      <c r="B590" s="11">
        <v>9.2100000000000009</v>
      </c>
      <c r="C590" s="4">
        <v>0.55000000000000004</v>
      </c>
      <c r="D590" s="11">
        <v>0.96</v>
      </c>
      <c r="E590" s="11">
        <v>16.899999999999999</v>
      </c>
      <c r="F590" s="23">
        <f>F585*7/12+F597*5/12</f>
        <v>4.6958333333333329</v>
      </c>
      <c r="G590" s="4">
        <f t="shared" si="71"/>
        <v>141.55770000000001</v>
      </c>
      <c r="H590" s="4">
        <f t="shared" si="72"/>
        <v>8.4535</v>
      </c>
      <c r="I590" s="5">
        <f t="shared" si="75"/>
        <v>1723.5097463794966</v>
      </c>
      <c r="J590" s="4">
        <f t="shared" si="73"/>
        <v>14.7552</v>
      </c>
      <c r="K590" s="5">
        <f t="shared" si="74"/>
        <v>179.64922437831888</v>
      </c>
      <c r="L590" s="15">
        <f t="shared" si="68"/>
        <v>7.0216152147841298</v>
      </c>
      <c r="M590" s="6"/>
      <c r="N590" s="7">
        <f t="shared" si="69"/>
        <v>9.4259041506496732</v>
      </c>
      <c r="O590" s="28">
        <f t="shared" si="70"/>
        <v>9.5937500000000018</v>
      </c>
    </row>
    <row r="591" spans="1:15" ht="13.2" x14ac:dyDescent="0.25">
      <c r="A591" s="1">
        <v>1919.07</v>
      </c>
      <c r="B591" s="11">
        <v>9.51</v>
      </c>
      <c r="C591" s="4">
        <v>0.54669999999999996</v>
      </c>
      <c r="D591" s="11">
        <v>0.95499999999999996</v>
      </c>
      <c r="E591" s="11">
        <v>17.399999999999999</v>
      </c>
      <c r="F591" s="23">
        <f>F585*6/12+F597*6/12</f>
        <v>4.7349999999999994</v>
      </c>
      <c r="G591" s="4">
        <f t="shared" si="71"/>
        <v>141.96845000000002</v>
      </c>
      <c r="H591" s="4">
        <f t="shared" si="72"/>
        <v>8.1613198333333319</v>
      </c>
      <c r="I591" s="5">
        <f t="shared" si="75"/>
        <v>1736.7913115504334</v>
      </c>
      <c r="J591" s="4">
        <f t="shared" si="73"/>
        <v>14.256558333333334</v>
      </c>
      <c r="K591" s="5">
        <f t="shared" si="74"/>
        <v>174.40964274770386</v>
      </c>
      <c r="L591" s="15">
        <f t="shared" si="68"/>
        <v>7.0528371654463102</v>
      </c>
      <c r="M591" s="6"/>
      <c r="N591" s="7">
        <f t="shared" si="69"/>
        <v>9.4754185080965794</v>
      </c>
      <c r="O591" s="28">
        <f t="shared" si="70"/>
        <v>9.9581151832460737</v>
      </c>
    </row>
    <row r="592" spans="1:15" ht="13.2" x14ac:dyDescent="0.25">
      <c r="A592" s="1">
        <v>1919.08</v>
      </c>
      <c r="B592" s="11">
        <v>8.8699999999999992</v>
      </c>
      <c r="C592" s="4">
        <v>0.54330000000000001</v>
      </c>
      <c r="D592" s="11">
        <v>0.95</v>
      </c>
      <c r="E592" s="11">
        <v>17.7</v>
      </c>
      <c r="F592" s="23">
        <f>F585*5/12+F597*7/12</f>
        <v>4.774166666666666</v>
      </c>
      <c r="G592" s="4">
        <f t="shared" si="71"/>
        <v>130.17000621468924</v>
      </c>
      <c r="H592" s="4">
        <f t="shared" si="72"/>
        <v>7.9730963220338973</v>
      </c>
      <c r="I592" s="5">
        <f t="shared" si="75"/>
        <v>1600.5816986308821</v>
      </c>
      <c r="J592" s="4">
        <f t="shared" si="73"/>
        <v>13.941545197740112</v>
      </c>
      <c r="K592" s="5">
        <f t="shared" si="74"/>
        <v>171.42645024795243</v>
      </c>
      <c r="L592" s="15">
        <f t="shared" si="68"/>
        <v>6.4791311017052751</v>
      </c>
      <c r="M592" s="6"/>
      <c r="N592" s="7">
        <f t="shared" si="69"/>
        <v>8.7144609504817243</v>
      </c>
      <c r="O592" s="28">
        <f t="shared" si="70"/>
        <v>9.3368421052631572</v>
      </c>
    </row>
    <row r="593" spans="1:15" ht="13.2" x14ac:dyDescent="0.25">
      <c r="A593" s="1">
        <v>1919.09</v>
      </c>
      <c r="B593" s="11">
        <v>9.01</v>
      </c>
      <c r="C593" s="4">
        <v>0.54</v>
      </c>
      <c r="D593" s="11">
        <v>0.94499999999999995</v>
      </c>
      <c r="E593" s="11">
        <v>17.8</v>
      </c>
      <c r="F593" s="23">
        <f>F585*4/12+F597*8/12</f>
        <v>4.8133333333333326</v>
      </c>
      <c r="G593" s="4">
        <f t="shared" si="71"/>
        <v>131.4817151685393</v>
      </c>
      <c r="H593" s="4">
        <f t="shared" si="72"/>
        <v>7.8801471910112353</v>
      </c>
      <c r="I593" s="5">
        <f t="shared" si="75"/>
        <v>1624.7851669908459</v>
      </c>
      <c r="J593" s="4">
        <f t="shared" si="73"/>
        <v>13.790257584269661</v>
      </c>
      <c r="K593" s="5">
        <f t="shared" si="74"/>
        <v>170.41309465109319</v>
      </c>
      <c r="L593" s="15">
        <f t="shared" si="68"/>
        <v>6.5584816720612595</v>
      </c>
      <c r="M593" s="6"/>
      <c r="N593" s="7">
        <f t="shared" si="69"/>
        <v>8.8301835458236386</v>
      </c>
      <c r="O593" s="28">
        <f t="shared" si="70"/>
        <v>9.5343915343915349</v>
      </c>
    </row>
    <row r="594" spans="1:15" ht="13.2" x14ac:dyDescent="0.25">
      <c r="A594" s="1">
        <v>1919.1</v>
      </c>
      <c r="B594" s="11">
        <v>9.4700000000000006</v>
      </c>
      <c r="C594" s="4">
        <v>0.53669999999999995</v>
      </c>
      <c r="D594" s="11">
        <v>0.94</v>
      </c>
      <c r="E594" s="11">
        <v>18.100000000000001</v>
      </c>
      <c r="F594" s="23">
        <f>F585*3/12+F597*9/12</f>
        <v>4.8524999999999991</v>
      </c>
      <c r="G594" s="4">
        <f t="shared" si="71"/>
        <v>135.90391767955799</v>
      </c>
      <c r="H594" s="4">
        <f t="shared" si="72"/>
        <v>7.7021787348066271</v>
      </c>
      <c r="I594" s="5">
        <f t="shared" si="75"/>
        <v>1687.3641690592169</v>
      </c>
      <c r="J594" s="4">
        <f t="shared" si="73"/>
        <v>13.489934806629831</v>
      </c>
      <c r="K594" s="5">
        <f t="shared" si="74"/>
        <v>167.4891572244629</v>
      </c>
      <c r="L594" s="15">
        <f t="shared" si="68"/>
        <v>6.7947041999493001</v>
      </c>
      <c r="M594" s="6"/>
      <c r="N594" s="7">
        <f t="shared" si="69"/>
        <v>9.1548959122599545</v>
      </c>
      <c r="O594" s="28">
        <f t="shared" si="70"/>
        <v>10.074468085106384</v>
      </c>
    </row>
    <row r="595" spans="1:15" ht="13.2" x14ac:dyDescent="0.25">
      <c r="A595" s="1">
        <v>1919.11</v>
      </c>
      <c r="B595" s="11">
        <v>9.19</v>
      </c>
      <c r="C595" s="4">
        <v>0.5333</v>
      </c>
      <c r="D595" s="11">
        <v>0.93500000000000005</v>
      </c>
      <c r="E595" s="11">
        <v>18.5</v>
      </c>
      <c r="F595" s="23">
        <f>F585*2/12+F597*10/12</f>
        <v>4.8916666666666666</v>
      </c>
      <c r="G595" s="4">
        <f t="shared" si="71"/>
        <v>129.03405783783782</v>
      </c>
      <c r="H595" s="4">
        <f t="shared" si="72"/>
        <v>7.4879067513513515</v>
      </c>
      <c r="I595" s="5">
        <f t="shared" si="75"/>
        <v>1609.8163441409554</v>
      </c>
      <c r="J595" s="4">
        <f t="shared" si="73"/>
        <v>13.128057027027028</v>
      </c>
      <c r="K595" s="5">
        <f t="shared" si="74"/>
        <v>163.78436145503738</v>
      </c>
      <c r="L595" s="15">
        <f t="shared" si="68"/>
        <v>6.4670225741331322</v>
      </c>
      <c r="M595" s="6"/>
      <c r="N595" s="7">
        <f t="shared" si="69"/>
        <v>8.7209241391435093</v>
      </c>
      <c r="O595" s="28">
        <f t="shared" si="70"/>
        <v>9.8288770053475929</v>
      </c>
    </row>
    <row r="596" spans="1:15" ht="13.2" x14ac:dyDescent="0.25">
      <c r="A596" s="1">
        <v>1919.12</v>
      </c>
      <c r="B596" s="11">
        <v>8.92</v>
      </c>
      <c r="C596" s="4">
        <v>0.53</v>
      </c>
      <c r="D596" s="11">
        <v>0.93</v>
      </c>
      <c r="E596" s="11">
        <v>18.899999999999999</v>
      </c>
      <c r="F596" s="23">
        <f>F585*1/12+F597*11/12</f>
        <v>4.9308333333333332</v>
      </c>
      <c r="G596" s="4">
        <f t="shared" si="71"/>
        <v>122.59242116402118</v>
      </c>
      <c r="H596" s="4">
        <f t="shared" si="72"/>
        <v>7.2840788359788373</v>
      </c>
      <c r="I596" s="5">
        <f t="shared" si="75"/>
        <v>1537.0240669618211</v>
      </c>
      <c r="J596" s="4">
        <f t="shared" si="73"/>
        <v>12.781496825396827</v>
      </c>
      <c r="K596" s="5">
        <f t="shared" si="74"/>
        <v>160.25026707113156</v>
      </c>
      <c r="L596" s="15">
        <f t="shared" si="68"/>
        <v>6.1607170337991777</v>
      </c>
      <c r="M596" s="6"/>
      <c r="N596" s="7">
        <f t="shared" si="69"/>
        <v>8.3160977133829785</v>
      </c>
      <c r="O596" s="28">
        <f t="shared" si="70"/>
        <v>9.5913978494623642</v>
      </c>
    </row>
    <row r="597" spans="1:15" ht="13.2" x14ac:dyDescent="0.25">
      <c r="A597" s="31">
        <v>7306</v>
      </c>
      <c r="B597" s="11">
        <v>8.83</v>
      </c>
      <c r="C597" s="4">
        <v>0.52829999999999999</v>
      </c>
      <c r="D597" s="11">
        <v>0.91920000000000002</v>
      </c>
      <c r="E597" s="11">
        <v>19.3</v>
      </c>
      <c r="F597" s="23">
        <v>4.97</v>
      </c>
      <c r="G597" s="4">
        <f t="shared" si="71"/>
        <v>118.8403621761658</v>
      </c>
      <c r="H597" s="4">
        <f t="shared" si="72"/>
        <v>7.110233673575129</v>
      </c>
      <c r="I597" s="5">
        <f>I596*((G597+(H597/12))/G596)</f>
        <v>1497.4107839460403</v>
      </c>
      <c r="J597" s="4">
        <f t="shared" si="73"/>
        <v>12.371241326424871</v>
      </c>
      <c r="K597" s="5">
        <f t="shared" si="74"/>
        <v>155.87995386219711</v>
      </c>
      <c r="L597" s="15">
        <f t="shared" ref="L597:L628" si="76">G597/AVERAGE(J477:J596)</f>
        <v>5.9896677711394393</v>
      </c>
      <c r="M597" s="6"/>
      <c r="N597" s="7">
        <f t="shared" ref="N597:N628" si="77">I597/AVERAGE(K477:K596)</f>
        <v>8.0935613101848478</v>
      </c>
      <c r="O597" s="28">
        <f t="shared" si="70"/>
        <v>9.6061792863359443</v>
      </c>
    </row>
    <row r="598" spans="1:15" ht="13.2" x14ac:dyDescent="0.25">
      <c r="A598" s="31">
        <v>7337</v>
      </c>
      <c r="B598" s="11">
        <v>8.1</v>
      </c>
      <c r="C598" s="4">
        <v>0.52669999999999995</v>
      </c>
      <c r="D598" s="11">
        <v>0.9083</v>
      </c>
      <c r="E598" s="11">
        <v>19.5</v>
      </c>
      <c r="F598" s="23">
        <f>F597*11/12+F609*1/12</f>
        <v>4.9799999999999995</v>
      </c>
      <c r="G598" s="4">
        <f t="shared" si="71"/>
        <v>107.89739999999999</v>
      </c>
      <c r="H598" s="4">
        <f t="shared" si="72"/>
        <v>7.015995133333333</v>
      </c>
      <c r="I598" s="5">
        <f t="shared" si="75"/>
        <v>1366.8943186434979</v>
      </c>
      <c r="J598" s="4">
        <f t="shared" si="73"/>
        <v>12.099161533333332</v>
      </c>
      <c r="K598" s="5">
        <f t="shared" si="74"/>
        <v>153.27779131159124</v>
      </c>
      <c r="L598" s="15">
        <f t="shared" si="76"/>
        <v>5.4553476499077735</v>
      </c>
      <c r="M598" s="6"/>
      <c r="N598" s="7">
        <f t="shared" si="77"/>
        <v>7.3825458808385136</v>
      </c>
      <c r="O598" s="28">
        <f t="shared" si="70"/>
        <v>8.9177584498513696</v>
      </c>
    </row>
    <row r="599" spans="1:15" ht="13.2" x14ac:dyDescent="0.25">
      <c r="A599" s="31">
        <v>7366</v>
      </c>
      <c r="B599" s="11">
        <v>8.67</v>
      </c>
      <c r="C599" s="4">
        <v>0.52500000000000002</v>
      </c>
      <c r="D599" s="11">
        <v>0.89749999999999996</v>
      </c>
      <c r="E599" s="11">
        <v>19.7</v>
      </c>
      <c r="F599" s="23">
        <f>F597*10/12+F609*2/12</f>
        <v>4.99</v>
      </c>
      <c r="G599" s="4">
        <f t="shared" si="71"/>
        <v>114.31769086294416</v>
      </c>
      <c r="H599" s="4">
        <f t="shared" si="72"/>
        <v>6.9223515228426402</v>
      </c>
      <c r="I599" s="5">
        <f t="shared" si="75"/>
        <v>1455.5375051516933</v>
      </c>
      <c r="J599" s="4">
        <f t="shared" si="73"/>
        <v>11.833924746192892</v>
      </c>
      <c r="K599" s="5">
        <f t="shared" si="74"/>
        <v>150.67415350330387</v>
      </c>
      <c r="L599" s="15">
        <f t="shared" si="76"/>
        <v>5.7988227275571598</v>
      </c>
      <c r="M599" s="6"/>
      <c r="N599" s="7">
        <f t="shared" si="77"/>
        <v>7.8563273114693528</v>
      </c>
      <c r="O599" s="28">
        <f t="shared" si="70"/>
        <v>9.6601671309192199</v>
      </c>
    </row>
    <row r="600" spans="1:15" ht="13.2" x14ac:dyDescent="0.25">
      <c r="A600" s="31">
        <v>7397</v>
      </c>
      <c r="B600" s="11">
        <v>8.6</v>
      </c>
      <c r="C600" s="4">
        <v>0.52329999999999999</v>
      </c>
      <c r="D600" s="11">
        <v>0.88670000000000004</v>
      </c>
      <c r="E600" s="11">
        <v>20.3</v>
      </c>
      <c r="F600" s="23">
        <f>F597*9/12+F609*3/12</f>
        <v>5</v>
      </c>
      <c r="G600" s="4">
        <f t="shared" si="71"/>
        <v>110.04314285714284</v>
      </c>
      <c r="H600" s="4">
        <f t="shared" si="72"/>
        <v>6.6959972857142853</v>
      </c>
      <c r="I600" s="5">
        <f t="shared" si="75"/>
        <v>1408.2169609687739</v>
      </c>
      <c r="J600" s="4">
        <f t="shared" si="73"/>
        <v>11.345959857142857</v>
      </c>
      <c r="K600" s="5">
        <f t="shared" si="74"/>
        <v>145.1937185222107</v>
      </c>
      <c r="L600" s="15">
        <f t="shared" si="76"/>
        <v>5.5998587255061869</v>
      </c>
      <c r="M600" s="6"/>
      <c r="N600" s="7">
        <f t="shared" si="77"/>
        <v>7.596115367581552</v>
      </c>
      <c r="O600" s="28">
        <f t="shared" si="70"/>
        <v>9.6988835006202763</v>
      </c>
    </row>
    <row r="601" spans="1:15" ht="13.2" x14ac:dyDescent="0.25">
      <c r="A601" s="31">
        <v>7427</v>
      </c>
      <c r="B601" s="11">
        <v>8.06</v>
      </c>
      <c r="C601" s="4">
        <v>0.52170000000000005</v>
      </c>
      <c r="D601" s="11">
        <v>0.87580000000000002</v>
      </c>
      <c r="E601" s="11">
        <v>20.6</v>
      </c>
      <c r="F601" s="23">
        <f>F597*8/12+F609*4/12</f>
        <v>5.01</v>
      </c>
      <c r="G601" s="4">
        <f t="shared" si="71"/>
        <v>101.63151359223301</v>
      </c>
      <c r="H601" s="4">
        <f t="shared" si="72"/>
        <v>6.5783077718446608</v>
      </c>
      <c r="I601" s="5">
        <f t="shared" si="75"/>
        <v>1307.5889254745127</v>
      </c>
      <c r="J601" s="4">
        <f t="shared" si="73"/>
        <v>11.043285310679611</v>
      </c>
      <c r="K601" s="5">
        <f t="shared" si="74"/>
        <v>142.08267753481118</v>
      </c>
      <c r="L601" s="15">
        <f t="shared" si="76"/>
        <v>5.1889504620474964</v>
      </c>
      <c r="M601" s="6"/>
      <c r="N601" s="7">
        <f t="shared" si="77"/>
        <v>7.0502187719604787</v>
      </c>
      <c r="O601" s="28">
        <f t="shared" si="70"/>
        <v>9.2030143868463128</v>
      </c>
    </row>
    <row r="602" spans="1:15" ht="13.2" x14ac:dyDescent="0.25">
      <c r="A602" s="31">
        <v>7458</v>
      </c>
      <c r="B602" s="11">
        <v>7.92</v>
      </c>
      <c r="C602" s="4">
        <v>0.52</v>
      </c>
      <c r="D602" s="11">
        <v>0.86499999999999999</v>
      </c>
      <c r="E602" s="11">
        <v>20.9</v>
      </c>
      <c r="F602" s="23">
        <f>F597*7/12+F609*5/12</f>
        <v>5.0199999999999996</v>
      </c>
      <c r="G602" s="4">
        <f t="shared" si="71"/>
        <v>98.43271578947369</v>
      </c>
      <c r="H602" s="4">
        <f t="shared" si="72"/>
        <v>6.4627540669856467</v>
      </c>
      <c r="I602" s="5">
        <f t="shared" si="75"/>
        <v>1273.3623981412807</v>
      </c>
      <c r="J602" s="4">
        <f t="shared" si="73"/>
        <v>10.750542822966507</v>
      </c>
      <c r="K602" s="5">
        <f t="shared" si="74"/>
        <v>139.07303969598581</v>
      </c>
      <c r="L602" s="15">
        <f t="shared" si="76"/>
        <v>5.0436396804516219</v>
      </c>
      <c r="M602" s="6"/>
      <c r="N602" s="7">
        <f t="shared" si="77"/>
        <v>6.8644453350168169</v>
      </c>
      <c r="O602" s="28">
        <f t="shared" si="70"/>
        <v>9.1560693641618496</v>
      </c>
    </row>
    <row r="603" spans="1:15" ht="13.2" x14ac:dyDescent="0.25">
      <c r="A603" s="31">
        <v>7488</v>
      </c>
      <c r="B603" s="11">
        <v>7.91</v>
      </c>
      <c r="C603" s="4">
        <v>0.51829999999999998</v>
      </c>
      <c r="D603" s="11">
        <v>0.85419999999999996</v>
      </c>
      <c r="E603" s="11">
        <v>20.8</v>
      </c>
      <c r="F603" s="23">
        <f>F597*6/12+F609*6/12</f>
        <v>5.0299999999999994</v>
      </c>
      <c r="G603" s="4">
        <f t="shared" si="71"/>
        <v>98.781068749999989</v>
      </c>
      <c r="H603" s="4">
        <f t="shared" si="72"/>
        <v>6.4725951874999996</v>
      </c>
      <c r="I603" s="5">
        <f t="shared" si="75"/>
        <v>1284.8464814191664</v>
      </c>
      <c r="J603" s="4">
        <f t="shared" si="73"/>
        <v>10.667356374999999</v>
      </c>
      <c r="K603" s="5">
        <f t="shared" si="74"/>
        <v>138.75042533859062</v>
      </c>
      <c r="L603" s="15">
        <f t="shared" si="76"/>
        <v>5.0805929195407975</v>
      </c>
      <c r="M603" s="6"/>
      <c r="N603" s="7">
        <f t="shared" si="77"/>
        <v>6.9264957589329477</v>
      </c>
      <c r="O603" s="28">
        <f t="shared" si="70"/>
        <v>9.2601264340903775</v>
      </c>
    </row>
    <row r="604" spans="1:15" ht="13.2" x14ac:dyDescent="0.25">
      <c r="A604" s="31">
        <v>7519</v>
      </c>
      <c r="B604" s="11">
        <v>7.6</v>
      </c>
      <c r="C604" s="4">
        <v>0.51670000000000005</v>
      </c>
      <c r="D604" s="11">
        <v>0.84330000000000005</v>
      </c>
      <c r="E604" s="11">
        <v>20.3</v>
      </c>
      <c r="F604" s="23">
        <f>F597*5/12+F609*7/12</f>
        <v>5.0399999999999991</v>
      </c>
      <c r="G604" s="4">
        <f t="shared" si="71"/>
        <v>97.247428571428557</v>
      </c>
      <c r="H604" s="4">
        <f t="shared" si="72"/>
        <v>6.6115455714285716</v>
      </c>
      <c r="I604" s="5">
        <f t="shared" si="75"/>
        <v>1272.064776910111</v>
      </c>
      <c r="J604" s="4">
        <f t="shared" si="73"/>
        <v>10.790625857142857</v>
      </c>
      <c r="K604" s="5">
        <f t="shared" si="74"/>
        <v>141.14897715372325</v>
      </c>
      <c r="L604" s="15">
        <f t="shared" si="76"/>
        <v>5.0207010779228591</v>
      </c>
      <c r="M604" s="6"/>
      <c r="N604" s="7">
        <f t="shared" si="77"/>
        <v>6.8578754838189155</v>
      </c>
      <c r="O604" s="28">
        <f t="shared" si="70"/>
        <v>9.0122139214988728</v>
      </c>
    </row>
    <row r="605" spans="1:15" ht="13.2" x14ac:dyDescent="0.25">
      <c r="A605" s="31">
        <v>7550</v>
      </c>
      <c r="B605" s="11">
        <v>7.87</v>
      </c>
      <c r="C605" s="4">
        <v>0.51500000000000001</v>
      </c>
      <c r="D605" s="11">
        <v>0.83250000000000002</v>
      </c>
      <c r="E605" s="11">
        <v>20</v>
      </c>
      <c r="F605" s="23">
        <f>F597*4/12+F609*8/12</f>
        <v>5.05</v>
      </c>
      <c r="G605" s="4">
        <f t="shared" si="71"/>
        <v>102.21280549999999</v>
      </c>
      <c r="H605" s="4">
        <f t="shared" si="72"/>
        <v>6.6886397500000001</v>
      </c>
      <c r="I605" s="5">
        <f t="shared" si="75"/>
        <v>1344.3064095928958</v>
      </c>
      <c r="J605" s="4">
        <f t="shared" si="73"/>
        <v>10.812218625</v>
      </c>
      <c r="K605" s="5">
        <f t="shared" si="74"/>
        <v>142.20267928666911</v>
      </c>
      <c r="L605" s="15">
        <f t="shared" si="76"/>
        <v>5.2971627701080592</v>
      </c>
      <c r="M605" s="6"/>
      <c r="N605" s="7">
        <f t="shared" si="77"/>
        <v>7.2473452714932467</v>
      </c>
      <c r="O605" s="28">
        <f t="shared" si="70"/>
        <v>9.453453453453454</v>
      </c>
    </row>
    <row r="606" spans="1:15" ht="13.2" x14ac:dyDescent="0.25">
      <c r="A606" s="31">
        <v>7580</v>
      </c>
      <c r="B606" s="11">
        <v>7.88</v>
      </c>
      <c r="C606" s="4">
        <v>0.51329999999999998</v>
      </c>
      <c r="D606" s="11">
        <v>0.82169999999999999</v>
      </c>
      <c r="E606" s="11">
        <v>19.899999999999999</v>
      </c>
      <c r="F606" s="23">
        <f>F597*3/12+F609*9/12</f>
        <v>5.0600000000000005</v>
      </c>
      <c r="G606" s="4">
        <f t="shared" si="71"/>
        <v>102.85696683417085</v>
      </c>
      <c r="H606" s="4">
        <f t="shared" si="72"/>
        <v>6.7000610502512563</v>
      </c>
      <c r="I606" s="5">
        <f t="shared" si="75"/>
        <v>1360.1217286256385</v>
      </c>
      <c r="J606" s="4">
        <f t="shared" si="73"/>
        <v>10.725579904522613</v>
      </c>
      <c r="K606" s="5">
        <f t="shared" si="74"/>
        <v>141.82893710808213</v>
      </c>
      <c r="L606" s="15">
        <f t="shared" si="76"/>
        <v>5.351177393424158</v>
      </c>
      <c r="M606" s="6"/>
      <c r="N606" s="7">
        <f t="shared" si="77"/>
        <v>7.3327658910836204</v>
      </c>
      <c r="O606" s="28">
        <f t="shared" si="70"/>
        <v>9.5898746501156147</v>
      </c>
    </row>
    <row r="607" spans="1:15" ht="13.2" x14ac:dyDescent="0.25">
      <c r="A607" s="31">
        <v>7611</v>
      </c>
      <c r="B607" s="11">
        <v>7.48</v>
      </c>
      <c r="C607" s="4">
        <v>0.51170000000000004</v>
      </c>
      <c r="D607" s="11">
        <v>0.81079999999999997</v>
      </c>
      <c r="E607" s="11">
        <v>19.8</v>
      </c>
      <c r="F607" s="23">
        <f>F597*2/12+F609*10/12</f>
        <v>5.0699999999999994</v>
      </c>
      <c r="G607" s="4">
        <f t="shared" si="71"/>
        <v>98.128911111111108</v>
      </c>
      <c r="H607" s="4">
        <f t="shared" si="72"/>
        <v>6.712909601010101</v>
      </c>
      <c r="I607" s="5">
        <f t="shared" si="75"/>
        <v>1304.9979292365829</v>
      </c>
      <c r="J607" s="4">
        <f t="shared" si="73"/>
        <v>10.63675416161616</v>
      </c>
      <c r="K607" s="5">
        <f t="shared" si="74"/>
        <v>141.45619265040392</v>
      </c>
      <c r="L607" s="15">
        <f t="shared" si="76"/>
        <v>5.126407930947928</v>
      </c>
      <c r="M607" s="6"/>
      <c r="N607" s="7">
        <f t="shared" si="77"/>
        <v>7.0372510508450228</v>
      </c>
      <c r="O607" s="28">
        <f t="shared" si="70"/>
        <v>9.2254563394178604</v>
      </c>
    </row>
    <row r="608" spans="1:15" ht="13.2" x14ac:dyDescent="0.25">
      <c r="A608" s="31">
        <v>7641</v>
      </c>
      <c r="B608" s="11">
        <v>6.81</v>
      </c>
      <c r="C608" s="4">
        <v>0.51</v>
      </c>
      <c r="D608" s="11">
        <v>0.8</v>
      </c>
      <c r="E608" s="11">
        <v>19.399999999999999</v>
      </c>
      <c r="F608" s="23">
        <f>F597*1/12+F609*11/12</f>
        <v>5.0799999999999992</v>
      </c>
      <c r="G608" s="4">
        <f t="shared" si="71"/>
        <v>91.181336597938142</v>
      </c>
      <c r="H608" s="4">
        <f t="shared" si="72"/>
        <v>6.8285582474226807</v>
      </c>
      <c r="I608" s="5">
        <f t="shared" si="75"/>
        <v>1220.1710853675434</v>
      </c>
      <c r="J608" s="4">
        <f t="shared" si="73"/>
        <v>10.711463917525775</v>
      </c>
      <c r="K608" s="5">
        <f t="shared" si="74"/>
        <v>143.33874717974081</v>
      </c>
      <c r="L608" s="15">
        <f t="shared" si="76"/>
        <v>4.7842410450832515</v>
      </c>
      <c r="M608" s="6"/>
      <c r="N608" s="7">
        <f t="shared" si="77"/>
        <v>6.5824249808668869</v>
      </c>
      <c r="O608" s="28">
        <f t="shared" si="70"/>
        <v>8.5124999999999993</v>
      </c>
    </row>
    <row r="609" spans="1:15" ht="13.2" x14ac:dyDescent="0.25">
      <c r="A609" s="31">
        <v>7672</v>
      </c>
      <c r="B609" s="11">
        <v>7.11</v>
      </c>
      <c r="C609" s="4">
        <v>0.50580000000000003</v>
      </c>
      <c r="D609" s="11">
        <v>0.75749999999999995</v>
      </c>
      <c r="E609" s="11">
        <v>19</v>
      </c>
      <c r="F609" s="23">
        <v>5.09</v>
      </c>
      <c r="G609" s="4">
        <f t="shared" si="71"/>
        <v>97.202306842105259</v>
      </c>
      <c r="H609" s="4">
        <f t="shared" si="72"/>
        <v>6.9148982842105253</v>
      </c>
      <c r="I609" s="5">
        <f t="shared" si="75"/>
        <v>1308.453702660968</v>
      </c>
      <c r="J609" s="4">
        <f t="shared" si="73"/>
        <v>10.35594197368421</v>
      </c>
      <c r="K609" s="5">
        <f t="shared" si="74"/>
        <v>139.4027678995335</v>
      </c>
      <c r="L609" s="15">
        <f t="shared" si="76"/>
        <v>5.1221841468873777</v>
      </c>
      <c r="M609" s="6"/>
      <c r="N609" s="7">
        <f t="shared" si="77"/>
        <v>7.0609227162370862</v>
      </c>
      <c r="O609" s="28">
        <f t="shared" si="70"/>
        <v>9.3861386138613874</v>
      </c>
    </row>
    <row r="610" spans="1:15" ht="13.2" x14ac:dyDescent="0.25">
      <c r="A610" s="31">
        <v>7703</v>
      </c>
      <c r="B610" s="11">
        <v>7.06</v>
      </c>
      <c r="C610" s="4">
        <v>0.50170000000000003</v>
      </c>
      <c r="D610" s="11">
        <v>0.71499999999999997</v>
      </c>
      <c r="E610" s="11">
        <v>18.399999999999999</v>
      </c>
      <c r="F610" s="23">
        <f>F609*11/12+F621*1/12</f>
        <v>5.024166666666666</v>
      </c>
      <c r="G610" s="4">
        <f t="shared" si="71"/>
        <v>99.666096739130424</v>
      </c>
      <c r="H610" s="4">
        <f t="shared" si="72"/>
        <v>7.0825043532608705</v>
      </c>
      <c r="I610" s="5">
        <f t="shared" si="75"/>
        <v>1349.5640003166989</v>
      </c>
      <c r="J610" s="4">
        <f t="shared" si="73"/>
        <v>10.09366277173913</v>
      </c>
      <c r="K610" s="5">
        <f t="shared" si="74"/>
        <v>136.6768073975127</v>
      </c>
      <c r="L610" s="15">
        <f t="shared" si="76"/>
        <v>5.274857191205049</v>
      </c>
      <c r="M610" s="6"/>
      <c r="N610" s="7">
        <f t="shared" si="77"/>
        <v>7.285788401716891</v>
      </c>
      <c r="O610" s="28">
        <f t="shared" si="70"/>
        <v>9.8741258741258733</v>
      </c>
    </row>
    <row r="611" spans="1:15" ht="13.2" x14ac:dyDescent="0.25">
      <c r="A611" s="31">
        <v>7731</v>
      </c>
      <c r="B611" s="11">
        <v>6.88</v>
      </c>
      <c r="C611" s="4">
        <v>0.4975</v>
      </c>
      <c r="D611" s="11">
        <v>0.67249999999999999</v>
      </c>
      <c r="E611" s="11">
        <v>18.3</v>
      </c>
      <c r="F611" s="23">
        <f>F609*10/12+F621*2/12</f>
        <v>4.958333333333333</v>
      </c>
      <c r="G611" s="4">
        <f t="shared" si="71"/>
        <v>97.655772677595621</v>
      </c>
      <c r="H611" s="4">
        <f t="shared" si="72"/>
        <v>7.0615911202185782</v>
      </c>
      <c r="I611" s="5">
        <f t="shared" si="75"/>
        <v>1330.3108278224106</v>
      </c>
      <c r="J611" s="4">
        <f t="shared" si="73"/>
        <v>9.5455678961748625</v>
      </c>
      <c r="K611" s="5">
        <f t="shared" si="74"/>
        <v>130.03401623700162</v>
      </c>
      <c r="L611" s="15">
        <f t="shared" si="76"/>
        <v>5.1923481586841813</v>
      </c>
      <c r="M611" s="6"/>
      <c r="N611" s="7">
        <f t="shared" si="77"/>
        <v>7.1866431496339898</v>
      </c>
      <c r="O611" s="28">
        <f t="shared" si="70"/>
        <v>10.230483271375464</v>
      </c>
    </row>
    <row r="612" spans="1:15" ht="13.2" x14ac:dyDescent="0.25">
      <c r="A612" s="31">
        <v>7762</v>
      </c>
      <c r="B612" s="11">
        <v>6.91</v>
      </c>
      <c r="C612" s="4">
        <v>0.49330000000000002</v>
      </c>
      <c r="D612" s="11">
        <v>0.63</v>
      </c>
      <c r="E612" s="11">
        <v>18.100000000000001</v>
      </c>
      <c r="F612" s="23">
        <f>F609*9/12+F621*3/12</f>
        <v>4.8925000000000001</v>
      </c>
      <c r="G612" s="4">
        <f t="shared" si="71"/>
        <v>99.16537182320441</v>
      </c>
      <c r="H612" s="4">
        <f t="shared" si="72"/>
        <v>7.0793455745856351</v>
      </c>
      <c r="I612" s="5">
        <f t="shared" si="75"/>
        <v>1358.9117681642572</v>
      </c>
      <c r="J612" s="4">
        <f t="shared" si="73"/>
        <v>9.0411265193370145</v>
      </c>
      <c r="K612" s="5">
        <f t="shared" si="74"/>
        <v>123.89499478198002</v>
      </c>
      <c r="L612" s="15">
        <f t="shared" si="76"/>
        <v>5.2970859227396776</v>
      </c>
      <c r="M612" s="6"/>
      <c r="N612" s="7">
        <f t="shared" si="77"/>
        <v>7.3471112451693434</v>
      </c>
      <c r="O612" s="28">
        <f t="shared" si="70"/>
        <v>10.968253968253968</v>
      </c>
    </row>
    <row r="613" spans="1:15" ht="13.2" x14ac:dyDescent="0.25">
      <c r="A613" s="31">
        <v>7792</v>
      </c>
      <c r="B613" s="11">
        <v>7.12</v>
      </c>
      <c r="C613" s="4">
        <v>0.48920000000000002</v>
      </c>
      <c r="D613" s="11">
        <v>0.58750000000000002</v>
      </c>
      <c r="E613" s="11">
        <v>17.7</v>
      </c>
      <c r="F613" s="23">
        <f>F609*8/12+F621*4/12</f>
        <v>4.8266666666666662</v>
      </c>
      <c r="G613" s="4">
        <f t="shared" si="71"/>
        <v>104.48821242937854</v>
      </c>
      <c r="H613" s="4">
        <f t="shared" si="72"/>
        <v>7.179162011299435</v>
      </c>
      <c r="I613" s="5">
        <f t="shared" si="75"/>
        <v>1440.0515642821042</v>
      </c>
      <c r="J613" s="4">
        <f t="shared" si="73"/>
        <v>8.6217450564971756</v>
      </c>
      <c r="K613" s="5">
        <f t="shared" si="74"/>
        <v>118.82447949659216</v>
      </c>
      <c r="L613" s="15">
        <f t="shared" si="76"/>
        <v>5.6094692253307787</v>
      </c>
      <c r="M613" s="6"/>
      <c r="N613" s="7">
        <f t="shared" si="77"/>
        <v>7.7953012232006467</v>
      </c>
      <c r="O613" s="28">
        <f t="shared" si="70"/>
        <v>12.119148936170212</v>
      </c>
    </row>
    <row r="614" spans="1:15" ht="13.2" x14ac:dyDescent="0.25">
      <c r="A614" s="31">
        <v>7823</v>
      </c>
      <c r="B614" s="11">
        <v>6.55</v>
      </c>
      <c r="C614" s="4">
        <v>0.48499999999999999</v>
      </c>
      <c r="D614" s="11">
        <v>0.54500000000000004</v>
      </c>
      <c r="E614" s="11">
        <v>17.600000000000001</v>
      </c>
      <c r="F614" s="23">
        <f>F609*7/12+F621*5/12</f>
        <v>4.7608333333333333</v>
      </c>
      <c r="G614" s="4">
        <f t="shared" si="71"/>
        <v>96.669440340909077</v>
      </c>
      <c r="H614" s="4">
        <f t="shared" si="72"/>
        <v>7.1579661931818164</v>
      </c>
      <c r="I614" s="5">
        <f t="shared" si="75"/>
        <v>1340.5145157115362</v>
      </c>
      <c r="J614" s="4">
        <f t="shared" si="73"/>
        <v>8.0434877840909085</v>
      </c>
      <c r="K614" s="5">
        <f t="shared" si="74"/>
        <v>111.53899405538736</v>
      </c>
      <c r="L614" s="15">
        <f t="shared" si="76"/>
        <v>5.2161109609893233</v>
      </c>
      <c r="M614" s="6"/>
      <c r="N614" s="7">
        <f t="shared" si="77"/>
        <v>7.2663741034908522</v>
      </c>
      <c r="O614" s="28">
        <f t="shared" si="70"/>
        <v>12.01834862385321</v>
      </c>
    </row>
    <row r="615" spans="1:15" ht="13.2" x14ac:dyDescent="0.25">
      <c r="A615" s="31">
        <v>7853</v>
      </c>
      <c r="B615" s="11">
        <v>6.53</v>
      </c>
      <c r="C615" s="4">
        <v>0.48080000000000001</v>
      </c>
      <c r="D615" s="11">
        <v>0.50249999999999995</v>
      </c>
      <c r="E615" s="11">
        <v>17.7</v>
      </c>
      <c r="F615" s="23">
        <f>F609*6/12+F621*6/12</f>
        <v>4.6950000000000003</v>
      </c>
      <c r="G615" s="4">
        <f t="shared" si="71"/>
        <v>95.829779096045201</v>
      </c>
      <c r="H615" s="4">
        <f t="shared" si="72"/>
        <v>7.055889401129944</v>
      </c>
      <c r="I615" s="5">
        <f t="shared" si="75"/>
        <v>1337.024603019981</v>
      </c>
      <c r="J615" s="4">
        <f t="shared" si="73"/>
        <v>7.3743436440677952</v>
      </c>
      <c r="K615" s="5">
        <f t="shared" si="74"/>
        <v>102.88742159533543</v>
      </c>
      <c r="L615" s="15">
        <f t="shared" si="76"/>
        <v>5.1977793619054733</v>
      </c>
      <c r="M615" s="6"/>
      <c r="N615" s="7">
        <f t="shared" si="77"/>
        <v>7.2590804721952829</v>
      </c>
      <c r="O615" s="28">
        <f t="shared" si="70"/>
        <v>12.995024875621892</v>
      </c>
    </row>
    <row r="616" spans="1:15" ht="13.2" x14ac:dyDescent="0.25">
      <c r="A616" s="31">
        <v>7884</v>
      </c>
      <c r="B616" s="11">
        <v>6.45</v>
      </c>
      <c r="C616" s="4">
        <v>0.47670000000000001</v>
      </c>
      <c r="D616" s="11">
        <v>0.46</v>
      </c>
      <c r="E616" s="11">
        <v>17.7</v>
      </c>
      <c r="F616" s="23">
        <f>F609*5/12+F621*7/12</f>
        <v>4.6291666666666664</v>
      </c>
      <c r="G616" s="4">
        <f t="shared" si="71"/>
        <v>94.655754237288136</v>
      </c>
      <c r="H616" s="4">
        <f t="shared" si="72"/>
        <v>6.9957206271186445</v>
      </c>
      <c r="I616" s="5">
        <f t="shared" si="75"/>
        <v>1328.7782529607728</v>
      </c>
      <c r="J616" s="4">
        <f t="shared" si="73"/>
        <v>6.7506429378531072</v>
      </c>
      <c r="K616" s="5">
        <f t="shared" si="74"/>
        <v>94.765580831310928</v>
      </c>
      <c r="L616" s="15">
        <f t="shared" si="76"/>
        <v>5.1612948232157336</v>
      </c>
      <c r="M616" s="6"/>
      <c r="N616" s="7">
        <f t="shared" si="77"/>
        <v>7.2275602020151402</v>
      </c>
      <c r="O616" s="28">
        <f t="shared" si="70"/>
        <v>14.021739130434783</v>
      </c>
    </row>
    <row r="617" spans="1:15" ht="13.2" x14ac:dyDescent="0.25">
      <c r="A617" s="31">
        <v>7915</v>
      </c>
      <c r="B617" s="11">
        <v>6.61</v>
      </c>
      <c r="C617" s="4">
        <v>0.47249999999999998</v>
      </c>
      <c r="D617" s="11">
        <v>0.41749999999999998</v>
      </c>
      <c r="E617" s="11">
        <v>17.5</v>
      </c>
      <c r="F617" s="23">
        <f>F609*4/12+F621*8/12</f>
        <v>4.5633333333333335</v>
      </c>
      <c r="G617" s="4">
        <f t="shared" si="71"/>
        <v>98.112418857142856</v>
      </c>
      <c r="H617" s="4">
        <f t="shared" si="72"/>
        <v>7.0133309999999991</v>
      </c>
      <c r="I617" s="5">
        <f t="shared" si="75"/>
        <v>1385.5073723616779</v>
      </c>
      <c r="J617" s="4">
        <f t="shared" si="73"/>
        <v>6.1969644285714276</v>
      </c>
      <c r="K617" s="5">
        <f t="shared" si="74"/>
        <v>87.511244774735317</v>
      </c>
      <c r="L617" s="15">
        <f t="shared" si="76"/>
        <v>5.3775244254582617</v>
      </c>
      <c r="M617" s="6"/>
      <c r="N617" s="7">
        <f t="shared" si="77"/>
        <v>7.5505875789303714</v>
      </c>
      <c r="O617" s="28">
        <f t="shared" si="70"/>
        <v>15.832335329341319</v>
      </c>
    </row>
    <row r="618" spans="1:15" ht="13.2" x14ac:dyDescent="0.25">
      <c r="A618" s="31">
        <v>7945</v>
      </c>
      <c r="B618" s="11">
        <v>6.7</v>
      </c>
      <c r="C618" s="4">
        <v>0.46829999999999999</v>
      </c>
      <c r="D618" s="11">
        <v>0.375</v>
      </c>
      <c r="E618" s="11">
        <v>17.5</v>
      </c>
      <c r="F618" s="23">
        <f>F609*3/12+F621*9/12</f>
        <v>4.4974999999999996</v>
      </c>
      <c r="G618" s="4">
        <f t="shared" si="71"/>
        <v>99.448291428571423</v>
      </c>
      <c r="H618" s="4">
        <f t="shared" si="72"/>
        <v>6.9509902799999992</v>
      </c>
      <c r="I618" s="5">
        <f t="shared" si="75"/>
        <v>1412.5520151330795</v>
      </c>
      <c r="J618" s="4">
        <f t="shared" si="73"/>
        <v>5.5661357142857142</v>
      </c>
      <c r="K618" s="5">
        <f t="shared" si="74"/>
        <v>79.060747115657435</v>
      </c>
      <c r="L618" s="15">
        <f t="shared" si="76"/>
        <v>5.4792576780533508</v>
      </c>
      <c r="M618" s="6"/>
      <c r="N618" s="7">
        <f t="shared" si="77"/>
        <v>7.7141620987324986</v>
      </c>
      <c r="O618" s="28">
        <f t="shared" si="70"/>
        <v>17.866666666666667</v>
      </c>
    </row>
    <row r="619" spans="1:15" ht="13.2" x14ac:dyDescent="0.25">
      <c r="A619" s="31">
        <v>7976</v>
      </c>
      <c r="B619" s="11">
        <v>7.06</v>
      </c>
      <c r="C619" s="4">
        <v>0.4642</v>
      </c>
      <c r="D619" s="11">
        <v>0.33250000000000002</v>
      </c>
      <c r="E619" s="11">
        <v>17.399999999999999</v>
      </c>
      <c r="F619" s="23">
        <f>F609*2/12+F621*10/12</f>
        <v>4.4316666666666666</v>
      </c>
      <c r="G619" s="4">
        <f t="shared" si="71"/>
        <v>105.39403333333333</v>
      </c>
      <c r="H619" s="4">
        <f t="shared" si="72"/>
        <v>6.9297323333333338</v>
      </c>
      <c r="I619" s="5">
        <f t="shared" si="75"/>
        <v>1505.2070709178513</v>
      </c>
      <c r="J619" s="4">
        <f t="shared" si="73"/>
        <v>4.9636708333333344</v>
      </c>
      <c r="K619" s="5">
        <f t="shared" si="74"/>
        <v>70.889709784728851</v>
      </c>
      <c r="L619" s="15">
        <f t="shared" si="76"/>
        <v>5.8381969932008939</v>
      </c>
      <c r="M619" s="6"/>
      <c r="N619" s="7">
        <f t="shared" si="77"/>
        <v>8.2399460787631007</v>
      </c>
      <c r="O619" s="28">
        <f t="shared" si="70"/>
        <v>21.233082706766915</v>
      </c>
    </row>
    <row r="620" spans="1:15" ht="13.2" x14ac:dyDescent="0.25">
      <c r="A620" s="31">
        <v>8006</v>
      </c>
      <c r="B620" s="11">
        <v>7.31</v>
      </c>
      <c r="C620" s="4">
        <v>0.46</v>
      </c>
      <c r="D620" s="11">
        <v>0.28999999999999998</v>
      </c>
      <c r="E620" s="11">
        <v>17.3</v>
      </c>
      <c r="F620" s="23">
        <f>F609*1/12+F621*11/12</f>
        <v>4.3658333333333328</v>
      </c>
      <c r="G620" s="4">
        <f t="shared" si="71"/>
        <v>109.75690346820807</v>
      </c>
      <c r="H620" s="4">
        <f t="shared" si="72"/>
        <v>6.9067271676300575</v>
      </c>
      <c r="I620" s="5">
        <f t="shared" si="75"/>
        <v>1575.7363088852555</v>
      </c>
      <c r="J620" s="4">
        <f t="shared" si="73"/>
        <v>4.3542410404624272</v>
      </c>
      <c r="K620" s="5">
        <f t="shared" si="74"/>
        <v>62.512110749209867</v>
      </c>
      <c r="L620" s="15">
        <f t="shared" si="76"/>
        <v>6.1141588494172732</v>
      </c>
      <c r="M620" s="6"/>
      <c r="N620" s="7">
        <f t="shared" si="77"/>
        <v>8.6498527940779422</v>
      </c>
      <c r="O620" s="28">
        <f t="shared" si="70"/>
        <v>25.206896551724139</v>
      </c>
    </row>
    <row r="621" spans="1:15" ht="13.2" x14ac:dyDescent="0.25">
      <c r="A621" s="31">
        <v>8037</v>
      </c>
      <c r="B621" s="11">
        <v>7.3</v>
      </c>
      <c r="C621" s="4">
        <v>0.4642</v>
      </c>
      <c r="D621" s="11">
        <v>0.32329999999999998</v>
      </c>
      <c r="E621" s="11">
        <v>16.899999999999999</v>
      </c>
      <c r="F621" s="23">
        <v>4.3</v>
      </c>
      <c r="G621" s="4">
        <f t="shared" si="71"/>
        <v>112.20100000000001</v>
      </c>
      <c r="H621" s="4">
        <f t="shared" si="72"/>
        <v>7.134754</v>
      </c>
      <c r="I621" s="5">
        <f t="shared" si="75"/>
        <v>1619.3611355764442</v>
      </c>
      <c r="J621" s="4">
        <f t="shared" si="73"/>
        <v>4.9691209999999995</v>
      </c>
      <c r="K621" s="5">
        <f t="shared" si="74"/>
        <v>71.717733579707442</v>
      </c>
      <c r="L621" s="15">
        <f t="shared" si="76"/>
        <v>6.2870872903471291</v>
      </c>
      <c r="M621" s="6"/>
      <c r="N621" s="7">
        <f t="shared" si="77"/>
        <v>8.9170964731832232</v>
      </c>
      <c r="O621" s="28">
        <f t="shared" si="70"/>
        <v>22.579647386328489</v>
      </c>
    </row>
    <row r="622" spans="1:15" ht="13.2" x14ac:dyDescent="0.25">
      <c r="A622" s="31">
        <v>8068</v>
      </c>
      <c r="B622" s="11">
        <v>7.46</v>
      </c>
      <c r="C622" s="4">
        <v>0.46829999999999999</v>
      </c>
      <c r="D622" s="11">
        <v>0.35670000000000002</v>
      </c>
      <c r="E622" s="11">
        <v>16.899999999999999</v>
      </c>
      <c r="F622" s="23">
        <f>F621*11/12+F633*1/12</f>
        <v>4.3049999999999997</v>
      </c>
      <c r="G622" s="4">
        <f t="shared" si="71"/>
        <v>114.6602</v>
      </c>
      <c r="H622" s="4">
        <f t="shared" si="72"/>
        <v>7.1977710000000004</v>
      </c>
      <c r="I622" s="5">
        <f t="shared" si="75"/>
        <v>1663.5109095501566</v>
      </c>
      <c r="J622" s="4">
        <f t="shared" si="73"/>
        <v>5.4824790000000005</v>
      </c>
      <c r="K622" s="5">
        <f t="shared" si="74"/>
        <v>79.540796439214603</v>
      </c>
      <c r="L622" s="15">
        <f t="shared" si="76"/>
        <v>6.4613058726969825</v>
      </c>
      <c r="M622" s="6"/>
      <c r="N622" s="7">
        <f t="shared" si="77"/>
        <v>9.1855378690400631</v>
      </c>
      <c r="O622" s="28">
        <f t="shared" si="70"/>
        <v>20.913933277263805</v>
      </c>
    </row>
    <row r="623" spans="1:15" ht="13.2" x14ac:dyDescent="0.25">
      <c r="A623" s="31">
        <v>8096</v>
      </c>
      <c r="B623" s="11">
        <v>7.74</v>
      </c>
      <c r="C623" s="4">
        <v>0.47249999999999998</v>
      </c>
      <c r="D623" s="11">
        <v>0.39</v>
      </c>
      <c r="E623" s="11">
        <v>16.7</v>
      </c>
      <c r="F623" s="23">
        <f>F621*10/12+F633*2/12</f>
        <v>4.3100000000000005</v>
      </c>
      <c r="G623" s="4">
        <f t="shared" si="71"/>
        <v>120.38851616766468</v>
      </c>
      <c r="H623" s="4">
        <f t="shared" si="72"/>
        <v>7.3492989520958085</v>
      </c>
      <c r="I623" s="5">
        <f t="shared" si="75"/>
        <v>1755.5037692081648</v>
      </c>
      <c r="J623" s="4">
        <f t="shared" si="73"/>
        <v>6.066088023952096</v>
      </c>
      <c r="K623" s="5">
        <f t="shared" si="74"/>
        <v>88.455616277930787</v>
      </c>
      <c r="L623" s="15">
        <f t="shared" si="76"/>
        <v>6.821387249036043</v>
      </c>
      <c r="M623" s="6"/>
      <c r="N623" s="7">
        <f t="shared" si="77"/>
        <v>9.7174091458281282</v>
      </c>
      <c r="O623" s="28">
        <f t="shared" si="70"/>
        <v>19.846153846153847</v>
      </c>
    </row>
    <row r="624" spans="1:15" ht="13.2" x14ac:dyDescent="0.25">
      <c r="A624" s="31">
        <v>8127</v>
      </c>
      <c r="B624" s="11">
        <v>8.2100000000000009</v>
      </c>
      <c r="C624" s="4">
        <v>0.47670000000000001</v>
      </c>
      <c r="D624" s="11">
        <v>0.42330000000000001</v>
      </c>
      <c r="E624" s="11">
        <v>16.7</v>
      </c>
      <c r="F624" s="23">
        <f>F621*9/12+F633*3/12</f>
        <v>4.3149999999999995</v>
      </c>
      <c r="G624" s="4">
        <f t="shared" si="71"/>
        <v>127.69892994011977</v>
      </c>
      <c r="H624" s="4">
        <f t="shared" si="72"/>
        <v>7.4146260538922162</v>
      </c>
      <c r="I624" s="5">
        <f t="shared" si="75"/>
        <v>1871.1141256370579</v>
      </c>
      <c r="J624" s="4">
        <f t="shared" si="73"/>
        <v>6.5840386167664668</v>
      </c>
      <c r="K624" s="5">
        <f t="shared" si="74"/>
        <v>96.472912226816874</v>
      </c>
      <c r="L624" s="15">
        <f t="shared" si="76"/>
        <v>7.2732533902098631</v>
      </c>
      <c r="M624" s="6"/>
      <c r="N624" s="7">
        <f t="shared" si="77"/>
        <v>10.378612240077574</v>
      </c>
      <c r="O624" s="28">
        <f t="shared" si="70"/>
        <v>19.395227970706358</v>
      </c>
    </row>
    <row r="625" spans="1:15" ht="13.2" x14ac:dyDescent="0.25">
      <c r="A625" s="31">
        <v>8157</v>
      </c>
      <c r="B625" s="11">
        <v>8.5299999999999994</v>
      </c>
      <c r="C625" s="4">
        <v>0.48080000000000001</v>
      </c>
      <c r="D625" s="11">
        <v>0.45669999999999999</v>
      </c>
      <c r="E625" s="11">
        <v>16.7</v>
      </c>
      <c r="F625" s="23">
        <f>F621*8/12+F633*4/12</f>
        <v>4.32</v>
      </c>
      <c r="G625" s="4">
        <f t="shared" si="71"/>
        <v>132.67623293413172</v>
      </c>
      <c r="H625" s="4">
        <f t="shared" si="72"/>
        <v>7.478397748502994</v>
      </c>
      <c r="I625" s="5">
        <f t="shared" si="75"/>
        <v>1953.175736620133</v>
      </c>
      <c r="J625" s="4">
        <f t="shared" si="73"/>
        <v>7.1035446167664666</v>
      </c>
      <c r="K625" s="5">
        <f t="shared" si="74"/>
        <v>104.5738990521002</v>
      </c>
      <c r="L625" s="15">
        <f t="shared" si="76"/>
        <v>7.5934672589193797</v>
      </c>
      <c r="M625" s="6"/>
      <c r="N625" s="7">
        <f t="shared" si="77"/>
        <v>10.851308007115511</v>
      </c>
      <c r="O625" s="28">
        <f t="shared" si="70"/>
        <v>18.677468797897962</v>
      </c>
    </row>
    <row r="626" spans="1:15" ht="13.2" x14ac:dyDescent="0.25">
      <c r="A626" s="31">
        <v>8188</v>
      </c>
      <c r="B626" s="11">
        <v>8.4499999999999993</v>
      </c>
      <c r="C626" s="4">
        <v>0.48499999999999999</v>
      </c>
      <c r="D626" s="11">
        <v>0.49</v>
      </c>
      <c r="E626" s="11">
        <v>16.7</v>
      </c>
      <c r="F626" s="23">
        <f>F621*7/12+F633*5/12</f>
        <v>4.3250000000000002</v>
      </c>
      <c r="G626" s="4">
        <f t="shared" si="71"/>
        <v>131.43190718562872</v>
      </c>
      <c r="H626" s="4">
        <f t="shared" si="72"/>
        <v>7.5437248502994008</v>
      </c>
      <c r="I626" s="5">
        <f t="shared" si="75"/>
        <v>1944.1120547630151</v>
      </c>
      <c r="J626" s="4">
        <f t="shared" si="73"/>
        <v>7.6214952095808375</v>
      </c>
      <c r="K626" s="5">
        <f t="shared" si="74"/>
        <v>112.73549193300326</v>
      </c>
      <c r="L626" s="15">
        <f t="shared" si="76"/>
        <v>7.5579873517551261</v>
      </c>
      <c r="M626" s="6"/>
      <c r="N626" s="7">
        <f t="shared" si="77"/>
        <v>10.815617689535221</v>
      </c>
      <c r="O626" s="28">
        <f t="shared" si="70"/>
        <v>17.244897959183671</v>
      </c>
    </row>
    <row r="627" spans="1:15" ht="13.2" x14ac:dyDescent="0.25">
      <c r="A627" s="31">
        <v>8218</v>
      </c>
      <c r="B627" s="11">
        <v>8.51</v>
      </c>
      <c r="C627" s="4">
        <v>0.48920000000000002</v>
      </c>
      <c r="D627" s="11">
        <v>0.52329999999999999</v>
      </c>
      <c r="E627" s="11">
        <v>16.8</v>
      </c>
      <c r="F627" s="23">
        <f>F621*6/12+F633*6/12</f>
        <v>4.33</v>
      </c>
      <c r="G627" s="4">
        <f t="shared" si="71"/>
        <v>131.57726369047617</v>
      </c>
      <c r="H627" s="4">
        <f t="shared" si="72"/>
        <v>7.5637599761904752</v>
      </c>
      <c r="I627" s="5">
        <f t="shared" si="75"/>
        <v>1955.5855935052948</v>
      </c>
      <c r="J627" s="4">
        <f t="shared" si="73"/>
        <v>8.0909967202380955</v>
      </c>
      <c r="K627" s="5">
        <f t="shared" si="74"/>
        <v>120.25357709533735</v>
      </c>
      <c r="L627" s="15">
        <f t="shared" si="76"/>
        <v>7.6020950457740319</v>
      </c>
      <c r="M627" s="6"/>
      <c r="N627" s="7">
        <f t="shared" si="77"/>
        <v>10.89205879253538</v>
      </c>
      <c r="O627" s="28">
        <f t="shared" si="70"/>
        <v>16.262182304605389</v>
      </c>
    </row>
    <row r="628" spans="1:15" ht="13.2" x14ac:dyDescent="0.25">
      <c r="A628" s="31">
        <v>8249</v>
      </c>
      <c r="B628" s="11">
        <v>8.83</v>
      </c>
      <c r="C628" s="4">
        <v>0.49330000000000002</v>
      </c>
      <c r="D628" s="11">
        <v>0.55669999999999997</v>
      </c>
      <c r="E628" s="11">
        <v>16.600000000000001</v>
      </c>
      <c r="F628" s="23">
        <f>F621*5/12+F633*7/12</f>
        <v>4.335</v>
      </c>
      <c r="G628" s="4">
        <f t="shared" si="71"/>
        <v>138.16981867469877</v>
      </c>
      <c r="H628" s="4">
        <f t="shared" si="72"/>
        <v>7.7190454759036147</v>
      </c>
      <c r="I628" s="5">
        <f t="shared" si="75"/>
        <v>2063.1288194295589</v>
      </c>
      <c r="J628" s="4">
        <f t="shared" si="73"/>
        <v>8.7111141626506008</v>
      </c>
      <c r="K628" s="5">
        <f t="shared" si="74"/>
        <v>130.07291209246154</v>
      </c>
      <c r="L628" s="15">
        <f t="shared" si="76"/>
        <v>8.0200306898957727</v>
      </c>
      <c r="M628" s="6"/>
      <c r="N628" s="7">
        <f t="shared" si="77"/>
        <v>11.501719558533335</v>
      </c>
      <c r="O628" s="28">
        <f t="shared" si="70"/>
        <v>15.86132566912161</v>
      </c>
    </row>
    <row r="629" spans="1:15" ht="13.2" x14ac:dyDescent="0.25">
      <c r="A629" s="31">
        <v>8280</v>
      </c>
      <c r="B629" s="11">
        <v>9.06</v>
      </c>
      <c r="C629" s="4">
        <v>0.4975</v>
      </c>
      <c r="D629" s="11">
        <v>0.59</v>
      </c>
      <c r="E629" s="11">
        <v>16.600000000000001</v>
      </c>
      <c r="F629" s="23">
        <f>F621*4/12+F633*8/12</f>
        <v>4.34</v>
      </c>
      <c r="G629" s="4">
        <f t="shared" si="71"/>
        <v>141.76880602409639</v>
      </c>
      <c r="H629" s="4">
        <f t="shared" si="72"/>
        <v>7.7847661144578302</v>
      </c>
      <c r="I629" s="5">
        <f t="shared" si="75"/>
        <v>2126.5550380902973</v>
      </c>
      <c r="J629" s="4">
        <f t="shared" si="73"/>
        <v>9.2321849397590352</v>
      </c>
      <c r="K629" s="5">
        <f t="shared" si="74"/>
        <v>138.48426848490897</v>
      </c>
      <c r="L629" s="15">
        <f t="shared" ref="L629:L660" si="78">G629/AVERAGE(J509:J628)</f>
        <v>8.2650830022843014</v>
      </c>
      <c r="M629" s="6"/>
      <c r="N629" s="7">
        <f t="shared" ref="N629:N660" si="79">I629/AVERAGE(K509:K628)</f>
        <v>11.861543308882691</v>
      </c>
      <c r="O629" s="28">
        <f t="shared" si="70"/>
        <v>15.355932203389832</v>
      </c>
    </row>
    <row r="630" spans="1:15" ht="13.2" x14ac:dyDescent="0.25">
      <c r="A630" s="31">
        <v>8310</v>
      </c>
      <c r="B630" s="11">
        <v>9.26</v>
      </c>
      <c r="C630" s="4">
        <v>0.50170000000000003</v>
      </c>
      <c r="D630" s="11">
        <v>0.62329999999999997</v>
      </c>
      <c r="E630" s="11">
        <v>16.7</v>
      </c>
      <c r="F630" s="23">
        <f>F621*3/12+F633*9/12</f>
        <v>4.3449999999999998</v>
      </c>
      <c r="G630" s="4">
        <f t="shared" si="71"/>
        <v>144.03070538922154</v>
      </c>
      <c r="H630" s="4">
        <f t="shared" si="72"/>
        <v>7.8034778502994016</v>
      </c>
      <c r="I630" s="5">
        <f t="shared" si="75"/>
        <v>2170.2383472681468</v>
      </c>
      <c r="J630" s="4">
        <f t="shared" si="73"/>
        <v>9.6948529880239516</v>
      </c>
      <c r="K630" s="5">
        <f t="shared" si="74"/>
        <v>146.08094620434514</v>
      </c>
      <c r="L630" s="15">
        <f t="shared" si="78"/>
        <v>8.4321519987618938</v>
      </c>
      <c r="M630" s="6"/>
      <c r="N630" s="7">
        <f t="shared" si="79"/>
        <v>12.107471819097547</v>
      </c>
      <c r="O630" s="28">
        <f t="shared" si="70"/>
        <v>14.856409433659554</v>
      </c>
    </row>
    <row r="631" spans="1:15" ht="13.2" x14ac:dyDescent="0.25">
      <c r="A631" s="31">
        <v>8341</v>
      </c>
      <c r="B631" s="11">
        <v>8.8000000000000007</v>
      </c>
      <c r="C631" s="4">
        <v>0.50580000000000003</v>
      </c>
      <c r="D631" s="11">
        <v>0.65669999999999995</v>
      </c>
      <c r="E631" s="11">
        <v>16.8</v>
      </c>
      <c r="F631" s="23">
        <f>F621*2/12+F633*10/12</f>
        <v>4.3499999999999996</v>
      </c>
      <c r="G631" s="4">
        <f t="shared" si="71"/>
        <v>136.06109523809522</v>
      </c>
      <c r="H631" s="4">
        <f t="shared" si="72"/>
        <v>7.8204206785714279</v>
      </c>
      <c r="I631" s="5">
        <f t="shared" si="75"/>
        <v>2059.9729323405882</v>
      </c>
      <c r="J631" s="4">
        <f t="shared" si="73"/>
        <v>10.153559232142856</v>
      </c>
      <c r="K631" s="5">
        <f t="shared" si="74"/>
        <v>153.72548007591641</v>
      </c>
      <c r="L631" s="15">
        <f t="shared" si="78"/>
        <v>7.9982537722698339</v>
      </c>
      <c r="M631" s="6"/>
      <c r="N631" s="7">
        <f t="shared" si="79"/>
        <v>11.491767155410157</v>
      </c>
      <c r="O631" s="28">
        <f t="shared" si="70"/>
        <v>13.400335008375212</v>
      </c>
    </row>
    <row r="632" spans="1:15" ht="13.2" x14ac:dyDescent="0.25">
      <c r="A632" s="31">
        <v>8371</v>
      </c>
      <c r="B632" s="11">
        <v>8.7799999999999994</v>
      </c>
      <c r="C632" s="4">
        <v>0.51</v>
      </c>
      <c r="D632" s="11">
        <v>0.69</v>
      </c>
      <c r="E632" s="11">
        <v>16.899999999999999</v>
      </c>
      <c r="F632" s="23">
        <f>F621*1/12+F633*11/12</f>
        <v>4.3549999999999995</v>
      </c>
      <c r="G632" s="4">
        <f t="shared" si="71"/>
        <v>134.9486</v>
      </c>
      <c r="H632" s="4">
        <f t="shared" si="72"/>
        <v>7.8387000000000002</v>
      </c>
      <c r="I632" s="5">
        <f t="shared" si="75"/>
        <v>2053.0195540993632</v>
      </c>
      <c r="J632" s="4">
        <f t="shared" si="73"/>
        <v>10.6053</v>
      </c>
      <c r="K632" s="5">
        <f t="shared" si="74"/>
        <v>161.3420834087199</v>
      </c>
      <c r="L632" s="15">
        <f t="shared" si="78"/>
        <v>7.9646798649399972</v>
      </c>
      <c r="M632" s="6"/>
      <c r="N632" s="7">
        <f t="shared" si="79"/>
        <v>11.449713276395816</v>
      </c>
      <c r="O632" s="28">
        <f t="shared" si="70"/>
        <v>12.72463768115942</v>
      </c>
    </row>
    <row r="633" spans="1:15" ht="13.2" x14ac:dyDescent="0.25">
      <c r="A633" s="31">
        <v>8402</v>
      </c>
      <c r="B633" s="11">
        <v>8.9</v>
      </c>
      <c r="C633" s="4">
        <v>0.51170000000000004</v>
      </c>
      <c r="D633" s="11">
        <v>0.71419999999999995</v>
      </c>
      <c r="E633" s="11">
        <v>16.8</v>
      </c>
      <c r="F633" s="23">
        <v>4.3600000000000003</v>
      </c>
      <c r="G633" s="4">
        <f t="shared" si="71"/>
        <v>137.60724404761905</v>
      </c>
      <c r="H633" s="4">
        <f t="shared" si="72"/>
        <v>7.9116434583333337</v>
      </c>
      <c r="I633" s="5">
        <f t="shared" si="75"/>
        <v>2103.496635330564</v>
      </c>
      <c r="J633" s="4">
        <f t="shared" si="73"/>
        <v>11.042594797619046</v>
      </c>
      <c r="K633" s="5">
        <f t="shared" si="74"/>
        <v>168.79969628686388</v>
      </c>
      <c r="L633" s="15">
        <f t="shared" si="78"/>
        <v>8.1542004830691521</v>
      </c>
      <c r="M633" s="6"/>
      <c r="N633" s="7">
        <f t="shared" si="79"/>
        <v>11.725953614115147</v>
      </c>
      <c r="O633" s="28">
        <f t="shared" si="70"/>
        <v>12.461495379445536</v>
      </c>
    </row>
    <row r="634" spans="1:15" ht="13.2" x14ac:dyDescent="0.25">
      <c r="A634" s="31">
        <v>8433</v>
      </c>
      <c r="B634" s="11">
        <v>9.2799999999999994</v>
      </c>
      <c r="C634" s="4">
        <v>0.51329999999999998</v>
      </c>
      <c r="D634" s="11">
        <v>0.73829999999999996</v>
      </c>
      <c r="E634" s="11">
        <v>16.8</v>
      </c>
      <c r="F634" s="23">
        <f>F633*11/12+F645*1/12</f>
        <v>4.335</v>
      </c>
      <c r="G634" s="4">
        <f t="shared" si="71"/>
        <v>143.48260952380951</v>
      </c>
      <c r="H634" s="4">
        <f t="shared" si="72"/>
        <v>7.9363818392857137</v>
      </c>
      <c r="I634" s="5">
        <f t="shared" si="75"/>
        <v>2203.4186342071794</v>
      </c>
      <c r="J634" s="4">
        <f t="shared" si="73"/>
        <v>11.415216660714284</v>
      </c>
      <c r="K634" s="5">
        <f t="shared" si="74"/>
        <v>175.29999758999574</v>
      </c>
      <c r="L634" s="15">
        <f t="shared" si="78"/>
        <v>8.533360579065965</v>
      </c>
      <c r="M634" s="6"/>
      <c r="N634" s="7">
        <f t="shared" si="79"/>
        <v>12.272020083350824</v>
      </c>
      <c r="O634" s="28">
        <f t="shared" si="70"/>
        <v>12.569416226466206</v>
      </c>
    </row>
    <row r="635" spans="1:15" ht="13.2" x14ac:dyDescent="0.25">
      <c r="A635" s="31">
        <v>8461</v>
      </c>
      <c r="B635" s="11">
        <v>9.43</v>
      </c>
      <c r="C635" s="4">
        <v>0.51500000000000001</v>
      </c>
      <c r="D635" s="11">
        <v>0.76249999999999996</v>
      </c>
      <c r="E635" s="11">
        <v>16.8</v>
      </c>
      <c r="F635" s="23">
        <f>F633*10/12+F645*2/12</f>
        <v>4.3099999999999996</v>
      </c>
      <c r="G635" s="4">
        <f t="shared" si="71"/>
        <v>145.80183273809521</v>
      </c>
      <c r="H635" s="4">
        <f t="shared" si="72"/>
        <v>7.9626663690476187</v>
      </c>
      <c r="I635" s="5">
        <f t="shared" si="75"/>
        <v>2249.2242568561524</v>
      </c>
      <c r="J635" s="4">
        <f t="shared" si="73"/>
        <v>11.789384672619047</v>
      </c>
      <c r="K635" s="5">
        <f t="shared" si="74"/>
        <v>181.86993593349058</v>
      </c>
      <c r="L635" s="15">
        <f t="shared" si="78"/>
        <v>8.7007375009785299</v>
      </c>
      <c r="M635" s="6"/>
      <c r="N635" s="7">
        <f t="shared" si="79"/>
        <v>12.511853851855708</v>
      </c>
      <c r="O635" s="28">
        <f t="shared" si="70"/>
        <v>12.367213114754099</v>
      </c>
    </row>
    <row r="636" spans="1:15" ht="13.2" x14ac:dyDescent="0.25">
      <c r="A636" s="31">
        <v>8492</v>
      </c>
      <c r="B636" s="11">
        <v>9.1</v>
      </c>
      <c r="C636" s="4">
        <v>0.51670000000000005</v>
      </c>
      <c r="D636" s="11">
        <v>0.78669999999999995</v>
      </c>
      <c r="E636" s="11">
        <v>16.899999999999999</v>
      </c>
      <c r="F636" s="23">
        <f>F633*9/12+F645*3/12</f>
        <v>4.2850000000000001</v>
      </c>
      <c r="G636" s="4">
        <f t="shared" si="71"/>
        <v>139.86699999999999</v>
      </c>
      <c r="H636" s="4">
        <f t="shared" si="72"/>
        <v>7.9416790000000015</v>
      </c>
      <c r="I636" s="5">
        <f t="shared" si="75"/>
        <v>2167.8794746157814</v>
      </c>
      <c r="J636" s="4">
        <f t="shared" si="73"/>
        <v>12.091578999999999</v>
      </c>
      <c r="K636" s="5">
        <f t="shared" si="74"/>
        <v>187.41437172310279</v>
      </c>
      <c r="L636" s="15">
        <f t="shared" si="78"/>
        <v>8.3728096684638107</v>
      </c>
      <c r="M636" s="6"/>
      <c r="N636" s="7">
        <f t="shared" si="79"/>
        <v>12.040671976551767</v>
      </c>
      <c r="O636" s="28">
        <f t="shared" si="70"/>
        <v>11.567306470064828</v>
      </c>
    </row>
    <row r="637" spans="1:15" ht="13.2" x14ac:dyDescent="0.25">
      <c r="A637" s="31">
        <v>8522</v>
      </c>
      <c r="B637" s="11">
        <v>8.67</v>
      </c>
      <c r="C637" s="4">
        <v>0.51829999999999998</v>
      </c>
      <c r="D637" s="11">
        <v>0.81079999999999997</v>
      </c>
      <c r="E637" s="11">
        <v>16.899999999999999</v>
      </c>
      <c r="F637" s="23">
        <f>F633*8/12+F645*4/12</f>
        <v>4.26</v>
      </c>
      <c r="G637" s="4">
        <f t="shared" si="71"/>
        <v>133.25790000000001</v>
      </c>
      <c r="H637" s="4">
        <f t="shared" si="72"/>
        <v>7.9662710000000008</v>
      </c>
      <c r="I637" s="5">
        <f t="shared" si="75"/>
        <v>2075.7307002813122</v>
      </c>
      <c r="J637" s="4">
        <f t="shared" si="73"/>
        <v>12.461995999999999</v>
      </c>
      <c r="K637" s="5">
        <f t="shared" si="74"/>
        <v>194.1179298486837</v>
      </c>
      <c r="L637" s="15">
        <f t="shared" si="78"/>
        <v>8.0004978675982059</v>
      </c>
      <c r="M637" s="6"/>
      <c r="N637" s="7">
        <f t="shared" si="79"/>
        <v>11.507770660192881</v>
      </c>
      <c r="O637" s="28">
        <f t="shared" si="70"/>
        <v>10.693142575234337</v>
      </c>
    </row>
    <row r="638" spans="1:15" ht="13.2" x14ac:dyDescent="0.25">
      <c r="A638" s="31">
        <v>8553</v>
      </c>
      <c r="B638" s="11">
        <v>8.34</v>
      </c>
      <c r="C638" s="4">
        <v>0.52</v>
      </c>
      <c r="D638" s="11">
        <v>0.83499999999999996</v>
      </c>
      <c r="E638" s="11">
        <v>17</v>
      </c>
      <c r="F638" s="23">
        <f>F633*7/12+F645*5/12</f>
        <v>4.2349999999999994</v>
      </c>
      <c r="G638" s="4">
        <f t="shared" si="71"/>
        <v>127.43176588235292</v>
      </c>
      <c r="H638" s="4">
        <f t="shared" si="72"/>
        <v>7.9453858823529417</v>
      </c>
      <c r="I638" s="5">
        <f t="shared" si="75"/>
        <v>1995.2918519892062</v>
      </c>
      <c r="J638" s="4">
        <f t="shared" si="73"/>
        <v>12.758456176470586</v>
      </c>
      <c r="K638" s="5">
        <f t="shared" si="74"/>
        <v>199.76842882625746</v>
      </c>
      <c r="L638" s="15">
        <f t="shared" si="78"/>
        <v>7.6718252826730744</v>
      </c>
      <c r="M638" s="6"/>
      <c r="N638" s="7">
        <f t="shared" si="79"/>
        <v>11.038669785687144</v>
      </c>
      <c r="O638" s="28">
        <f t="shared" si="70"/>
        <v>9.9880239520958085</v>
      </c>
    </row>
    <row r="639" spans="1:15" ht="13.2" x14ac:dyDescent="0.25">
      <c r="A639" s="31">
        <v>8583</v>
      </c>
      <c r="B639" s="11">
        <v>8.06</v>
      </c>
      <c r="C639" s="4">
        <v>0.52170000000000005</v>
      </c>
      <c r="D639" s="11">
        <v>0.85919999999999996</v>
      </c>
      <c r="E639" s="11">
        <v>17.2</v>
      </c>
      <c r="F639" s="23">
        <f>F633*6/12+F645*6/12</f>
        <v>4.21</v>
      </c>
      <c r="G639" s="4">
        <f t="shared" si="71"/>
        <v>121.72146395348837</v>
      </c>
      <c r="H639" s="4">
        <f t="shared" si="72"/>
        <v>7.8786709360465128</v>
      </c>
      <c r="I639" s="5">
        <f t="shared" si="75"/>
        <v>1916.1616745097176</v>
      </c>
      <c r="J639" s="4">
        <f t="shared" si="73"/>
        <v>12.975568465116277</v>
      </c>
      <c r="K639" s="5">
        <f t="shared" si="74"/>
        <v>204.26378545145772</v>
      </c>
      <c r="L639" s="15">
        <f t="shared" si="78"/>
        <v>7.3459851194906438</v>
      </c>
      <c r="M639" s="6"/>
      <c r="N639" s="7">
        <f t="shared" si="79"/>
        <v>10.574996358749747</v>
      </c>
      <c r="O639" s="28">
        <f t="shared" si="70"/>
        <v>9.3808193668528865</v>
      </c>
    </row>
    <row r="640" spans="1:15" ht="13.2" x14ac:dyDescent="0.25">
      <c r="A640" s="31">
        <v>8614</v>
      </c>
      <c r="B640" s="11">
        <v>8.1</v>
      </c>
      <c r="C640" s="4">
        <v>0.52329999999999999</v>
      </c>
      <c r="D640" s="11">
        <v>0.88329999999999997</v>
      </c>
      <c r="E640" s="11">
        <v>17.100000000000001</v>
      </c>
      <c r="F640" s="23">
        <f>F633*5/12+F645*7/12</f>
        <v>4.1849999999999996</v>
      </c>
      <c r="G640" s="4">
        <f t="shared" si="71"/>
        <v>123.04089473684209</v>
      </c>
      <c r="H640" s="4">
        <f t="shared" si="72"/>
        <v>7.9490494093567241</v>
      </c>
      <c r="I640" s="5">
        <f t="shared" si="75"/>
        <v>1947.3603464185435</v>
      </c>
      <c r="J640" s="4">
        <f t="shared" si="73"/>
        <v>13.41753361988304</v>
      </c>
      <c r="K640" s="5">
        <f t="shared" si="74"/>
        <v>212.35844370265426</v>
      </c>
      <c r="L640" s="15">
        <f t="shared" si="78"/>
        <v>7.4417831742173668</v>
      </c>
      <c r="M640" s="6"/>
      <c r="N640" s="7">
        <f t="shared" si="79"/>
        <v>10.717769172275766</v>
      </c>
      <c r="O640" s="28">
        <f t="shared" si="70"/>
        <v>9.1701573644288459</v>
      </c>
    </row>
    <row r="641" spans="1:15" ht="13.2" x14ac:dyDescent="0.25">
      <c r="A641" s="31">
        <v>8645</v>
      </c>
      <c r="B641" s="11">
        <v>8.15</v>
      </c>
      <c r="C641" s="4">
        <v>0.52500000000000002</v>
      </c>
      <c r="D641" s="11">
        <v>0.90749999999999997</v>
      </c>
      <c r="E641" s="11">
        <v>17.2</v>
      </c>
      <c r="F641" s="23">
        <f>F633*4/12+F645*8/12</f>
        <v>4.16</v>
      </c>
      <c r="G641" s="4">
        <f t="shared" si="71"/>
        <v>123.08063662790698</v>
      </c>
      <c r="H641" s="4">
        <f t="shared" si="72"/>
        <v>7.9285072674418613</v>
      </c>
      <c r="I641" s="5">
        <f t="shared" si="75"/>
        <v>1958.4463367627386</v>
      </c>
      <c r="J641" s="4">
        <f t="shared" si="73"/>
        <v>13.704991133720929</v>
      </c>
      <c r="K641" s="5">
        <f t="shared" si="74"/>
        <v>218.07239884812086</v>
      </c>
      <c r="L641" s="15">
        <f t="shared" si="78"/>
        <v>7.4581838671897884</v>
      </c>
      <c r="M641" s="6"/>
      <c r="N641" s="7">
        <f t="shared" si="79"/>
        <v>10.745088848507425</v>
      </c>
      <c r="O641" s="28">
        <f t="shared" si="70"/>
        <v>8.9807162534435268</v>
      </c>
    </row>
    <row r="642" spans="1:15" ht="13.2" x14ac:dyDescent="0.25">
      <c r="A642" s="31">
        <v>8675</v>
      </c>
      <c r="B642" s="11">
        <v>8.0299999999999994</v>
      </c>
      <c r="C642" s="4">
        <v>0.52669999999999995</v>
      </c>
      <c r="D642" s="11">
        <v>0.93169999999999997</v>
      </c>
      <c r="E642" s="11">
        <v>17.3</v>
      </c>
      <c r="F642" s="23">
        <f>F633*3/12+F645*9/12</f>
        <v>4.1349999999999998</v>
      </c>
      <c r="G642" s="4">
        <f t="shared" si="71"/>
        <v>120.56743294797687</v>
      </c>
      <c r="H642" s="4">
        <f t="shared" si="72"/>
        <v>7.9082026069364151</v>
      </c>
      <c r="I642" s="5">
        <f t="shared" si="75"/>
        <v>1928.9427085899754</v>
      </c>
      <c r="J642" s="4">
        <f t="shared" si="73"/>
        <v>13.989125439306356</v>
      </c>
      <c r="K642" s="5">
        <f t="shared" si="74"/>
        <v>223.81020194187795</v>
      </c>
      <c r="L642" s="15">
        <f t="shared" si="78"/>
        <v>7.3174003956214753</v>
      </c>
      <c r="M642" s="6"/>
      <c r="N642" s="7">
        <f t="shared" si="79"/>
        <v>10.546507102779913</v>
      </c>
      <c r="O642" s="28">
        <f t="shared" si="70"/>
        <v>8.6186540731995276</v>
      </c>
    </row>
    <row r="643" spans="1:15" ht="13.2" x14ac:dyDescent="0.25">
      <c r="A643" s="31">
        <v>8706</v>
      </c>
      <c r="B643" s="11">
        <v>8.27</v>
      </c>
      <c r="C643" s="4">
        <v>0.52829999999999999</v>
      </c>
      <c r="D643" s="11">
        <v>0.95579999999999998</v>
      </c>
      <c r="E643" s="11">
        <v>17.3</v>
      </c>
      <c r="F643" s="23">
        <f>F633*2/12+F645*10/12</f>
        <v>4.1099999999999994</v>
      </c>
      <c r="G643" s="4">
        <f t="shared" si="71"/>
        <v>124.17094277456644</v>
      </c>
      <c r="H643" s="4">
        <f t="shared" si="72"/>
        <v>7.9322260057803469</v>
      </c>
      <c r="I643" s="5">
        <f t="shared" si="75"/>
        <v>1997.170349039199</v>
      </c>
      <c r="J643" s="4">
        <f t="shared" si="73"/>
        <v>14.350977884393062</v>
      </c>
      <c r="K643" s="5">
        <f t="shared" si="74"/>
        <v>230.82169523720273</v>
      </c>
      <c r="L643" s="15">
        <f t="shared" si="78"/>
        <v>7.5463279119162259</v>
      </c>
      <c r="M643" s="6"/>
      <c r="N643" s="7">
        <f t="shared" si="79"/>
        <v>10.878671811855517</v>
      </c>
      <c r="O643" s="28">
        <f t="shared" si="70"/>
        <v>8.6524377484829458</v>
      </c>
    </row>
    <row r="644" spans="1:15" ht="13.2" x14ac:dyDescent="0.25">
      <c r="A644" s="31">
        <v>8736</v>
      </c>
      <c r="B644" s="11">
        <v>8.5500000000000007</v>
      </c>
      <c r="C644" s="4">
        <v>0.53</v>
      </c>
      <c r="D644" s="11">
        <v>0.98</v>
      </c>
      <c r="E644" s="11">
        <v>17.3</v>
      </c>
      <c r="F644" s="23">
        <f>F633*1/12+F645*11/12</f>
        <v>4.085</v>
      </c>
      <c r="G644" s="4">
        <f t="shared" si="71"/>
        <v>128.37503757225434</v>
      </c>
      <c r="H644" s="4">
        <f t="shared" si="72"/>
        <v>7.9577508670520238</v>
      </c>
      <c r="I644" s="5">
        <f t="shared" si="75"/>
        <v>2075.4552407941619</v>
      </c>
      <c r="J644" s="4">
        <f t="shared" si="73"/>
        <v>14.714331791907512</v>
      </c>
      <c r="K644" s="5">
        <f t="shared" si="74"/>
        <v>237.88843695652378</v>
      </c>
      <c r="L644" s="15">
        <f t="shared" si="78"/>
        <v>7.809739144938737</v>
      </c>
      <c r="M644" s="6"/>
      <c r="N644" s="7">
        <f t="shared" si="79"/>
        <v>11.258350617018149</v>
      </c>
      <c r="O644" s="28">
        <f t="shared" si="70"/>
        <v>8.7244897959183678</v>
      </c>
    </row>
    <row r="645" spans="1:15" ht="13.2" x14ac:dyDescent="0.25">
      <c r="A645" s="31">
        <v>8767</v>
      </c>
      <c r="B645" s="11">
        <v>8.83</v>
      </c>
      <c r="C645" s="4">
        <v>0.53169999999999995</v>
      </c>
      <c r="D645" s="11">
        <v>0.9758</v>
      </c>
      <c r="E645" s="11">
        <v>17.3</v>
      </c>
      <c r="F645" s="23">
        <v>4.0599999999999996</v>
      </c>
      <c r="G645" s="4">
        <f t="shared" si="71"/>
        <v>132.57913236994219</v>
      </c>
      <c r="H645" s="4">
        <f t="shared" si="72"/>
        <v>7.983275728323699</v>
      </c>
      <c r="I645" s="5">
        <f t="shared" si="75"/>
        <v>2154.1789168233877</v>
      </c>
      <c r="J645" s="4">
        <f t="shared" si="73"/>
        <v>14.651270369942196</v>
      </c>
      <c r="K645" s="5">
        <f t="shared" si="74"/>
        <v>238.0575070256242</v>
      </c>
      <c r="L645" s="15">
        <f t="shared" si="78"/>
        <v>8.0722494460373735</v>
      </c>
      <c r="M645" s="6"/>
      <c r="N645" s="7">
        <f t="shared" si="79"/>
        <v>11.633992739691042</v>
      </c>
      <c r="O645" s="28">
        <f t="shared" si="70"/>
        <v>9.048985447837671</v>
      </c>
    </row>
    <row r="646" spans="1:15" ht="13.2" x14ac:dyDescent="0.25">
      <c r="A646" s="31">
        <v>8798</v>
      </c>
      <c r="B646" s="11">
        <v>8.8699999999999992</v>
      </c>
      <c r="C646" s="4">
        <v>0.5333</v>
      </c>
      <c r="D646" s="11">
        <v>0.97170000000000001</v>
      </c>
      <c r="E646" s="11">
        <v>17.2</v>
      </c>
      <c r="F646" s="23">
        <f>F645*11/12+F657*1/12</f>
        <v>4.043333333333333</v>
      </c>
      <c r="G646" s="4">
        <f t="shared" si="71"/>
        <v>133.9540180232558</v>
      </c>
      <c r="H646" s="4">
        <f t="shared" si="72"/>
        <v>8.0538531918604654</v>
      </c>
      <c r="I646" s="5">
        <f t="shared" si="75"/>
        <v>2187.4234881023021</v>
      </c>
      <c r="J646" s="4">
        <f t="shared" si="73"/>
        <v>14.674534308139535</v>
      </c>
      <c r="K646" s="5">
        <f t="shared" si="74"/>
        <v>239.6301469435183</v>
      </c>
      <c r="L646" s="15">
        <f t="shared" si="78"/>
        <v>8.1620662208503507</v>
      </c>
      <c r="M646" s="6"/>
      <c r="N646" s="7">
        <f t="shared" si="79"/>
        <v>11.760979709538786</v>
      </c>
      <c r="O646" s="28">
        <f t="shared" si="70"/>
        <v>9.1283317896470102</v>
      </c>
    </row>
    <row r="647" spans="1:15" ht="13.2" x14ac:dyDescent="0.25">
      <c r="A647" s="31">
        <v>8827</v>
      </c>
      <c r="B647" s="11">
        <v>8.6999999999999993</v>
      </c>
      <c r="C647" s="4">
        <v>0.53500000000000003</v>
      </c>
      <c r="D647" s="11">
        <v>0.96750000000000003</v>
      </c>
      <c r="E647" s="11">
        <v>17.100000000000001</v>
      </c>
      <c r="F647" s="23">
        <f>F645*10/12+F657*2/12</f>
        <v>4.0266666666666664</v>
      </c>
      <c r="G647" s="4">
        <f t="shared" si="71"/>
        <v>132.15503508771928</v>
      </c>
      <c r="H647" s="4">
        <f t="shared" si="72"/>
        <v>8.1267751461988311</v>
      </c>
      <c r="I647" s="5">
        <f t="shared" si="75"/>
        <v>2169.1056653574478</v>
      </c>
      <c r="J647" s="4">
        <f t="shared" si="73"/>
        <v>14.696551315789472</v>
      </c>
      <c r="K647" s="5">
        <f t="shared" si="74"/>
        <v>241.21950933716448</v>
      </c>
      <c r="L647" s="15">
        <f t="shared" si="78"/>
        <v>8.0580770441160876</v>
      </c>
      <c r="M647" s="6"/>
      <c r="N647" s="7">
        <f t="shared" si="79"/>
        <v>11.610015219838793</v>
      </c>
      <c r="O647" s="28">
        <f t="shared" si="70"/>
        <v>8.9922480620155021</v>
      </c>
    </row>
    <row r="648" spans="1:15" ht="13.2" x14ac:dyDescent="0.25">
      <c r="A648" s="31">
        <v>8858</v>
      </c>
      <c r="B648" s="11">
        <v>8.5</v>
      </c>
      <c r="C648" s="4">
        <v>0.53669999999999995</v>
      </c>
      <c r="D648" s="11">
        <v>0.96330000000000005</v>
      </c>
      <c r="E648" s="11">
        <v>17</v>
      </c>
      <c r="F648" s="23">
        <f>F645*9/12+F657*3/12</f>
        <v>4.01</v>
      </c>
      <c r="G648" s="4">
        <f t="shared" si="71"/>
        <v>129.87649999999999</v>
      </c>
      <c r="H648" s="4">
        <f t="shared" si="72"/>
        <v>8.2005550058823502</v>
      </c>
      <c r="I648" s="5">
        <f t="shared" si="75"/>
        <v>2142.9238340081561</v>
      </c>
      <c r="J648" s="4">
        <f t="shared" si="73"/>
        <v>14.718827347058824</v>
      </c>
      <c r="K648" s="5">
        <f t="shared" si="74"/>
        <v>242.85629756471258</v>
      </c>
      <c r="L648" s="15">
        <f t="shared" si="78"/>
        <v>7.9236203483279741</v>
      </c>
      <c r="M648" s="6"/>
      <c r="N648" s="7">
        <f t="shared" si="79"/>
        <v>11.416959092815121</v>
      </c>
      <c r="O648" s="28">
        <f t="shared" si="70"/>
        <v>8.8238347347659083</v>
      </c>
    </row>
    <row r="649" spans="1:15" ht="13.2" x14ac:dyDescent="0.25">
      <c r="A649" s="31">
        <v>8888</v>
      </c>
      <c r="B649" s="11">
        <v>8.4700000000000006</v>
      </c>
      <c r="C649" s="4">
        <v>0.5383</v>
      </c>
      <c r="D649" s="11">
        <v>0.95920000000000005</v>
      </c>
      <c r="E649" s="11">
        <v>17</v>
      </c>
      <c r="F649" s="23">
        <f>F645*8/12+F657*4/12</f>
        <v>3.9933333333333332</v>
      </c>
      <c r="G649" s="4">
        <f t="shared" si="71"/>
        <v>129.41811235294119</v>
      </c>
      <c r="H649" s="4">
        <f t="shared" si="72"/>
        <v>8.2250023470588225</v>
      </c>
      <c r="I649" s="5">
        <f t="shared" si="75"/>
        <v>2146.6697489062312</v>
      </c>
      <c r="J649" s="4">
        <f t="shared" si="73"/>
        <v>14.656181035294118</v>
      </c>
      <c r="K649" s="5">
        <f t="shared" si="74"/>
        <v>243.10337935665368</v>
      </c>
      <c r="L649" s="15">
        <f t="shared" si="78"/>
        <v>7.8996983306652879</v>
      </c>
      <c r="M649" s="6"/>
      <c r="N649" s="7">
        <f t="shared" si="79"/>
        <v>11.383531722775842</v>
      </c>
      <c r="O649" s="28">
        <f t="shared" ref="O649:O712" si="80">B649/D649</f>
        <v>8.8302752293577988</v>
      </c>
    </row>
    <row r="650" spans="1:15" ht="13.2" x14ac:dyDescent="0.25">
      <c r="A650" s="31">
        <v>8919</v>
      </c>
      <c r="B650" s="11">
        <v>8.6300000000000008</v>
      </c>
      <c r="C650" s="4">
        <v>0.54</v>
      </c>
      <c r="D650" s="11">
        <v>0.95499999999999996</v>
      </c>
      <c r="E650" s="11">
        <v>17</v>
      </c>
      <c r="F650" s="23">
        <f>F645*7/12+F657*5/12</f>
        <v>3.9766666666666666</v>
      </c>
      <c r="G650" s="4">
        <f t="shared" ref="G650:G713" si="81">B650*$E$1804/E650</f>
        <v>131.86284647058824</v>
      </c>
      <c r="H650" s="4">
        <f t="shared" ref="H650:H713" si="82">C650*$E$1804/E650</f>
        <v>8.2509776470588232</v>
      </c>
      <c r="I650" s="5">
        <f t="shared" si="75"/>
        <v>2198.6257463709035</v>
      </c>
      <c r="J650" s="4">
        <f t="shared" ref="J650:J713" si="83">D650*$E$1804/E650</f>
        <v>14.592006764705882</v>
      </c>
      <c r="K650" s="5">
        <f t="shared" ref="K650:K713" si="84">J650*(I650/G650)</f>
        <v>243.30099510825178</v>
      </c>
      <c r="L650" s="15">
        <f t="shared" si="78"/>
        <v>8.0516769463966416</v>
      </c>
      <c r="M650" s="6"/>
      <c r="N650" s="7">
        <f t="shared" si="79"/>
        <v>11.603299337130565</v>
      </c>
      <c r="O650" s="28">
        <f t="shared" si="80"/>
        <v>9.0366492146596862</v>
      </c>
    </row>
    <row r="651" spans="1:15" ht="13.2" x14ac:dyDescent="0.25">
      <c r="A651" s="31">
        <v>8949</v>
      </c>
      <c r="B651" s="11">
        <v>9.0299999999999994</v>
      </c>
      <c r="C651" s="4">
        <v>0.54169999999999996</v>
      </c>
      <c r="D651" s="11">
        <v>0.95079999999999998</v>
      </c>
      <c r="E651" s="11">
        <v>17.100000000000001</v>
      </c>
      <c r="F651" s="23">
        <f>F645*6/12+F657*6/12</f>
        <v>3.96</v>
      </c>
      <c r="G651" s="4">
        <f t="shared" si="81"/>
        <v>137.16781228070172</v>
      </c>
      <c r="H651" s="4">
        <f t="shared" si="82"/>
        <v>8.2285497134502901</v>
      </c>
      <c r="I651" s="5">
        <f t="shared" ref="I651:I714" si="85">I650*((G651+(H651/12))/G650)</f>
        <v>2298.5118012444254</v>
      </c>
      <c r="J651" s="4">
        <f t="shared" si="83"/>
        <v>14.442874409356723</v>
      </c>
      <c r="K651" s="5">
        <f t="shared" si="84"/>
        <v>242.018274709103</v>
      </c>
      <c r="L651" s="15">
        <f t="shared" si="78"/>
        <v>8.3777121399718268</v>
      </c>
      <c r="M651" s="6"/>
      <c r="N651" s="7">
        <f t="shared" si="79"/>
        <v>12.071823287457532</v>
      </c>
      <c r="O651" s="28">
        <f t="shared" si="80"/>
        <v>9.4972654606647033</v>
      </c>
    </row>
    <row r="652" spans="1:15" ht="13.2" x14ac:dyDescent="0.25">
      <c r="A652" s="31">
        <v>8980</v>
      </c>
      <c r="B652" s="11">
        <v>9.34</v>
      </c>
      <c r="C652" s="4">
        <v>0.54330000000000001</v>
      </c>
      <c r="D652" s="11">
        <v>0.94669999999999999</v>
      </c>
      <c r="E652" s="11">
        <v>17</v>
      </c>
      <c r="F652" s="23">
        <f>F645*5/12+F657*7/12</f>
        <v>3.9433333333333329</v>
      </c>
      <c r="G652" s="4">
        <f t="shared" si="81"/>
        <v>142.71135411764703</v>
      </c>
      <c r="H652" s="4">
        <f t="shared" si="82"/>
        <v>8.3014002882352926</v>
      </c>
      <c r="I652" s="5">
        <f t="shared" si="85"/>
        <v>2402.9967259901969</v>
      </c>
      <c r="J652" s="4">
        <f t="shared" si="83"/>
        <v>14.465186182352941</v>
      </c>
      <c r="K652" s="5">
        <f t="shared" si="84"/>
        <v>243.56713067397428</v>
      </c>
      <c r="L652" s="15">
        <f t="shared" si="78"/>
        <v>8.7174183085483232</v>
      </c>
      <c r="M652" s="6"/>
      <c r="N652" s="7">
        <f t="shared" si="79"/>
        <v>12.55904278080348</v>
      </c>
      <c r="O652" s="28">
        <f t="shared" si="80"/>
        <v>9.8658497940213365</v>
      </c>
    </row>
    <row r="653" spans="1:15" ht="13.2" x14ac:dyDescent="0.25">
      <c r="A653" s="31">
        <v>9011</v>
      </c>
      <c r="B653" s="11">
        <v>9.25</v>
      </c>
      <c r="C653" s="4">
        <v>0.54500000000000004</v>
      </c>
      <c r="D653" s="11">
        <v>0.9425</v>
      </c>
      <c r="E653" s="11">
        <v>17.100000000000001</v>
      </c>
      <c r="F653" s="23">
        <f>F645*4/12+F657*8/12</f>
        <v>3.9266666666666667</v>
      </c>
      <c r="G653" s="4">
        <f t="shared" si="81"/>
        <v>140.50966374269004</v>
      </c>
      <c r="H653" s="4">
        <f t="shared" si="82"/>
        <v>8.2786774853801166</v>
      </c>
      <c r="I653" s="5">
        <f t="shared" si="85"/>
        <v>2377.5407846785511</v>
      </c>
      <c r="J653" s="4">
        <f t="shared" si="83"/>
        <v>14.316795467836254</v>
      </c>
      <c r="K653" s="5">
        <f t="shared" si="84"/>
        <v>242.25212860103071</v>
      </c>
      <c r="L653" s="15">
        <f t="shared" si="78"/>
        <v>8.5816703752090451</v>
      </c>
      <c r="M653" s="6"/>
      <c r="N653" s="7">
        <f t="shared" si="79"/>
        <v>12.362730876100699</v>
      </c>
      <c r="O653" s="28">
        <f t="shared" si="80"/>
        <v>9.8143236074270561</v>
      </c>
    </row>
    <row r="654" spans="1:15" ht="13.2" x14ac:dyDescent="0.25">
      <c r="A654" s="31">
        <v>9041</v>
      </c>
      <c r="B654" s="11">
        <v>9.1300000000000008</v>
      </c>
      <c r="C654" s="4">
        <v>0.54669999999999996</v>
      </c>
      <c r="D654" s="11">
        <v>0.93830000000000002</v>
      </c>
      <c r="E654" s="11">
        <v>17.2</v>
      </c>
      <c r="F654" s="23">
        <f>F645*3/12+F657*9/12</f>
        <v>3.91</v>
      </c>
      <c r="G654" s="4">
        <f t="shared" si="81"/>
        <v>137.88051686046512</v>
      </c>
      <c r="H654" s="4">
        <f t="shared" si="82"/>
        <v>8.2562189011627893</v>
      </c>
      <c r="I654" s="5">
        <f t="shared" si="85"/>
        <v>2344.6952679498513</v>
      </c>
      <c r="J654" s="4">
        <f t="shared" si="83"/>
        <v>14.170130226744186</v>
      </c>
      <c r="K654" s="5">
        <f t="shared" si="84"/>
        <v>240.96687512785823</v>
      </c>
      <c r="L654" s="15">
        <f t="shared" si="78"/>
        <v>8.4194910358724169</v>
      </c>
      <c r="M654" s="6"/>
      <c r="N654" s="7">
        <f t="shared" si="79"/>
        <v>12.130082536261694</v>
      </c>
      <c r="O654" s="28">
        <f t="shared" si="80"/>
        <v>9.7303634232121929</v>
      </c>
    </row>
    <row r="655" spans="1:15" ht="13.2" x14ac:dyDescent="0.25">
      <c r="A655" s="31">
        <v>9072</v>
      </c>
      <c r="B655" s="11">
        <v>9.64</v>
      </c>
      <c r="C655" s="4">
        <v>0.54830000000000001</v>
      </c>
      <c r="D655" s="11">
        <v>0.93420000000000003</v>
      </c>
      <c r="E655" s="11">
        <v>17.2</v>
      </c>
      <c r="F655" s="23">
        <f>F645*2/12+F657*10/12</f>
        <v>3.8933333333333335</v>
      </c>
      <c r="G655" s="4">
        <f t="shared" si="81"/>
        <v>145.58249534883723</v>
      </c>
      <c r="H655" s="4">
        <f t="shared" si="82"/>
        <v>8.2803819709302324</v>
      </c>
      <c r="I655" s="5">
        <f t="shared" si="85"/>
        <v>2487.403660203137</v>
      </c>
      <c r="J655" s="4">
        <f t="shared" si="83"/>
        <v>14.108212360465116</v>
      </c>
      <c r="K655" s="5">
        <f t="shared" si="84"/>
        <v>241.05108914541185</v>
      </c>
      <c r="L655" s="15">
        <f t="shared" si="78"/>
        <v>8.8883273612509637</v>
      </c>
      <c r="M655" s="6"/>
      <c r="N655" s="7">
        <f t="shared" si="79"/>
        <v>12.803950814956579</v>
      </c>
      <c r="O655" s="28">
        <f t="shared" si="80"/>
        <v>10.318989509740955</v>
      </c>
    </row>
    <row r="656" spans="1:15" ht="13.2" x14ac:dyDescent="0.25">
      <c r="A656" s="31">
        <v>9102</v>
      </c>
      <c r="B656" s="11">
        <v>10.16</v>
      </c>
      <c r="C656" s="4">
        <v>0.55000000000000004</v>
      </c>
      <c r="D656" s="11">
        <v>0.93</v>
      </c>
      <c r="E656" s="11">
        <v>17.3</v>
      </c>
      <c r="F656" s="23">
        <f>F645*1/12+F657*11/12</f>
        <v>3.8766666666666669</v>
      </c>
      <c r="G656" s="4">
        <f t="shared" si="81"/>
        <v>152.54858265895953</v>
      </c>
      <c r="H656" s="4">
        <f t="shared" si="82"/>
        <v>8.2580433526011561</v>
      </c>
      <c r="I656" s="5">
        <f t="shared" si="85"/>
        <v>2618.1833140252079</v>
      </c>
      <c r="J656" s="4">
        <f t="shared" si="83"/>
        <v>13.963600578034681</v>
      </c>
      <c r="K656" s="5">
        <f t="shared" si="84"/>
        <v>239.65654350821293</v>
      </c>
      <c r="L656" s="15">
        <f t="shared" si="78"/>
        <v>9.3106396804163651</v>
      </c>
      <c r="M656" s="6"/>
      <c r="N656" s="7">
        <f t="shared" si="79"/>
        <v>13.408391594348107</v>
      </c>
      <c r="O656" s="28">
        <f t="shared" si="80"/>
        <v>10.924731182795698</v>
      </c>
    </row>
    <row r="657" spans="1:15" ht="13.2" x14ac:dyDescent="0.25">
      <c r="A657" s="31">
        <v>9133</v>
      </c>
      <c r="B657" s="11">
        <v>10.58</v>
      </c>
      <c r="C657" s="4">
        <v>0.55420000000000003</v>
      </c>
      <c r="D657" s="11">
        <v>0.95669999999999999</v>
      </c>
      <c r="E657" s="11">
        <v>17.3</v>
      </c>
      <c r="F657" s="23">
        <v>3.86</v>
      </c>
      <c r="G657" s="4">
        <f t="shared" si="81"/>
        <v>158.8547248554913</v>
      </c>
      <c r="H657" s="4">
        <f t="shared" si="82"/>
        <v>8.3211047745664732</v>
      </c>
      <c r="I657" s="5">
        <f t="shared" si="85"/>
        <v>2738.3165251088676</v>
      </c>
      <c r="J657" s="4">
        <f t="shared" si="83"/>
        <v>14.364491046242774</v>
      </c>
      <c r="K657" s="5">
        <f t="shared" si="84"/>
        <v>247.61317765327544</v>
      </c>
      <c r="L657" s="15">
        <f t="shared" si="78"/>
        <v>9.6926188522549879</v>
      </c>
      <c r="M657" s="6"/>
      <c r="N657" s="7">
        <f t="shared" si="79"/>
        <v>13.953065695481394</v>
      </c>
      <c r="O657" s="28">
        <f t="shared" si="80"/>
        <v>11.058848123758754</v>
      </c>
    </row>
    <row r="658" spans="1:15" ht="13.2" x14ac:dyDescent="0.25">
      <c r="A658" s="31">
        <v>9164</v>
      </c>
      <c r="B658" s="11">
        <v>10.67</v>
      </c>
      <c r="C658" s="4">
        <v>0.55830000000000002</v>
      </c>
      <c r="D658" s="11">
        <v>0.98329999999999995</v>
      </c>
      <c r="E658" s="11">
        <v>17.2</v>
      </c>
      <c r="F658" s="23">
        <f>F657*11/12+F669*1/12</f>
        <v>3.8450000000000002</v>
      </c>
      <c r="G658" s="4">
        <f t="shared" si="81"/>
        <v>161.13747151162789</v>
      </c>
      <c r="H658" s="4">
        <f t="shared" si="82"/>
        <v>8.4314011569767437</v>
      </c>
      <c r="I658" s="5">
        <f t="shared" si="85"/>
        <v>2789.7778209043613</v>
      </c>
      <c r="J658" s="4">
        <f t="shared" si="83"/>
        <v>14.849716563953487</v>
      </c>
      <c r="K658" s="5">
        <f t="shared" si="84"/>
        <v>257.09358306422291</v>
      </c>
      <c r="L658" s="15">
        <f t="shared" si="78"/>
        <v>9.8308047228195647</v>
      </c>
      <c r="M658" s="6"/>
      <c r="N658" s="7">
        <f t="shared" si="79"/>
        <v>14.143902484635968</v>
      </c>
      <c r="O658" s="28">
        <f t="shared" si="80"/>
        <v>10.851215295433745</v>
      </c>
    </row>
    <row r="659" spans="1:15" ht="13.2" x14ac:dyDescent="0.25">
      <c r="A659" s="31">
        <v>9192</v>
      </c>
      <c r="B659" s="11">
        <v>10.39</v>
      </c>
      <c r="C659" s="4">
        <v>0.5625</v>
      </c>
      <c r="D659" s="11">
        <v>1.01</v>
      </c>
      <c r="E659" s="11">
        <v>17.3</v>
      </c>
      <c r="F659" s="23">
        <f>F657*10/12+F669*2/12</f>
        <v>3.83</v>
      </c>
      <c r="G659" s="4">
        <f t="shared" si="81"/>
        <v>156.00194624277455</v>
      </c>
      <c r="H659" s="4">
        <f t="shared" si="82"/>
        <v>8.4457261560693642</v>
      </c>
      <c r="I659" s="5">
        <f t="shared" si="85"/>
        <v>2713.0514119663512</v>
      </c>
      <c r="J659" s="4">
        <f t="shared" si="83"/>
        <v>15.164770520231214</v>
      </c>
      <c r="K659" s="5">
        <f t="shared" si="84"/>
        <v>263.73262041251348</v>
      </c>
      <c r="L659" s="15">
        <f t="shared" si="78"/>
        <v>9.5185375388100208</v>
      </c>
      <c r="M659" s="6"/>
      <c r="N659" s="7">
        <f t="shared" si="79"/>
        <v>13.685923349947975</v>
      </c>
      <c r="O659" s="28">
        <f t="shared" si="80"/>
        <v>10.287128712871288</v>
      </c>
    </row>
    <row r="660" spans="1:15" ht="13.2" x14ac:dyDescent="0.25">
      <c r="A660" s="31">
        <v>9223</v>
      </c>
      <c r="B660" s="11">
        <v>10.28</v>
      </c>
      <c r="C660" s="4">
        <v>0.56669999999999998</v>
      </c>
      <c r="D660" s="11">
        <v>1.0369999999999999</v>
      </c>
      <c r="E660" s="11">
        <v>17.2</v>
      </c>
      <c r="F660" s="23">
        <f>F657*9/12+F669*3/12</f>
        <v>3.8149999999999999</v>
      </c>
      <c r="G660" s="4">
        <f t="shared" si="81"/>
        <v>155.24772325581392</v>
      </c>
      <c r="H660" s="4">
        <f t="shared" si="82"/>
        <v>8.5582572732558138</v>
      </c>
      <c r="I660" s="5">
        <f t="shared" si="85"/>
        <v>2712.3377686809467</v>
      </c>
      <c r="J660" s="4">
        <f t="shared" si="83"/>
        <v>15.660689593023255</v>
      </c>
      <c r="K660" s="5">
        <f t="shared" si="84"/>
        <v>273.60839164612275</v>
      </c>
      <c r="L660" s="15">
        <f t="shared" si="78"/>
        <v>9.4765667879030584</v>
      </c>
      <c r="M660" s="6"/>
      <c r="N660" s="7">
        <f t="shared" si="79"/>
        <v>13.615545452014182</v>
      </c>
      <c r="O660" s="28">
        <f t="shared" si="80"/>
        <v>9.9132111861137897</v>
      </c>
    </row>
    <row r="661" spans="1:15" ht="13.2" x14ac:dyDescent="0.25">
      <c r="A661" s="31">
        <v>9253</v>
      </c>
      <c r="B661" s="11">
        <v>10.61</v>
      </c>
      <c r="C661" s="4">
        <v>0.57079999999999997</v>
      </c>
      <c r="D661" s="11">
        <v>1.0629999999999999</v>
      </c>
      <c r="E661" s="11">
        <v>17.3</v>
      </c>
      <c r="F661" s="23">
        <f>F657*8/12+F669*4/12</f>
        <v>3.8</v>
      </c>
      <c r="G661" s="4">
        <f t="shared" si="81"/>
        <v>159.30516358381502</v>
      </c>
      <c r="H661" s="4">
        <f t="shared" si="82"/>
        <v>8.5703475375722533</v>
      </c>
      <c r="I661" s="5">
        <f t="shared" si="85"/>
        <v>2795.7031678687154</v>
      </c>
      <c r="J661" s="4">
        <f t="shared" si="83"/>
        <v>15.960545606936416</v>
      </c>
      <c r="K661" s="5">
        <f t="shared" si="84"/>
        <v>280.09731078646979</v>
      </c>
      <c r="L661" s="15">
        <f t="shared" ref="L661:L692" si="86">G661/AVERAGE(J541:J660)</f>
        <v>9.7290076940213197</v>
      </c>
      <c r="M661" s="6"/>
      <c r="N661" s="7">
        <f t="shared" ref="N661:N692" si="87">I661/AVERAGE(K541:K660)</f>
        <v>13.96381733711498</v>
      </c>
      <c r="O661" s="28">
        <f t="shared" si="80"/>
        <v>9.9811853245531523</v>
      </c>
    </row>
    <row r="662" spans="1:15" ht="13.2" x14ac:dyDescent="0.25">
      <c r="A662" s="31">
        <v>9284</v>
      </c>
      <c r="B662" s="11">
        <v>10.8</v>
      </c>
      <c r="C662" s="4">
        <v>0.57499999999999996</v>
      </c>
      <c r="D662" s="11">
        <v>1.0900000000000001</v>
      </c>
      <c r="E662" s="11">
        <v>17.5</v>
      </c>
      <c r="F662" s="23">
        <f>F657*7/12+F669*5/12</f>
        <v>3.7850000000000001</v>
      </c>
      <c r="G662" s="4">
        <f t="shared" si="81"/>
        <v>160.30470857142859</v>
      </c>
      <c r="H662" s="4">
        <f t="shared" si="82"/>
        <v>8.5347414285714276</v>
      </c>
      <c r="I662" s="5">
        <f t="shared" si="85"/>
        <v>2825.7261415005901</v>
      </c>
      <c r="J662" s="4">
        <f t="shared" si="83"/>
        <v>16.178901142857143</v>
      </c>
      <c r="K662" s="5">
        <f t="shared" si="84"/>
        <v>285.18902724404097</v>
      </c>
      <c r="L662" s="15">
        <f t="shared" si="86"/>
        <v>9.7963861804506003</v>
      </c>
      <c r="M662" s="6"/>
      <c r="N662" s="7">
        <f t="shared" si="87"/>
        <v>14.043411328040785</v>
      </c>
      <c r="O662" s="28">
        <f t="shared" si="80"/>
        <v>9.9082568807339442</v>
      </c>
    </row>
    <row r="663" spans="1:15" ht="13.2" x14ac:dyDescent="0.25">
      <c r="A663" s="31">
        <v>9314</v>
      </c>
      <c r="B663" s="11">
        <v>11.1</v>
      </c>
      <c r="C663" s="4">
        <v>0.57920000000000005</v>
      </c>
      <c r="D663" s="11">
        <v>1.117</v>
      </c>
      <c r="E663" s="11">
        <v>17.7</v>
      </c>
      <c r="F663" s="23">
        <f>F657*6/12+F669*6/12</f>
        <v>3.77</v>
      </c>
      <c r="G663" s="4">
        <f t="shared" si="81"/>
        <v>162.89594915254239</v>
      </c>
      <c r="H663" s="4">
        <f t="shared" si="82"/>
        <v>8.4999399774011302</v>
      </c>
      <c r="I663" s="5">
        <f t="shared" si="85"/>
        <v>2883.8883640266986</v>
      </c>
      <c r="J663" s="4">
        <f t="shared" si="83"/>
        <v>16.392322090395481</v>
      </c>
      <c r="K663" s="5">
        <f t="shared" si="84"/>
        <v>290.20750474034435</v>
      </c>
      <c r="L663" s="15">
        <f t="shared" si="86"/>
        <v>9.9639938917877924</v>
      </c>
      <c r="M663" s="6"/>
      <c r="N663" s="7">
        <f t="shared" si="87"/>
        <v>14.263012384495767</v>
      </c>
      <c r="O663" s="28">
        <f t="shared" si="80"/>
        <v>9.9373321396598033</v>
      </c>
    </row>
    <row r="664" spans="1:15" ht="13.2" x14ac:dyDescent="0.25">
      <c r="A664" s="31">
        <v>9345</v>
      </c>
      <c r="B664" s="11">
        <v>11.25</v>
      </c>
      <c r="C664" s="4">
        <v>0.58330000000000004</v>
      </c>
      <c r="D664" s="11">
        <v>1.143</v>
      </c>
      <c r="E664" s="11">
        <v>17.7</v>
      </c>
      <c r="F664" s="23">
        <f>F657*5/12+F669*7/12</f>
        <v>3.7550000000000003</v>
      </c>
      <c r="G664" s="4">
        <f t="shared" si="81"/>
        <v>165.09724576271188</v>
      </c>
      <c r="H664" s="4">
        <f t="shared" si="82"/>
        <v>8.5601087514124305</v>
      </c>
      <c r="I664" s="5">
        <f t="shared" si="85"/>
        <v>2935.4887479455037</v>
      </c>
      <c r="J664" s="4">
        <f t="shared" si="83"/>
        <v>16.773880169491527</v>
      </c>
      <c r="K664" s="5">
        <f t="shared" si="84"/>
        <v>298.24565679126317</v>
      </c>
      <c r="L664" s="15">
        <f t="shared" si="86"/>
        <v>10.110918458488936</v>
      </c>
      <c r="M664" s="6"/>
      <c r="N664" s="7">
        <f t="shared" si="87"/>
        <v>14.449940451105411</v>
      </c>
      <c r="O664" s="28">
        <f t="shared" si="80"/>
        <v>9.8425196850393704</v>
      </c>
    </row>
    <row r="665" spans="1:15" ht="13.2" x14ac:dyDescent="0.25">
      <c r="A665" s="31">
        <v>9376</v>
      </c>
      <c r="B665" s="11">
        <v>11.51</v>
      </c>
      <c r="C665" s="4">
        <v>0.58750000000000002</v>
      </c>
      <c r="D665" s="11">
        <v>1.17</v>
      </c>
      <c r="E665" s="11">
        <v>17.7</v>
      </c>
      <c r="F665" s="23">
        <f>F657*4/12+F669*8/12</f>
        <v>3.74</v>
      </c>
      <c r="G665" s="4">
        <f t="shared" si="81"/>
        <v>168.91282655367232</v>
      </c>
      <c r="H665" s="4">
        <f t="shared" si="82"/>
        <v>8.6217450564971756</v>
      </c>
      <c r="I665" s="5">
        <f t="shared" si="85"/>
        <v>3016.1059667085251</v>
      </c>
      <c r="J665" s="4">
        <f t="shared" si="83"/>
        <v>17.170113559322033</v>
      </c>
      <c r="K665" s="5">
        <f t="shared" si="84"/>
        <v>306.58939887480227</v>
      </c>
      <c r="L665" s="15">
        <f t="shared" si="86"/>
        <v>10.359247611348495</v>
      </c>
      <c r="M665" s="6"/>
      <c r="N665" s="7">
        <f t="shared" si="87"/>
        <v>14.777258376991179</v>
      </c>
      <c r="O665" s="28">
        <f t="shared" si="80"/>
        <v>9.8376068376068382</v>
      </c>
    </row>
    <row r="666" spans="1:15" ht="13.2" x14ac:dyDescent="0.25">
      <c r="A666" s="31">
        <v>9406</v>
      </c>
      <c r="B666" s="11">
        <v>11.89</v>
      </c>
      <c r="C666" s="4">
        <v>0.5917</v>
      </c>
      <c r="D666" s="11">
        <v>1.1970000000000001</v>
      </c>
      <c r="E666" s="11">
        <v>17.7</v>
      </c>
      <c r="F666" s="23">
        <f>F657*3/12+F669*9/12</f>
        <v>3.7250000000000001</v>
      </c>
      <c r="G666" s="4">
        <f t="shared" si="81"/>
        <v>174.48944463276837</v>
      </c>
      <c r="H666" s="4">
        <f t="shared" si="82"/>
        <v>8.6833813615819206</v>
      </c>
      <c r="I666" s="5">
        <f t="shared" si="85"/>
        <v>3128.6028759808414</v>
      </c>
      <c r="J666" s="4">
        <f t="shared" si="83"/>
        <v>17.566346949152546</v>
      </c>
      <c r="K666" s="5">
        <f t="shared" si="84"/>
        <v>314.96531896964404</v>
      </c>
      <c r="L666" s="15">
        <f t="shared" si="86"/>
        <v>10.71849599702292</v>
      </c>
      <c r="M666" s="6"/>
      <c r="N666" s="7">
        <f t="shared" si="87"/>
        <v>15.256796100151369</v>
      </c>
      <c r="O666" s="28">
        <f t="shared" si="80"/>
        <v>9.9331662489557218</v>
      </c>
    </row>
    <row r="667" spans="1:15" ht="13.2" x14ac:dyDescent="0.25">
      <c r="A667" s="31">
        <v>9437</v>
      </c>
      <c r="B667" s="11">
        <v>12.26</v>
      </c>
      <c r="C667" s="4">
        <v>0.5958</v>
      </c>
      <c r="D667" s="11">
        <v>1.2230000000000001</v>
      </c>
      <c r="E667" s="11">
        <v>18</v>
      </c>
      <c r="F667" s="23">
        <f>F657*2/12+F669*10/12</f>
        <v>3.71</v>
      </c>
      <c r="G667" s="4">
        <f t="shared" si="81"/>
        <v>176.92065444444444</v>
      </c>
      <c r="H667" s="4">
        <f t="shared" si="82"/>
        <v>8.5978242999999992</v>
      </c>
      <c r="I667" s="5">
        <f t="shared" si="85"/>
        <v>3185.0411790674743</v>
      </c>
      <c r="J667" s="4">
        <f t="shared" si="83"/>
        <v>17.648773277777778</v>
      </c>
      <c r="K667" s="5">
        <f t="shared" si="84"/>
        <v>317.72474404563792</v>
      </c>
      <c r="L667" s="15">
        <f t="shared" si="86"/>
        <v>10.886317440307925</v>
      </c>
      <c r="M667" s="6"/>
      <c r="N667" s="7">
        <f t="shared" si="87"/>
        <v>15.458345172036255</v>
      </c>
      <c r="O667" s="28">
        <f t="shared" si="80"/>
        <v>10.024529844644317</v>
      </c>
    </row>
    <row r="668" spans="1:15" ht="13.2" x14ac:dyDescent="0.25">
      <c r="A668" s="31">
        <v>9467</v>
      </c>
      <c r="B668" s="11">
        <v>12.46</v>
      </c>
      <c r="C668" s="4">
        <v>0.6</v>
      </c>
      <c r="D668" s="11">
        <v>1.25</v>
      </c>
      <c r="E668" s="11">
        <v>17.899999999999999</v>
      </c>
      <c r="F668" s="23">
        <f>F657*1/12+F669*11/12</f>
        <v>3.6950000000000003</v>
      </c>
      <c r="G668" s="4">
        <f t="shared" si="81"/>
        <v>180.81130614525139</v>
      </c>
      <c r="H668" s="4">
        <f t="shared" si="82"/>
        <v>8.7068044692737434</v>
      </c>
      <c r="I668" s="5">
        <f t="shared" si="85"/>
        <v>3268.1453639597084</v>
      </c>
      <c r="J668" s="4">
        <f t="shared" si="83"/>
        <v>18.139175977653633</v>
      </c>
      <c r="K668" s="5">
        <f t="shared" si="84"/>
        <v>327.86370023672839</v>
      </c>
      <c r="L668" s="15">
        <f t="shared" si="86"/>
        <v>11.147365239137242</v>
      </c>
      <c r="M668" s="6"/>
      <c r="N668" s="7">
        <f t="shared" si="87"/>
        <v>15.788866974247387</v>
      </c>
      <c r="O668" s="28">
        <f t="shared" si="80"/>
        <v>9.968</v>
      </c>
    </row>
    <row r="669" spans="1:15" ht="13.2" x14ac:dyDescent="0.25">
      <c r="A669" s="31">
        <v>9498</v>
      </c>
      <c r="B669" s="11">
        <v>12.65</v>
      </c>
      <c r="C669" s="4">
        <v>0.60750000000000004</v>
      </c>
      <c r="D669" s="11">
        <v>1.2490000000000001</v>
      </c>
      <c r="E669" s="11">
        <v>17.899999999999999</v>
      </c>
      <c r="F669" s="23">
        <v>3.68</v>
      </c>
      <c r="G669" s="4">
        <f t="shared" si="81"/>
        <v>183.56846089385476</v>
      </c>
      <c r="H669" s="4">
        <f t="shared" si="82"/>
        <v>8.815639525139666</v>
      </c>
      <c r="I669" s="5">
        <f>I668*((G669+(H669/12))/G668)</f>
        <v>3331.2591262552787</v>
      </c>
      <c r="J669" s="4">
        <f t="shared" si="83"/>
        <v>18.124664636871511</v>
      </c>
      <c r="K669" s="5">
        <f t="shared" si="84"/>
        <v>328.91246234726032</v>
      </c>
      <c r="L669" s="15">
        <f t="shared" si="86"/>
        <v>11.340966188506227</v>
      </c>
      <c r="M669" s="6"/>
      <c r="N669" s="7">
        <f t="shared" si="87"/>
        <v>16.018850836070303</v>
      </c>
      <c r="O669" s="28">
        <f t="shared" si="80"/>
        <v>10.128102481985588</v>
      </c>
    </row>
    <row r="670" spans="1:15" ht="13.2" x14ac:dyDescent="0.25">
      <c r="A670" s="31">
        <v>9529</v>
      </c>
      <c r="B670" s="11">
        <v>12.67</v>
      </c>
      <c r="C670" s="4">
        <v>0.61499999999999999</v>
      </c>
      <c r="D670" s="11">
        <v>1.248</v>
      </c>
      <c r="E670" s="11">
        <v>17.899999999999999</v>
      </c>
      <c r="F670" s="23">
        <f>F669*11/12+F681*1/12</f>
        <v>3.6516666666666668</v>
      </c>
      <c r="G670" s="4">
        <f t="shared" si="81"/>
        <v>183.85868770949722</v>
      </c>
      <c r="H670" s="4">
        <f t="shared" si="82"/>
        <v>8.9244745810055868</v>
      </c>
      <c r="I670" s="5">
        <f t="shared" si="85"/>
        <v>3350.0221470256888</v>
      </c>
      <c r="J670" s="4">
        <f t="shared" si="83"/>
        <v>18.110153296089386</v>
      </c>
      <c r="K670" s="5">
        <f t="shared" si="84"/>
        <v>329.97850351129119</v>
      </c>
      <c r="L670" s="15">
        <f t="shared" si="86"/>
        <v>11.389435672748004</v>
      </c>
      <c r="M670" s="6"/>
      <c r="N670" s="7">
        <f t="shared" si="87"/>
        <v>16.041273315196626</v>
      </c>
      <c r="O670" s="28">
        <f t="shared" si="80"/>
        <v>10.152243589743589</v>
      </c>
    </row>
    <row r="671" spans="1:15" ht="13.2" x14ac:dyDescent="0.25">
      <c r="A671" s="31">
        <v>9557</v>
      </c>
      <c r="B671" s="11">
        <v>11.81</v>
      </c>
      <c r="C671" s="4">
        <v>0.62250000000000005</v>
      </c>
      <c r="D671" s="11">
        <v>1.248</v>
      </c>
      <c r="E671" s="11">
        <v>17.8</v>
      </c>
      <c r="F671" s="23">
        <f>F669*10/12+F681*2/12</f>
        <v>3.6233333333333335</v>
      </c>
      <c r="G671" s="4">
        <f t="shared" si="81"/>
        <v>172.34173764044942</v>
      </c>
      <c r="H671" s="4">
        <f t="shared" si="82"/>
        <v>9.084058567415731</v>
      </c>
      <c r="I671" s="5">
        <f t="shared" si="85"/>
        <v>3153.9691068833795</v>
      </c>
      <c r="J671" s="4">
        <f t="shared" si="83"/>
        <v>18.211895730337076</v>
      </c>
      <c r="K671" s="5">
        <f t="shared" si="84"/>
        <v>333.28987683238421</v>
      </c>
      <c r="L671" s="15">
        <f t="shared" si="86"/>
        <v>10.712352062732478</v>
      </c>
      <c r="M671" s="6"/>
      <c r="N671" s="7">
        <f t="shared" si="87"/>
        <v>15.046869401752986</v>
      </c>
      <c r="O671" s="28">
        <f t="shared" si="80"/>
        <v>9.4631410256410255</v>
      </c>
    </row>
    <row r="672" spans="1:15" ht="13.2" x14ac:dyDescent="0.25">
      <c r="A672" s="31">
        <v>9588</v>
      </c>
      <c r="B672" s="11">
        <v>11.48</v>
      </c>
      <c r="C672" s="4">
        <v>0.63</v>
      </c>
      <c r="D672" s="11">
        <v>1.2470000000000001</v>
      </c>
      <c r="E672" s="11">
        <v>17.899999999999999</v>
      </c>
      <c r="F672" s="23">
        <f>F669*9/12+F681*3/12</f>
        <v>3.5950000000000002</v>
      </c>
      <c r="G672" s="4">
        <f t="shared" si="81"/>
        <v>166.59019217877096</v>
      </c>
      <c r="H672" s="4">
        <f t="shared" si="82"/>
        <v>9.1421446927374301</v>
      </c>
      <c r="I672" s="5">
        <f t="shared" si="85"/>
        <v>3062.6542571505065</v>
      </c>
      <c r="J672" s="4">
        <f t="shared" si="83"/>
        <v>18.095641955307265</v>
      </c>
      <c r="K672" s="5">
        <f t="shared" si="84"/>
        <v>332.67681695702805</v>
      </c>
      <c r="L672" s="15">
        <f t="shared" si="86"/>
        <v>10.395587685954723</v>
      </c>
      <c r="M672" s="6"/>
      <c r="N672" s="7">
        <f t="shared" si="87"/>
        <v>14.562366728257409</v>
      </c>
      <c r="O672" s="28">
        <f t="shared" si="80"/>
        <v>9.2060946271050526</v>
      </c>
    </row>
    <row r="673" spans="1:15" ht="13.2" x14ac:dyDescent="0.25">
      <c r="A673" s="31">
        <v>9618</v>
      </c>
      <c r="B673" s="11">
        <v>11.56</v>
      </c>
      <c r="C673" s="4">
        <v>0.63749999999999996</v>
      </c>
      <c r="D673" s="11">
        <v>1.246</v>
      </c>
      <c r="E673" s="11">
        <v>17.8</v>
      </c>
      <c r="F673" s="23">
        <f>F669*8/12+F681*4/12</f>
        <v>3.5666666666666669</v>
      </c>
      <c r="G673" s="4">
        <f t="shared" si="81"/>
        <v>168.69352134831459</v>
      </c>
      <c r="H673" s="4">
        <f t="shared" si="82"/>
        <v>9.30295154494382</v>
      </c>
      <c r="I673" s="5">
        <f t="shared" si="85"/>
        <v>3115.5750219691813</v>
      </c>
      <c r="J673" s="4">
        <f t="shared" si="83"/>
        <v>18.182709999999997</v>
      </c>
      <c r="K673" s="5">
        <f t="shared" si="84"/>
        <v>335.81370911536328</v>
      </c>
      <c r="L673" s="15">
        <f t="shared" si="86"/>
        <v>10.575158463806092</v>
      </c>
      <c r="M673" s="6"/>
      <c r="N673" s="7">
        <f t="shared" si="87"/>
        <v>14.771860041900322</v>
      </c>
      <c r="O673" s="28">
        <f t="shared" si="80"/>
        <v>9.2776886035313009</v>
      </c>
    </row>
    <row r="674" spans="1:15" ht="13.2" x14ac:dyDescent="0.25">
      <c r="A674" s="31">
        <v>9649</v>
      </c>
      <c r="B674" s="11">
        <v>12.11</v>
      </c>
      <c r="C674" s="4">
        <v>0.64500000000000002</v>
      </c>
      <c r="D674" s="11">
        <v>1.2450000000000001</v>
      </c>
      <c r="E674" s="11">
        <v>17.7</v>
      </c>
      <c r="F674" s="23">
        <f>F669*7/12+F681*5/12</f>
        <v>3.5383333333333336</v>
      </c>
      <c r="G674" s="4">
        <f t="shared" si="81"/>
        <v>177.71801299435026</v>
      </c>
      <c r="H674" s="4">
        <f t="shared" si="82"/>
        <v>9.4655754237288132</v>
      </c>
      <c r="I674" s="5">
        <f t="shared" si="85"/>
        <v>3296.8151769588385</v>
      </c>
      <c r="J674" s="4">
        <f t="shared" si="83"/>
        <v>18.270761864406783</v>
      </c>
      <c r="K674" s="5">
        <f t="shared" si="84"/>
        <v>338.93764618610692</v>
      </c>
      <c r="L674" s="15">
        <f t="shared" si="86"/>
        <v>11.197979740229949</v>
      </c>
      <c r="M674" s="6"/>
      <c r="N674" s="7">
        <f t="shared" si="87"/>
        <v>15.591949753085158</v>
      </c>
      <c r="O674" s="28">
        <f t="shared" si="80"/>
        <v>9.7269076305220867</v>
      </c>
    </row>
    <row r="675" spans="1:15" ht="13.2" x14ac:dyDescent="0.25">
      <c r="A675" s="31">
        <v>9679</v>
      </c>
      <c r="B675" s="11">
        <v>12.62</v>
      </c>
      <c r="C675" s="4">
        <v>0.65249999999999997</v>
      </c>
      <c r="D675" s="11">
        <v>1.244</v>
      </c>
      <c r="E675" s="11">
        <v>17.5</v>
      </c>
      <c r="F675" s="23">
        <f>F669*6/12+F681*6/12</f>
        <v>3.51</v>
      </c>
      <c r="G675" s="4">
        <f t="shared" si="81"/>
        <v>187.31902057142855</v>
      </c>
      <c r="H675" s="4">
        <f t="shared" si="82"/>
        <v>9.6850761428571417</v>
      </c>
      <c r="I675" s="5">
        <f t="shared" si="85"/>
        <v>3489.8939336787917</v>
      </c>
      <c r="J675" s="4">
        <f t="shared" si="83"/>
        <v>18.46472754285714</v>
      </c>
      <c r="K675" s="5">
        <f t="shared" si="84"/>
        <v>344.01173165581753</v>
      </c>
      <c r="L675" s="15">
        <f t="shared" si="86"/>
        <v>11.869694058481269</v>
      </c>
      <c r="M675" s="6"/>
      <c r="N675" s="7">
        <f t="shared" si="87"/>
        <v>16.469124743360354</v>
      </c>
      <c r="O675" s="28">
        <f t="shared" si="80"/>
        <v>10.144694533762058</v>
      </c>
    </row>
    <row r="676" spans="1:15" ht="13.2" x14ac:dyDescent="0.25">
      <c r="A676" s="31">
        <v>9710</v>
      </c>
      <c r="B676" s="11">
        <v>13.12</v>
      </c>
      <c r="C676" s="4">
        <v>0.66</v>
      </c>
      <c r="D676" s="11">
        <v>1.2430000000000001</v>
      </c>
      <c r="E676" s="11">
        <v>17.399999999999999</v>
      </c>
      <c r="F676" s="23">
        <f>F669*5/12+F681*7/12</f>
        <v>3.4816666666666665</v>
      </c>
      <c r="G676" s="4">
        <f t="shared" si="81"/>
        <v>195.85973333333334</v>
      </c>
      <c r="H676" s="4">
        <f t="shared" si="82"/>
        <v>9.8527000000000005</v>
      </c>
      <c r="I676" s="5">
        <f t="shared" si="85"/>
        <v>3664.3107550677473</v>
      </c>
      <c r="J676" s="4">
        <f t="shared" si="83"/>
        <v>18.555918333333334</v>
      </c>
      <c r="K676" s="5">
        <f t="shared" si="84"/>
        <v>347.1599290052751</v>
      </c>
      <c r="L676" s="15">
        <f t="shared" si="86"/>
        <v>12.488808219521868</v>
      </c>
      <c r="M676" s="6"/>
      <c r="N676" s="7">
        <f t="shared" si="87"/>
        <v>17.260693795594307</v>
      </c>
      <c r="O676" s="28">
        <f t="shared" si="80"/>
        <v>10.555108608205952</v>
      </c>
    </row>
    <row r="677" spans="1:15" ht="13.2" x14ac:dyDescent="0.25">
      <c r="A677" s="31">
        <v>9741</v>
      </c>
      <c r="B677" s="11">
        <v>13.32</v>
      </c>
      <c r="C677" s="4">
        <v>0.66749999999999998</v>
      </c>
      <c r="D677" s="11">
        <v>1.242</v>
      </c>
      <c r="E677" s="11">
        <v>17.5</v>
      </c>
      <c r="F677" s="23">
        <f>F669*4/12+F681*8/12</f>
        <v>3.4533333333333331</v>
      </c>
      <c r="G677" s="4">
        <f t="shared" si="81"/>
        <v>197.70914057142858</v>
      </c>
      <c r="H677" s="4">
        <f t="shared" si="82"/>
        <v>9.9077215714285707</v>
      </c>
      <c r="I677" s="5">
        <f t="shared" si="85"/>
        <v>3714.3578826332882</v>
      </c>
      <c r="J677" s="4">
        <f t="shared" si="83"/>
        <v>18.435041485714287</v>
      </c>
      <c r="K677" s="5">
        <f t="shared" si="84"/>
        <v>346.33877554283367</v>
      </c>
      <c r="L677" s="15">
        <f t="shared" si="86"/>
        <v>12.692614823344712</v>
      </c>
      <c r="M677" s="6"/>
      <c r="N677" s="7">
        <f t="shared" si="87"/>
        <v>17.470213778374866</v>
      </c>
      <c r="O677" s="28">
        <f t="shared" si="80"/>
        <v>10.72463768115942</v>
      </c>
    </row>
    <row r="678" spans="1:15" ht="13.2" x14ac:dyDescent="0.25">
      <c r="A678" s="31">
        <v>9771</v>
      </c>
      <c r="B678" s="11">
        <v>13.02</v>
      </c>
      <c r="C678" s="4">
        <v>0.67500000000000004</v>
      </c>
      <c r="D678" s="11">
        <v>1.242</v>
      </c>
      <c r="E678" s="11">
        <v>17.600000000000001</v>
      </c>
      <c r="F678" s="23">
        <f>F669*3/12+F681*9/12</f>
        <v>3.4249999999999998</v>
      </c>
      <c r="G678" s="4">
        <f t="shared" si="81"/>
        <v>192.1581852272727</v>
      </c>
      <c r="H678" s="4">
        <f t="shared" si="82"/>
        <v>9.9621178977272731</v>
      </c>
      <c r="I678" s="5">
        <f t="shared" si="85"/>
        <v>3625.6686996600788</v>
      </c>
      <c r="J678" s="4">
        <f t="shared" si="83"/>
        <v>18.330296931818179</v>
      </c>
      <c r="K678" s="5">
        <f t="shared" si="84"/>
        <v>345.85871927633008</v>
      </c>
      <c r="L678" s="15">
        <f t="shared" si="86"/>
        <v>12.426517521583341</v>
      </c>
      <c r="M678" s="6"/>
      <c r="N678" s="7">
        <f t="shared" si="87"/>
        <v>17.03381172227499</v>
      </c>
      <c r="O678" s="28">
        <f t="shared" si="80"/>
        <v>10.483091787439614</v>
      </c>
    </row>
    <row r="679" spans="1:15" ht="13.2" x14ac:dyDescent="0.25">
      <c r="A679" s="31">
        <v>9802</v>
      </c>
      <c r="B679" s="11">
        <v>13.19</v>
      </c>
      <c r="C679" s="4">
        <v>0.6825</v>
      </c>
      <c r="D679" s="11">
        <v>1.2410000000000001</v>
      </c>
      <c r="E679" s="11">
        <v>17.7</v>
      </c>
      <c r="F679" s="23">
        <f>F669*2/12+F681*10/12</f>
        <v>3.3966666666666665</v>
      </c>
      <c r="G679" s="4">
        <f t="shared" si="81"/>
        <v>193.56734858757062</v>
      </c>
      <c r="H679" s="4">
        <f t="shared" si="82"/>
        <v>10.015899576271186</v>
      </c>
      <c r="I679" s="5">
        <f t="shared" si="85"/>
        <v>3668.0054543737542</v>
      </c>
      <c r="J679" s="4">
        <f t="shared" si="83"/>
        <v>18.212060621468929</v>
      </c>
      <c r="K679" s="5">
        <f t="shared" si="84"/>
        <v>345.10953516890288</v>
      </c>
      <c r="L679" s="15">
        <f t="shared" si="86"/>
        <v>12.615251212344477</v>
      </c>
      <c r="M679" s="6"/>
      <c r="N679" s="7">
        <f t="shared" si="87"/>
        <v>17.21908527437661</v>
      </c>
      <c r="O679" s="28">
        <f t="shared" si="80"/>
        <v>10.628525382755841</v>
      </c>
    </row>
    <row r="680" spans="1:15" ht="13.2" x14ac:dyDescent="0.25">
      <c r="A680" s="31">
        <v>9832</v>
      </c>
      <c r="B680" s="11">
        <v>13.49</v>
      </c>
      <c r="C680" s="4">
        <v>0.69</v>
      </c>
      <c r="D680" s="11">
        <v>1.24</v>
      </c>
      <c r="E680" s="11">
        <v>17.7</v>
      </c>
      <c r="F680" s="23">
        <f>F669*1/12+F681*11/12</f>
        <v>3.3683333333333327</v>
      </c>
      <c r="G680" s="4">
        <f t="shared" si="81"/>
        <v>197.96994180790961</v>
      </c>
      <c r="H680" s="4">
        <f t="shared" si="82"/>
        <v>10.12596440677966</v>
      </c>
      <c r="I680" s="5">
        <f t="shared" si="85"/>
        <v>3767.4225847709204</v>
      </c>
      <c r="J680" s="4">
        <f t="shared" si="83"/>
        <v>18.197385310734461</v>
      </c>
      <c r="K680" s="5">
        <f t="shared" si="84"/>
        <v>346.30126057197481</v>
      </c>
      <c r="L680" s="15">
        <f t="shared" si="86"/>
        <v>13.009052728993124</v>
      </c>
      <c r="M680" s="6"/>
      <c r="N680" s="7">
        <f t="shared" si="87"/>
        <v>17.677841903544774</v>
      </c>
      <c r="O680" s="28">
        <f t="shared" si="80"/>
        <v>10.879032258064516</v>
      </c>
    </row>
    <row r="681" spans="1:15" ht="13.2" x14ac:dyDescent="0.25">
      <c r="A681" s="31">
        <v>9863</v>
      </c>
      <c r="B681" s="11">
        <v>13.4</v>
      </c>
      <c r="C681" s="4">
        <v>0.69669999999999999</v>
      </c>
      <c r="D681" s="11">
        <v>1.2290000000000001</v>
      </c>
      <c r="E681" s="11">
        <v>17.5</v>
      </c>
      <c r="F681" s="23">
        <v>3.34</v>
      </c>
      <c r="G681" s="4">
        <f t="shared" si="81"/>
        <v>198.89658285714285</v>
      </c>
      <c r="H681" s="4">
        <f t="shared" si="82"/>
        <v>10.341138005714285</v>
      </c>
      <c r="I681" s="5">
        <f t="shared" si="85"/>
        <v>3801.4563784615539</v>
      </c>
      <c r="J681" s="4">
        <f t="shared" si="83"/>
        <v>18.242082114285715</v>
      </c>
      <c r="K681" s="5">
        <f t="shared" si="84"/>
        <v>348.65596187531719</v>
      </c>
      <c r="L681" s="15">
        <f t="shared" si="86"/>
        <v>13.185930628677783</v>
      </c>
      <c r="M681" s="6"/>
      <c r="N681" s="7">
        <f t="shared" si="87"/>
        <v>17.836264453737652</v>
      </c>
      <c r="O681" s="28">
        <f t="shared" si="80"/>
        <v>10.903173311635475</v>
      </c>
    </row>
    <row r="682" spans="1:15" ht="13.2" x14ac:dyDescent="0.25">
      <c r="A682" s="31">
        <v>9894</v>
      </c>
      <c r="B682" s="11">
        <v>13.66</v>
      </c>
      <c r="C682" s="4">
        <v>0.70330000000000004</v>
      </c>
      <c r="D682" s="11">
        <v>1.218</v>
      </c>
      <c r="E682" s="11">
        <v>17.399999999999999</v>
      </c>
      <c r="F682" s="23">
        <f>F681*11/12+F693*1/12</f>
        <v>3.339166666666666</v>
      </c>
      <c r="G682" s="4">
        <f t="shared" si="81"/>
        <v>203.92103333333333</v>
      </c>
      <c r="H682" s="4">
        <f t="shared" si="82"/>
        <v>10.499096833333335</v>
      </c>
      <c r="I682" s="5">
        <f t="shared" si="85"/>
        <v>3914.2095349391061</v>
      </c>
      <c r="J682" s="4">
        <f t="shared" si="83"/>
        <v>18.18271</v>
      </c>
      <c r="K682" s="5">
        <f t="shared" si="84"/>
        <v>349.01224110950449</v>
      </c>
      <c r="L682" s="15">
        <f t="shared" si="86"/>
        <v>13.633966132216205</v>
      </c>
      <c r="M682" s="6"/>
      <c r="N682" s="7">
        <f t="shared" si="87"/>
        <v>18.358019636037501</v>
      </c>
      <c r="O682" s="28">
        <f t="shared" si="80"/>
        <v>11.215106732348112</v>
      </c>
    </row>
    <row r="683" spans="1:15" ht="13.2" x14ac:dyDescent="0.25">
      <c r="A683" s="31">
        <v>9922</v>
      </c>
      <c r="B683" s="11">
        <v>13.87</v>
      </c>
      <c r="C683" s="4">
        <v>0.71</v>
      </c>
      <c r="D683" s="11">
        <v>1.208</v>
      </c>
      <c r="E683" s="11">
        <v>17.3</v>
      </c>
      <c r="F683" s="23">
        <f>F681*10/12+F693*2/12</f>
        <v>3.3383333333333334</v>
      </c>
      <c r="G683" s="4">
        <f t="shared" si="81"/>
        <v>208.25283872832367</v>
      </c>
      <c r="H683" s="4">
        <f t="shared" si="82"/>
        <v>10.660383236994218</v>
      </c>
      <c r="I683" s="5">
        <f t="shared" si="85"/>
        <v>4014.4093105872325</v>
      </c>
      <c r="J683" s="4">
        <f t="shared" si="83"/>
        <v>18.137666127167627</v>
      </c>
      <c r="K683" s="5">
        <f t="shared" si="84"/>
        <v>349.63276475770562</v>
      </c>
      <c r="L683" s="15">
        <f t="shared" si="86"/>
        <v>14.033257507604487</v>
      </c>
      <c r="M683" s="6"/>
      <c r="N683" s="7">
        <f t="shared" si="87"/>
        <v>18.811934763187697</v>
      </c>
      <c r="O683" s="28">
        <f t="shared" si="80"/>
        <v>11.481788079470199</v>
      </c>
    </row>
    <row r="684" spans="1:15" ht="13.2" x14ac:dyDescent="0.25">
      <c r="A684" s="31">
        <v>9953</v>
      </c>
      <c r="B684" s="11">
        <v>14.21</v>
      </c>
      <c r="C684" s="4">
        <v>0.7167</v>
      </c>
      <c r="D684" s="11">
        <v>1.1970000000000001</v>
      </c>
      <c r="E684" s="11">
        <v>17.3</v>
      </c>
      <c r="F684" s="23">
        <f>F681*9/12+F693*3/12</f>
        <v>3.3374999999999999</v>
      </c>
      <c r="G684" s="4">
        <f t="shared" si="81"/>
        <v>213.35781098265895</v>
      </c>
      <c r="H684" s="4">
        <f t="shared" si="82"/>
        <v>10.760981219653178</v>
      </c>
      <c r="I684" s="5">
        <f t="shared" si="85"/>
        <v>4130.1021556971455</v>
      </c>
      <c r="J684" s="4">
        <f t="shared" si="83"/>
        <v>17.972505260115607</v>
      </c>
      <c r="K684" s="5">
        <f t="shared" si="84"/>
        <v>347.90515695773985</v>
      </c>
      <c r="L684" s="15">
        <f t="shared" si="86"/>
        <v>14.488222209157049</v>
      </c>
      <c r="M684" s="6"/>
      <c r="N684" s="7">
        <f t="shared" si="87"/>
        <v>19.335123464058157</v>
      </c>
      <c r="O684" s="28">
        <f t="shared" si="80"/>
        <v>11.871345029239766</v>
      </c>
    </row>
    <row r="685" spans="1:15" ht="13.2" x14ac:dyDescent="0.25">
      <c r="A685" s="31">
        <v>9983</v>
      </c>
      <c r="B685" s="11">
        <v>14.7</v>
      </c>
      <c r="C685" s="4">
        <v>0.72330000000000005</v>
      </c>
      <c r="D685" s="11">
        <v>1.1859999999999999</v>
      </c>
      <c r="E685" s="11">
        <v>17.399999999999999</v>
      </c>
      <c r="F685" s="23">
        <f>F681*8/12+F693*4/12</f>
        <v>3.3366666666666669</v>
      </c>
      <c r="G685" s="4">
        <f t="shared" si="81"/>
        <v>219.44649999999999</v>
      </c>
      <c r="H685" s="4">
        <f t="shared" si="82"/>
        <v>10.797663500000001</v>
      </c>
      <c r="I685" s="5">
        <f t="shared" si="85"/>
        <v>4265.3828622144047</v>
      </c>
      <c r="J685" s="4">
        <f t="shared" si="83"/>
        <v>17.705003333333334</v>
      </c>
      <c r="K685" s="5">
        <f t="shared" si="84"/>
        <v>344.13224997185608</v>
      </c>
      <c r="L685" s="15">
        <f t="shared" si="86"/>
        <v>15.002347055737104</v>
      </c>
      <c r="M685" s="6"/>
      <c r="N685" s="7">
        <f t="shared" si="87"/>
        <v>19.936096682958418</v>
      </c>
      <c r="O685" s="28">
        <f t="shared" si="80"/>
        <v>12.39460370994941</v>
      </c>
    </row>
    <row r="686" spans="1:15" ht="13.2" x14ac:dyDescent="0.25">
      <c r="A686" s="31">
        <v>10014</v>
      </c>
      <c r="B686" s="11">
        <v>14.89</v>
      </c>
      <c r="C686" s="4">
        <v>0.73</v>
      </c>
      <c r="D686" s="11">
        <v>1.175</v>
      </c>
      <c r="E686" s="11">
        <v>17.600000000000001</v>
      </c>
      <c r="F686" s="23">
        <f>F681*7/12+F693*5/12</f>
        <v>3.3358333333333334</v>
      </c>
      <c r="G686" s="4">
        <f t="shared" si="81"/>
        <v>219.7569414772727</v>
      </c>
      <c r="H686" s="4">
        <f t="shared" si="82"/>
        <v>10.773846022727271</v>
      </c>
      <c r="I686" s="5">
        <f t="shared" si="85"/>
        <v>4288.8678571402879</v>
      </c>
      <c r="J686" s="4">
        <f t="shared" si="83"/>
        <v>17.341464488636362</v>
      </c>
      <c r="K686" s="5">
        <f t="shared" si="84"/>
        <v>338.44323251442836</v>
      </c>
      <c r="L686" s="15">
        <f t="shared" si="86"/>
        <v>15.120333481747522</v>
      </c>
      <c r="M686" s="6"/>
      <c r="N686" s="7">
        <f t="shared" si="87"/>
        <v>20.01058803113645</v>
      </c>
      <c r="O686" s="28">
        <f t="shared" si="80"/>
        <v>12.672340425531916</v>
      </c>
    </row>
    <row r="687" spans="1:15" ht="13.2" x14ac:dyDescent="0.25">
      <c r="A687" s="31">
        <v>10044</v>
      </c>
      <c r="B687" s="11">
        <v>15.22</v>
      </c>
      <c r="C687" s="4">
        <v>0.73670000000000002</v>
      </c>
      <c r="D687" s="11">
        <v>1.1639999999999999</v>
      </c>
      <c r="E687" s="11">
        <v>17.3</v>
      </c>
      <c r="F687" s="23">
        <f>F681*6/12+F693*6/12</f>
        <v>3.335</v>
      </c>
      <c r="G687" s="4">
        <f t="shared" si="81"/>
        <v>228.52258150289015</v>
      </c>
      <c r="H687" s="4">
        <f t="shared" si="82"/>
        <v>11.061273705202312</v>
      </c>
      <c r="I687" s="5">
        <f t="shared" si="85"/>
        <v>4477.9314345860812</v>
      </c>
      <c r="J687" s="4">
        <f t="shared" si="83"/>
        <v>17.477022658959537</v>
      </c>
      <c r="K687" s="5">
        <f t="shared" si="84"/>
        <v>342.4646642482391</v>
      </c>
      <c r="L687" s="15">
        <f t="shared" si="86"/>
        <v>15.820802594477748</v>
      </c>
      <c r="M687" s="6"/>
      <c r="N687" s="7">
        <f t="shared" si="87"/>
        <v>20.854728675080459</v>
      </c>
      <c r="O687" s="28">
        <f t="shared" si="80"/>
        <v>13.075601374570448</v>
      </c>
    </row>
    <row r="688" spans="1:15" ht="13.2" x14ac:dyDescent="0.25">
      <c r="A688" s="31">
        <v>10075</v>
      </c>
      <c r="B688" s="11">
        <v>16.03</v>
      </c>
      <c r="C688" s="4">
        <v>0.74329999999999996</v>
      </c>
      <c r="D688" s="11">
        <v>1.153</v>
      </c>
      <c r="E688" s="11">
        <v>17.2</v>
      </c>
      <c r="F688" s="23">
        <f>F681*5/12+F693*7/12</f>
        <v>3.3341666666666665</v>
      </c>
      <c r="G688" s="4">
        <f t="shared" si="81"/>
        <v>242.08375523255813</v>
      </c>
      <c r="H688" s="4">
        <f t="shared" si="82"/>
        <v>11.225256098837209</v>
      </c>
      <c r="I688" s="5">
        <f t="shared" si="85"/>
        <v>4761.9945366621914</v>
      </c>
      <c r="J688" s="4">
        <f t="shared" si="83"/>
        <v>17.41251215116279</v>
      </c>
      <c r="K688" s="5">
        <f t="shared" si="84"/>
        <v>342.51900815792305</v>
      </c>
      <c r="L688" s="15">
        <f t="shared" si="86"/>
        <v>16.862861852763803</v>
      </c>
      <c r="M688" s="6"/>
      <c r="N688" s="7">
        <f t="shared" si="87"/>
        <v>22.135608380554526</v>
      </c>
      <c r="O688" s="28">
        <f t="shared" si="80"/>
        <v>13.902862098872507</v>
      </c>
    </row>
    <row r="689" spans="1:15" ht="13.2" x14ac:dyDescent="0.25">
      <c r="A689" s="31">
        <v>10106</v>
      </c>
      <c r="B689" s="11">
        <v>16.940000000000001</v>
      </c>
      <c r="C689" s="4">
        <v>0.75</v>
      </c>
      <c r="D689" s="11">
        <v>1.143</v>
      </c>
      <c r="E689" s="11">
        <v>17.3</v>
      </c>
      <c r="F689" s="23">
        <f>F681*4/12+F693*8/12</f>
        <v>3.3333333333333335</v>
      </c>
      <c r="G689" s="4">
        <f t="shared" si="81"/>
        <v>254.34773526011563</v>
      </c>
      <c r="H689" s="4">
        <f t="shared" si="82"/>
        <v>11.260968208092486</v>
      </c>
      <c r="I689" s="5">
        <f t="shared" si="85"/>
        <v>5021.6969204601974</v>
      </c>
      <c r="J689" s="4">
        <f t="shared" si="83"/>
        <v>17.161715549132946</v>
      </c>
      <c r="K689" s="5">
        <f t="shared" si="84"/>
        <v>338.83114404285743</v>
      </c>
      <c r="L689" s="15">
        <f t="shared" si="86"/>
        <v>17.818723713516423</v>
      </c>
      <c r="M689" s="6"/>
      <c r="N689" s="7">
        <f t="shared" si="87"/>
        <v>23.292169691516683</v>
      </c>
      <c r="O689" s="28">
        <f t="shared" si="80"/>
        <v>14.820647419072618</v>
      </c>
    </row>
    <row r="690" spans="1:15" ht="13.2" x14ac:dyDescent="0.25">
      <c r="A690" s="31">
        <v>10136</v>
      </c>
      <c r="B690" s="11">
        <v>16.68</v>
      </c>
      <c r="C690" s="4">
        <v>0.75670000000000004</v>
      </c>
      <c r="D690" s="11">
        <v>1.1319999999999999</v>
      </c>
      <c r="E690" s="11">
        <v>17.399999999999999</v>
      </c>
      <c r="F690" s="23">
        <f>F681*3/12+F693*9/12</f>
        <v>3.3325</v>
      </c>
      <c r="G690" s="4">
        <f t="shared" si="81"/>
        <v>249.00459999999998</v>
      </c>
      <c r="H690" s="4">
        <f t="shared" si="82"/>
        <v>11.296269833333334</v>
      </c>
      <c r="I690" s="5">
        <f t="shared" si="85"/>
        <v>4934.7906924996541</v>
      </c>
      <c r="J690" s="4">
        <f t="shared" si="83"/>
        <v>16.898873333333331</v>
      </c>
      <c r="K690" s="5">
        <f t="shared" si="84"/>
        <v>334.90306138546811</v>
      </c>
      <c r="L690" s="15">
        <f t="shared" si="86"/>
        <v>17.537237852261082</v>
      </c>
      <c r="M690" s="6"/>
      <c r="N690" s="7">
        <f t="shared" si="87"/>
        <v>22.835106977288742</v>
      </c>
      <c r="O690" s="28">
        <f t="shared" si="80"/>
        <v>14.734982332155479</v>
      </c>
    </row>
    <row r="691" spans="1:15" ht="13.2" x14ac:dyDescent="0.25">
      <c r="A691" s="31">
        <v>10167</v>
      </c>
      <c r="B691" s="11">
        <v>17.059999999999999</v>
      </c>
      <c r="C691" s="4">
        <v>0.76329999999999998</v>
      </c>
      <c r="D691" s="11">
        <v>1.121</v>
      </c>
      <c r="E691" s="11">
        <v>17.3</v>
      </c>
      <c r="F691" s="23">
        <f>F681*2/12+F693*10/12</f>
        <v>3.3316666666666666</v>
      </c>
      <c r="G691" s="4">
        <f t="shared" si="81"/>
        <v>256.14949017341036</v>
      </c>
      <c r="H691" s="4">
        <f t="shared" si="82"/>
        <v>11.460662710982657</v>
      </c>
      <c r="I691" s="5">
        <f t="shared" si="85"/>
        <v>5095.3159806523518</v>
      </c>
      <c r="J691" s="4">
        <f t="shared" si="83"/>
        <v>16.8313938150289</v>
      </c>
      <c r="K691" s="5">
        <f t="shared" si="84"/>
        <v>334.80944984239665</v>
      </c>
      <c r="L691" s="15">
        <f t="shared" si="86"/>
        <v>18.131301434952427</v>
      </c>
      <c r="M691" s="6"/>
      <c r="N691" s="7">
        <f t="shared" si="87"/>
        <v>23.520186815644777</v>
      </c>
      <c r="O691" s="28">
        <f t="shared" si="80"/>
        <v>15.218554861730597</v>
      </c>
    </row>
    <row r="692" spans="1:15" ht="13.2" x14ac:dyDescent="0.25">
      <c r="A692" s="31">
        <v>10197</v>
      </c>
      <c r="B692" s="11">
        <v>17.46</v>
      </c>
      <c r="C692" s="4">
        <v>0.77</v>
      </c>
      <c r="D692" s="11">
        <v>1.1100000000000001</v>
      </c>
      <c r="E692" s="11">
        <v>17.3</v>
      </c>
      <c r="F692" s="23">
        <f>F681*1/12+F693*11/12</f>
        <v>3.3308333333333335</v>
      </c>
      <c r="G692" s="4">
        <f t="shared" si="81"/>
        <v>262.15533988439302</v>
      </c>
      <c r="H692" s="4">
        <f t="shared" si="82"/>
        <v>11.561260693641618</v>
      </c>
      <c r="I692" s="5">
        <f t="shared" si="85"/>
        <v>5233.9487962650601</v>
      </c>
      <c r="J692" s="4">
        <f t="shared" si="83"/>
        <v>16.666232947976876</v>
      </c>
      <c r="K692" s="5">
        <f t="shared" si="84"/>
        <v>332.74244924709143</v>
      </c>
      <c r="L692" s="15">
        <f t="shared" si="86"/>
        <v>18.646624021402523</v>
      </c>
      <c r="M692" s="6"/>
      <c r="N692" s="7">
        <f t="shared" si="87"/>
        <v>24.099196924913027</v>
      </c>
      <c r="O692" s="28">
        <f t="shared" si="80"/>
        <v>15.72972972972973</v>
      </c>
    </row>
    <row r="693" spans="1:15" ht="13.2" x14ac:dyDescent="0.25">
      <c r="A693" s="31">
        <v>10228</v>
      </c>
      <c r="B693" s="11">
        <v>17.53</v>
      </c>
      <c r="C693" s="4">
        <v>0.77669999999999995</v>
      </c>
      <c r="D693" s="11">
        <v>1.133</v>
      </c>
      <c r="E693" s="11">
        <v>17.3</v>
      </c>
      <c r="F693" s="23">
        <v>3.33</v>
      </c>
      <c r="G693" s="4">
        <f t="shared" si="81"/>
        <v>263.206363583815</v>
      </c>
      <c r="H693" s="4">
        <f t="shared" si="82"/>
        <v>11.661858676300575</v>
      </c>
      <c r="I693" s="5">
        <f t="shared" si="85"/>
        <v>5274.3350363324607</v>
      </c>
      <c r="J693" s="4">
        <f t="shared" si="83"/>
        <v>17.011569306358378</v>
      </c>
      <c r="K693" s="5">
        <f t="shared" si="84"/>
        <v>340.89113497801924</v>
      </c>
      <c r="L693" s="15">
        <f t="shared" ref="L693:L724" si="88">G693/AVERAGE(J573:J692)</f>
        <v>18.806128571700768</v>
      </c>
      <c r="M693" s="6"/>
      <c r="N693" s="7">
        <f t="shared" ref="N693:N724" si="89">I693/AVERAGE(K573:K692)</f>
        <v>24.220417357765466</v>
      </c>
      <c r="O693" s="28">
        <f t="shared" si="80"/>
        <v>15.472197705207416</v>
      </c>
    </row>
    <row r="694" spans="1:15" ht="13.2" x14ac:dyDescent="0.25">
      <c r="A694" s="31">
        <v>10259</v>
      </c>
      <c r="B694" s="11">
        <v>17.32</v>
      </c>
      <c r="C694" s="4">
        <v>0.7833</v>
      </c>
      <c r="D694" s="11">
        <v>1.155</v>
      </c>
      <c r="E694" s="11">
        <v>17.100000000000001</v>
      </c>
      <c r="F694" s="23">
        <f>F693*11/12+F705*1/12</f>
        <v>3.3525</v>
      </c>
      <c r="G694" s="4">
        <f t="shared" si="81"/>
        <v>263.09485146198824</v>
      </c>
      <c r="H694" s="4">
        <f t="shared" si="82"/>
        <v>11.898510228070174</v>
      </c>
      <c r="I694" s="5">
        <f t="shared" si="85"/>
        <v>5291.9697739340891</v>
      </c>
      <c r="J694" s="4">
        <f t="shared" si="83"/>
        <v>17.544720175438592</v>
      </c>
      <c r="K694" s="5">
        <f t="shared" si="84"/>
        <v>352.89983192227902</v>
      </c>
      <c r="L694" s="15">
        <f t="shared" si="88"/>
        <v>18.868850519584033</v>
      </c>
      <c r="M694" s="6"/>
      <c r="N694" s="7">
        <f t="shared" si="89"/>
        <v>24.221421773126757</v>
      </c>
      <c r="O694" s="28">
        <f t="shared" si="80"/>
        <v>14.995670995670995</v>
      </c>
    </row>
    <row r="695" spans="1:15" ht="13.2" x14ac:dyDescent="0.25">
      <c r="A695" s="31">
        <v>10288</v>
      </c>
      <c r="B695" s="11">
        <v>18.25</v>
      </c>
      <c r="C695" s="4">
        <v>0.79</v>
      </c>
      <c r="D695" s="11">
        <v>1.177</v>
      </c>
      <c r="E695" s="11">
        <v>17.100000000000001</v>
      </c>
      <c r="F695" s="23">
        <f>F693*10/12+F705*2/12</f>
        <v>3.375</v>
      </c>
      <c r="G695" s="4">
        <f t="shared" si="81"/>
        <v>277.22176900584788</v>
      </c>
      <c r="H695" s="4">
        <f t="shared" si="82"/>
        <v>12.000284795321637</v>
      </c>
      <c r="I695" s="5">
        <f t="shared" si="85"/>
        <v>5596.237666536631</v>
      </c>
      <c r="J695" s="4">
        <f t="shared" si="83"/>
        <v>17.878905321637426</v>
      </c>
      <c r="K695" s="5">
        <f t="shared" si="84"/>
        <v>360.91899909663653</v>
      </c>
      <c r="L695" s="15">
        <f t="shared" si="88"/>
        <v>19.943417799064541</v>
      </c>
      <c r="M695" s="6"/>
      <c r="N695" s="7">
        <f t="shared" si="89"/>
        <v>25.513762948699391</v>
      </c>
      <c r="O695" s="28">
        <f t="shared" si="80"/>
        <v>15.505522514868309</v>
      </c>
    </row>
    <row r="696" spans="1:15" ht="13.2" x14ac:dyDescent="0.25">
      <c r="A696" s="31">
        <v>10319</v>
      </c>
      <c r="B696" s="11">
        <v>19.399999999999999</v>
      </c>
      <c r="C696" s="4">
        <v>0.79669999999999996</v>
      </c>
      <c r="D696" s="11">
        <v>1.2</v>
      </c>
      <c r="E696" s="11">
        <v>17.100000000000001</v>
      </c>
      <c r="F696" s="23">
        <f>F693*9/12+F705*3/12</f>
        <v>3.3975</v>
      </c>
      <c r="G696" s="4">
        <f t="shared" si="81"/>
        <v>294.69053801169582</v>
      </c>
      <c r="H696" s="4">
        <f t="shared" si="82"/>
        <v>12.102059362573097</v>
      </c>
      <c r="I696" s="5">
        <f t="shared" si="85"/>
        <v>5969.2358507701256</v>
      </c>
      <c r="J696" s="4">
        <f t="shared" si="83"/>
        <v>18.228280701754382</v>
      </c>
      <c r="K696" s="5">
        <f t="shared" si="84"/>
        <v>369.23108355279129</v>
      </c>
      <c r="L696" s="15">
        <f t="shared" si="88"/>
        <v>21.257909249487497</v>
      </c>
      <c r="M696" s="6"/>
      <c r="N696" s="7">
        <f t="shared" si="89"/>
        <v>27.098639189464784</v>
      </c>
      <c r="O696" s="28">
        <f t="shared" si="80"/>
        <v>16.166666666666668</v>
      </c>
    </row>
    <row r="697" spans="1:15" ht="13.2" x14ac:dyDescent="0.25">
      <c r="A697" s="31">
        <v>10349</v>
      </c>
      <c r="B697" s="11">
        <v>20</v>
      </c>
      <c r="C697" s="4">
        <v>0.80330000000000001</v>
      </c>
      <c r="D697" s="11">
        <v>1.222</v>
      </c>
      <c r="E697" s="11">
        <v>17.2</v>
      </c>
      <c r="F697" s="23">
        <f>F693*8/12+F705*4/12</f>
        <v>3.42</v>
      </c>
      <c r="G697" s="4">
        <f t="shared" si="81"/>
        <v>302.03837209302321</v>
      </c>
      <c r="H697" s="4">
        <f t="shared" si="82"/>
        <v>12.13137121511628</v>
      </c>
      <c r="I697" s="5">
        <f t="shared" si="85"/>
        <v>6138.550887571474</v>
      </c>
      <c r="J697" s="4">
        <f t="shared" si="83"/>
        <v>18.45454453488372</v>
      </c>
      <c r="K697" s="5">
        <f t="shared" si="84"/>
        <v>375.06545923061708</v>
      </c>
      <c r="L697" s="15">
        <f t="shared" si="88"/>
        <v>21.832732178740031</v>
      </c>
      <c r="M697" s="6"/>
      <c r="N697" s="7">
        <f t="shared" si="89"/>
        <v>27.733593696413863</v>
      </c>
      <c r="O697" s="28">
        <f t="shared" si="80"/>
        <v>16.366612111292962</v>
      </c>
    </row>
    <row r="698" spans="1:15" ht="13.2" x14ac:dyDescent="0.25">
      <c r="A698" s="31">
        <v>10380</v>
      </c>
      <c r="B698" s="11">
        <v>19.02</v>
      </c>
      <c r="C698" s="4">
        <v>0.81</v>
      </c>
      <c r="D698" s="11">
        <v>1.2450000000000001</v>
      </c>
      <c r="E698" s="11">
        <v>17.100000000000001</v>
      </c>
      <c r="F698" s="23">
        <f>F693*7/12+F705*5/12</f>
        <v>3.4424999999999999</v>
      </c>
      <c r="G698" s="4">
        <f t="shared" si="81"/>
        <v>288.91824912280697</v>
      </c>
      <c r="H698" s="4">
        <f t="shared" si="82"/>
        <v>12.304089473684209</v>
      </c>
      <c r="I698" s="5">
        <f t="shared" si="85"/>
        <v>5892.7396173805628</v>
      </c>
      <c r="J698" s="4">
        <f t="shared" si="83"/>
        <v>18.911841228070177</v>
      </c>
      <c r="K698" s="5">
        <f t="shared" si="84"/>
        <v>385.72349230487924</v>
      </c>
      <c r="L698" s="15">
        <f t="shared" si="88"/>
        <v>20.913421576866707</v>
      </c>
      <c r="M698" s="6"/>
      <c r="N698" s="7">
        <f t="shared" si="89"/>
        <v>26.482054104053226</v>
      </c>
      <c r="O698" s="28">
        <f t="shared" si="80"/>
        <v>15.277108433734938</v>
      </c>
    </row>
    <row r="699" spans="1:15" ht="13.2" x14ac:dyDescent="0.25">
      <c r="A699" s="31">
        <v>10410</v>
      </c>
      <c r="B699" s="11">
        <v>19.16</v>
      </c>
      <c r="C699" s="4">
        <v>0.81669999999999998</v>
      </c>
      <c r="D699" s="11">
        <v>1.268</v>
      </c>
      <c r="E699" s="11">
        <v>17.100000000000001</v>
      </c>
      <c r="F699" s="23">
        <f>F693*6/12+F705*6/12</f>
        <v>3.4649999999999999</v>
      </c>
      <c r="G699" s="4">
        <f t="shared" si="81"/>
        <v>291.04488187134501</v>
      </c>
      <c r="H699" s="4">
        <f t="shared" si="82"/>
        <v>12.405864040935672</v>
      </c>
      <c r="I699" s="5">
        <f t="shared" si="85"/>
        <v>5957.1998478516216</v>
      </c>
      <c r="J699" s="4">
        <f t="shared" si="83"/>
        <v>19.261216608187134</v>
      </c>
      <c r="K699" s="5">
        <f t="shared" si="84"/>
        <v>394.24474984738288</v>
      </c>
      <c r="L699" s="15">
        <f t="shared" si="88"/>
        <v>21.081905435296797</v>
      </c>
      <c r="M699" s="6"/>
      <c r="N699" s="7">
        <f t="shared" si="89"/>
        <v>26.613845391227322</v>
      </c>
      <c r="O699" s="28">
        <f t="shared" si="80"/>
        <v>15.110410094637224</v>
      </c>
    </row>
    <row r="700" spans="1:15" ht="13.2" x14ac:dyDescent="0.25">
      <c r="A700" s="31">
        <v>10441</v>
      </c>
      <c r="B700" s="11">
        <v>19.78</v>
      </c>
      <c r="C700" s="4">
        <v>0.82330000000000003</v>
      </c>
      <c r="D700" s="11">
        <v>1.29</v>
      </c>
      <c r="E700" s="11">
        <v>17.100000000000001</v>
      </c>
      <c r="F700" s="23">
        <f>F693*5/12+F705*7/12</f>
        <v>3.4874999999999998</v>
      </c>
      <c r="G700" s="4">
        <f t="shared" si="81"/>
        <v>300.46282690058479</v>
      </c>
      <c r="H700" s="4">
        <f t="shared" si="82"/>
        <v>12.50611958479532</v>
      </c>
      <c r="I700" s="5">
        <f t="shared" si="85"/>
        <v>6171.3009678183598</v>
      </c>
      <c r="J700" s="4">
        <f t="shared" si="83"/>
        <v>19.595401754385964</v>
      </c>
      <c r="K700" s="5">
        <f t="shared" si="84"/>
        <v>402.47615007511041</v>
      </c>
      <c r="L700" s="15">
        <f t="shared" si="88"/>
        <v>21.762131502579248</v>
      </c>
      <c r="M700" s="6"/>
      <c r="N700" s="7">
        <f t="shared" si="89"/>
        <v>27.390718137541491</v>
      </c>
      <c r="O700" s="28">
        <f t="shared" si="80"/>
        <v>15.333333333333334</v>
      </c>
    </row>
    <row r="701" spans="1:15" ht="13.2" x14ac:dyDescent="0.25">
      <c r="A701" s="31">
        <v>10472</v>
      </c>
      <c r="B701" s="11">
        <v>21.17</v>
      </c>
      <c r="C701" s="4">
        <v>0.83</v>
      </c>
      <c r="D701" s="11">
        <v>1.3120000000000001</v>
      </c>
      <c r="E701" s="11">
        <v>17.3</v>
      </c>
      <c r="F701" s="23">
        <f>F693*4/12+F705*8/12</f>
        <v>3.51</v>
      </c>
      <c r="G701" s="4">
        <f t="shared" si="81"/>
        <v>317.85959595375721</v>
      </c>
      <c r="H701" s="4">
        <f t="shared" si="82"/>
        <v>12.462138150289015</v>
      </c>
      <c r="I701" s="5">
        <f t="shared" si="85"/>
        <v>6549.9490221240249</v>
      </c>
      <c r="J701" s="4">
        <f t="shared" si="83"/>
        <v>19.69918705202312</v>
      </c>
      <c r="K701" s="5">
        <f t="shared" si="84"/>
        <v>405.92976462100711</v>
      </c>
      <c r="L701" s="15">
        <f t="shared" si="88"/>
        <v>23.004649446159242</v>
      </c>
      <c r="M701" s="6"/>
      <c r="N701" s="7">
        <f t="shared" si="89"/>
        <v>28.866481380789029</v>
      </c>
      <c r="O701" s="28">
        <f t="shared" si="80"/>
        <v>16.135670731707318</v>
      </c>
    </row>
    <row r="702" spans="1:15" ht="13.2" x14ac:dyDescent="0.25">
      <c r="A702" s="31">
        <v>10502</v>
      </c>
      <c r="B702" s="11">
        <v>21.6</v>
      </c>
      <c r="C702" s="4">
        <v>0.8367</v>
      </c>
      <c r="D702" s="11">
        <v>1.335</v>
      </c>
      <c r="E702" s="11">
        <v>17.2</v>
      </c>
      <c r="F702" s="23">
        <f>F693*3/12+F705*9/12</f>
        <v>3.5324999999999998</v>
      </c>
      <c r="G702" s="4">
        <f t="shared" si="81"/>
        <v>326.20144186046514</v>
      </c>
      <c r="H702" s="4">
        <f t="shared" si="82"/>
        <v>12.635775296511627</v>
      </c>
      <c r="I702" s="5">
        <f t="shared" si="85"/>
        <v>6743.5427971532372</v>
      </c>
      <c r="J702" s="4">
        <f t="shared" si="83"/>
        <v>20.161061337209301</v>
      </c>
      <c r="K702" s="5">
        <f t="shared" si="84"/>
        <v>416.78840899072082</v>
      </c>
      <c r="L702" s="15">
        <f t="shared" si="88"/>
        <v>23.57834423958505</v>
      </c>
      <c r="M702" s="6"/>
      <c r="N702" s="7">
        <f t="shared" si="89"/>
        <v>29.500230182003232</v>
      </c>
      <c r="O702" s="28">
        <f t="shared" si="80"/>
        <v>16.179775280898877</v>
      </c>
    </row>
    <row r="703" spans="1:15" ht="13.2" x14ac:dyDescent="0.25">
      <c r="A703" s="31">
        <v>10533</v>
      </c>
      <c r="B703" s="11">
        <v>23.06</v>
      </c>
      <c r="C703" s="4">
        <v>0.84330000000000005</v>
      </c>
      <c r="D703" s="11">
        <v>1.357</v>
      </c>
      <c r="E703" s="11">
        <v>17.2</v>
      </c>
      <c r="F703" s="23">
        <f>F693*2/12+F705*10/12</f>
        <v>3.5550000000000002</v>
      </c>
      <c r="G703" s="4">
        <f t="shared" si="81"/>
        <v>348.25024302325579</v>
      </c>
      <c r="H703" s="4">
        <f t="shared" si="82"/>
        <v>12.735447959302325</v>
      </c>
      <c r="I703" s="5">
        <f t="shared" si="85"/>
        <v>7221.2962672418334</v>
      </c>
      <c r="J703" s="4">
        <f t="shared" si="83"/>
        <v>20.493303546511626</v>
      </c>
      <c r="K703" s="5">
        <f t="shared" si="84"/>
        <v>424.94791997602636</v>
      </c>
      <c r="L703" s="15">
        <f t="shared" si="88"/>
        <v>25.1219845711096</v>
      </c>
      <c r="M703" s="6"/>
      <c r="N703" s="7">
        <f t="shared" si="89"/>
        <v>31.338079943327834</v>
      </c>
      <c r="O703" s="28">
        <f t="shared" si="80"/>
        <v>16.993367722918201</v>
      </c>
    </row>
    <row r="704" spans="1:15" ht="13.2" x14ac:dyDescent="0.25">
      <c r="A704" s="31">
        <v>10563</v>
      </c>
      <c r="B704" s="11">
        <v>23.15</v>
      </c>
      <c r="C704" s="4">
        <v>0.85</v>
      </c>
      <c r="D704" s="11">
        <v>1.38</v>
      </c>
      <c r="E704" s="11">
        <v>17.100000000000001</v>
      </c>
      <c r="F704" s="23">
        <f>F693*1/12+F705*11/12</f>
        <v>3.5775000000000001</v>
      </c>
      <c r="G704" s="4">
        <f t="shared" si="81"/>
        <v>351.6539152046783</v>
      </c>
      <c r="H704" s="4">
        <f t="shared" si="82"/>
        <v>12.911698830409355</v>
      </c>
      <c r="I704" s="5">
        <f t="shared" si="85"/>
        <v>7314.1859619771676</v>
      </c>
      <c r="J704" s="4">
        <f t="shared" si="83"/>
        <v>20.962522807017539</v>
      </c>
      <c r="K704" s="5">
        <f t="shared" si="84"/>
        <v>436.00762969885488</v>
      </c>
      <c r="L704" s="15">
        <f t="shared" si="88"/>
        <v>25.301591027426156</v>
      </c>
      <c r="M704" s="6"/>
      <c r="N704" s="7">
        <f t="shared" si="89"/>
        <v>31.472825431435954</v>
      </c>
      <c r="O704" s="28">
        <f t="shared" si="80"/>
        <v>16.775362318840578</v>
      </c>
    </row>
    <row r="705" spans="1:15" ht="13.2" x14ac:dyDescent="0.25">
      <c r="A705" s="31">
        <v>10594</v>
      </c>
      <c r="B705" s="11">
        <v>24.86</v>
      </c>
      <c r="C705" s="4">
        <v>0.86</v>
      </c>
      <c r="D705" s="11">
        <v>1.399</v>
      </c>
      <c r="E705" s="11">
        <v>17.100000000000001</v>
      </c>
      <c r="F705" s="23">
        <v>3.6</v>
      </c>
      <c r="G705" s="4">
        <f t="shared" si="81"/>
        <v>377.6292152046783</v>
      </c>
      <c r="H705" s="4">
        <f t="shared" si="82"/>
        <v>13.063601169590642</v>
      </c>
      <c r="I705" s="5">
        <f t="shared" si="85"/>
        <v>7877.0991940400618</v>
      </c>
      <c r="J705" s="4">
        <f t="shared" si="83"/>
        <v>21.251137251461987</v>
      </c>
      <c r="K705" s="5">
        <f t="shared" si="84"/>
        <v>443.28486614891585</v>
      </c>
      <c r="L705" s="15">
        <f t="shared" si="88"/>
        <v>27.083199620832783</v>
      </c>
      <c r="M705" s="6"/>
      <c r="N705" s="7">
        <f t="shared" si="89"/>
        <v>33.590937699106412</v>
      </c>
      <c r="O705" s="28">
        <f t="shared" si="80"/>
        <v>17.769835596854897</v>
      </c>
    </row>
    <row r="706" spans="1:15" ht="13.2" x14ac:dyDescent="0.25">
      <c r="A706" s="31">
        <v>10625</v>
      </c>
      <c r="B706" s="11">
        <v>24.99</v>
      </c>
      <c r="C706" s="4">
        <v>0.87</v>
      </c>
      <c r="D706" s="11">
        <v>1.4179999999999999</v>
      </c>
      <c r="E706" s="11">
        <v>17.100000000000001</v>
      </c>
      <c r="F706" s="23">
        <f>F705*11/12+F717*1/12</f>
        <v>3.5741666666666667</v>
      </c>
      <c r="G706" s="4">
        <f t="shared" si="81"/>
        <v>379.60394561403501</v>
      </c>
      <c r="H706" s="4">
        <f t="shared" si="82"/>
        <v>13.215503508771928</v>
      </c>
      <c r="I706" s="5">
        <f t="shared" si="85"/>
        <v>7941.263014908649</v>
      </c>
      <c r="J706" s="4">
        <f t="shared" si="83"/>
        <v>21.539751695906428</v>
      </c>
      <c r="K706" s="5">
        <f t="shared" si="84"/>
        <v>450.60868167828988</v>
      </c>
      <c r="L706" s="15">
        <f t="shared" si="88"/>
        <v>27.131672798247386</v>
      </c>
      <c r="M706" s="6"/>
      <c r="N706" s="7">
        <f t="shared" si="89"/>
        <v>33.555039532540263</v>
      </c>
      <c r="O706" s="28">
        <f t="shared" si="80"/>
        <v>17.623413258110013</v>
      </c>
    </row>
    <row r="707" spans="1:15" ht="13.2" x14ac:dyDescent="0.25">
      <c r="A707" s="31">
        <v>10653</v>
      </c>
      <c r="B707" s="11">
        <v>25.43</v>
      </c>
      <c r="C707" s="4">
        <v>0.88</v>
      </c>
      <c r="D707" s="11">
        <v>1.4379999999999999</v>
      </c>
      <c r="E707" s="11">
        <v>17</v>
      </c>
      <c r="F707" s="23">
        <f>F705*10/12+F717*2/12</f>
        <v>3.5483333333333333</v>
      </c>
      <c r="G707" s="4">
        <f t="shared" si="81"/>
        <v>388.55992882352939</v>
      </c>
      <c r="H707" s="4">
        <f t="shared" si="82"/>
        <v>13.446037647058823</v>
      </c>
      <c r="I707" s="5">
        <f t="shared" si="85"/>
        <v>8152.061741503112</v>
      </c>
      <c r="J707" s="4">
        <f t="shared" si="83"/>
        <v>21.972047882352939</v>
      </c>
      <c r="K707" s="5">
        <f t="shared" si="84"/>
        <v>460.97777366423412</v>
      </c>
      <c r="L707" s="15">
        <f t="shared" si="88"/>
        <v>27.675748437861884</v>
      </c>
      <c r="M707" s="6"/>
      <c r="N707" s="7">
        <f t="shared" si="89"/>
        <v>34.129290955610202</v>
      </c>
      <c r="O707" s="28">
        <f t="shared" si="80"/>
        <v>17.684283727399166</v>
      </c>
    </row>
    <row r="708" spans="1:15" ht="13.2" x14ac:dyDescent="0.25">
      <c r="A708" s="31">
        <v>10684</v>
      </c>
      <c r="B708" s="11">
        <v>25.28</v>
      </c>
      <c r="C708" s="4">
        <v>0.89</v>
      </c>
      <c r="D708" s="11">
        <v>1.4570000000000001</v>
      </c>
      <c r="E708" s="11">
        <v>16.899999999999999</v>
      </c>
      <c r="F708" s="23">
        <f>F705*9/12+F717*3/12</f>
        <v>3.5225</v>
      </c>
      <c r="G708" s="4">
        <f t="shared" si="81"/>
        <v>388.55360000000002</v>
      </c>
      <c r="H708" s="4">
        <f t="shared" si="82"/>
        <v>13.679300000000001</v>
      </c>
      <c r="I708" s="5">
        <f t="shared" si="85"/>
        <v>8175.8451561135607</v>
      </c>
      <c r="J708" s="4">
        <f t="shared" si="83"/>
        <v>22.394090000000002</v>
      </c>
      <c r="K708" s="5">
        <f t="shared" si="84"/>
        <v>471.21069590417159</v>
      </c>
      <c r="L708" s="15">
        <f t="shared" si="88"/>
        <v>27.568454472898299</v>
      </c>
      <c r="M708" s="6"/>
      <c r="N708" s="7">
        <f t="shared" si="89"/>
        <v>33.902563138115305</v>
      </c>
      <c r="O708" s="28">
        <f t="shared" si="80"/>
        <v>17.350720658888125</v>
      </c>
    </row>
    <row r="709" spans="1:15" ht="13.2" x14ac:dyDescent="0.25">
      <c r="A709" s="31">
        <v>10714</v>
      </c>
      <c r="B709" s="11">
        <v>25.66</v>
      </c>
      <c r="C709" s="4">
        <v>0.9</v>
      </c>
      <c r="D709" s="11">
        <v>1.476</v>
      </c>
      <c r="E709" s="11">
        <v>17</v>
      </c>
      <c r="F709" s="23">
        <f>F705*8/12+F717*4/12</f>
        <v>3.4966666666666666</v>
      </c>
      <c r="G709" s="4">
        <f t="shared" si="81"/>
        <v>392.07423411764699</v>
      </c>
      <c r="H709" s="4">
        <f t="shared" si="82"/>
        <v>13.751629411764705</v>
      </c>
      <c r="I709" s="5">
        <f t="shared" si="85"/>
        <v>8274.0386240335138</v>
      </c>
      <c r="J709" s="4">
        <f t="shared" si="83"/>
        <v>22.552672235294118</v>
      </c>
      <c r="K709" s="5">
        <f t="shared" si="84"/>
        <v>475.93456777371273</v>
      </c>
      <c r="L709" s="15">
        <f t="shared" si="88"/>
        <v>27.698586875008122</v>
      </c>
      <c r="M709" s="6"/>
      <c r="N709" s="7">
        <f t="shared" si="89"/>
        <v>33.970071523184799</v>
      </c>
      <c r="O709" s="28">
        <f t="shared" si="80"/>
        <v>17.384823848238483</v>
      </c>
    </row>
    <row r="710" spans="1:15" ht="13.2" x14ac:dyDescent="0.25">
      <c r="A710" s="31">
        <v>10745</v>
      </c>
      <c r="B710" s="11">
        <v>26.15</v>
      </c>
      <c r="C710" s="4">
        <v>0.91</v>
      </c>
      <c r="D710" s="11">
        <v>1.4950000000000001</v>
      </c>
      <c r="E710" s="11">
        <v>17.100000000000001</v>
      </c>
      <c r="F710" s="23">
        <f>F705*7/12+F717*5/12</f>
        <v>3.4708333333333332</v>
      </c>
      <c r="G710" s="4">
        <f t="shared" si="81"/>
        <v>397.22461695906429</v>
      </c>
      <c r="H710" s="4">
        <f t="shared" si="82"/>
        <v>13.823112865497075</v>
      </c>
      <c r="I710" s="5">
        <f t="shared" si="85"/>
        <v>8407.0377931541007</v>
      </c>
      <c r="J710" s="4">
        <f t="shared" si="83"/>
        <v>22.709399707602337</v>
      </c>
      <c r="K710" s="5">
        <f t="shared" si="84"/>
        <v>480.63179735240465</v>
      </c>
      <c r="L710" s="15">
        <f t="shared" si="88"/>
        <v>27.93546783028869</v>
      </c>
      <c r="M710" s="6"/>
      <c r="N710" s="7">
        <f t="shared" si="89"/>
        <v>34.169786393113895</v>
      </c>
      <c r="O710" s="28">
        <f t="shared" si="80"/>
        <v>17.491638795986621</v>
      </c>
    </row>
    <row r="711" spans="1:15" ht="13.2" x14ac:dyDescent="0.25">
      <c r="A711" s="31">
        <v>10775</v>
      </c>
      <c r="B711" s="11">
        <v>28.48</v>
      </c>
      <c r="C711" s="4">
        <v>0.92</v>
      </c>
      <c r="D711" s="11">
        <v>1.514</v>
      </c>
      <c r="E711" s="11">
        <v>17.3</v>
      </c>
      <c r="F711" s="23">
        <f>F705*6/12+F717*6/12</f>
        <v>3.4450000000000003</v>
      </c>
      <c r="G711" s="4">
        <f t="shared" si="81"/>
        <v>427.61649942196533</v>
      </c>
      <c r="H711" s="4">
        <f t="shared" si="82"/>
        <v>13.813454335260115</v>
      </c>
      <c r="I711" s="5">
        <f t="shared" si="85"/>
        <v>9074.6278984410055</v>
      </c>
      <c r="J711" s="4">
        <f t="shared" si="83"/>
        <v>22.73214115606936</v>
      </c>
      <c r="K711" s="5">
        <f t="shared" si="84"/>
        <v>482.40823870223596</v>
      </c>
      <c r="L711" s="15">
        <f t="shared" si="88"/>
        <v>29.933289406842206</v>
      </c>
      <c r="M711" s="6"/>
      <c r="N711" s="7">
        <f t="shared" si="89"/>
        <v>36.510951968420429</v>
      </c>
      <c r="O711" s="28">
        <f t="shared" si="80"/>
        <v>18.8110964332893</v>
      </c>
    </row>
    <row r="712" spans="1:15" ht="13.2" x14ac:dyDescent="0.25">
      <c r="A712" s="31">
        <v>10806</v>
      </c>
      <c r="B712" s="11">
        <v>30.1</v>
      </c>
      <c r="C712" s="4">
        <v>0.93</v>
      </c>
      <c r="D712" s="11">
        <v>1.5329999999999999</v>
      </c>
      <c r="E712" s="11">
        <v>17.3</v>
      </c>
      <c r="F712" s="23">
        <f>F705*5/12+F717*7/12</f>
        <v>3.4191666666666665</v>
      </c>
      <c r="G712" s="4">
        <f t="shared" si="81"/>
        <v>451.94019075144507</v>
      </c>
      <c r="H712" s="4">
        <f t="shared" si="82"/>
        <v>13.963600578034681</v>
      </c>
      <c r="I712" s="5">
        <f t="shared" si="85"/>
        <v>9615.5050352950639</v>
      </c>
      <c r="J712" s="4">
        <f t="shared" si="83"/>
        <v>23.017419017341037</v>
      </c>
      <c r="K712" s="5">
        <f t="shared" si="84"/>
        <v>489.71990761153927</v>
      </c>
      <c r="L712" s="15">
        <f t="shared" si="88"/>
        <v>31.480313247173004</v>
      </c>
      <c r="M712" s="6"/>
      <c r="N712" s="7">
        <f t="shared" si="89"/>
        <v>38.291695558437247</v>
      </c>
      <c r="O712" s="28">
        <f t="shared" si="80"/>
        <v>19.634703196347033</v>
      </c>
    </row>
    <row r="713" spans="1:15" ht="13.2" x14ac:dyDescent="0.25">
      <c r="A713" s="31">
        <v>10837</v>
      </c>
      <c r="B713" s="11">
        <v>31.3</v>
      </c>
      <c r="C713" s="4">
        <v>0.94</v>
      </c>
      <c r="D713" s="11">
        <v>1.552</v>
      </c>
      <c r="E713" s="11">
        <v>17.3</v>
      </c>
      <c r="F713" s="23">
        <f>F705*4/12+F717*8/12</f>
        <v>3.3933333333333335</v>
      </c>
      <c r="G713" s="4">
        <f t="shared" si="81"/>
        <v>469.95773988439305</v>
      </c>
      <c r="H713" s="4">
        <f t="shared" si="82"/>
        <v>14.113746820809247</v>
      </c>
      <c r="I713" s="5">
        <f t="shared" si="85"/>
        <v>10023.87116830012</v>
      </c>
      <c r="J713" s="4">
        <f t="shared" si="83"/>
        <v>23.302696878612718</v>
      </c>
      <c r="K713" s="5">
        <f t="shared" si="84"/>
        <v>497.03028923967372</v>
      </c>
      <c r="L713" s="15">
        <f t="shared" si="88"/>
        <v>32.563788598776696</v>
      </c>
      <c r="M713" s="6"/>
      <c r="N713" s="7">
        <f t="shared" si="89"/>
        <v>39.500688697971896</v>
      </c>
      <c r="O713" s="28">
        <f t="shared" ref="O713:O776" si="90">B713/D713</f>
        <v>20.167525773195877</v>
      </c>
    </row>
    <row r="714" spans="1:15" ht="13.2" x14ac:dyDescent="0.25">
      <c r="A714" s="31">
        <v>10867</v>
      </c>
      <c r="B714" s="11">
        <v>27.99</v>
      </c>
      <c r="C714" s="4">
        <v>0.95</v>
      </c>
      <c r="D714" s="11">
        <v>1.5720000000000001</v>
      </c>
      <c r="E714" s="11">
        <v>17.3</v>
      </c>
      <c r="F714" s="23">
        <f>F705*3/12+F717*9/12</f>
        <v>3.3674999999999997</v>
      </c>
      <c r="G714" s="4">
        <f t="shared" ref="G714:G777" si="91">B714*$E$1804/E714</f>
        <v>420.25933352601146</v>
      </c>
      <c r="H714" s="4">
        <f t="shared" ref="H714:H777" si="92">C714*$E$1804/E714</f>
        <v>14.263893063583813</v>
      </c>
      <c r="I714" s="5">
        <f t="shared" si="85"/>
        <v>8989.1920277383615</v>
      </c>
      <c r="J714" s="4">
        <f t="shared" ref="J714:J777" si="93">D714*$E$1804/E714</f>
        <v>23.602989364161846</v>
      </c>
      <c r="K714" s="5">
        <f t="shared" ref="K714:K777" si="94">J714*(I714/G714)</f>
        <v>504.85923071113632</v>
      </c>
      <c r="L714" s="15">
        <f t="shared" si="88"/>
        <v>28.961067164354777</v>
      </c>
      <c r="M714" s="6"/>
      <c r="N714" s="7">
        <f t="shared" si="89"/>
        <v>35.047458190086381</v>
      </c>
      <c r="O714" s="28">
        <f t="shared" si="90"/>
        <v>17.805343511450381</v>
      </c>
    </row>
    <row r="715" spans="1:15" ht="13.2" x14ac:dyDescent="0.25">
      <c r="A715" s="31">
        <v>10898</v>
      </c>
      <c r="B715" s="11">
        <v>20.58</v>
      </c>
      <c r="C715" s="4">
        <v>0.96</v>
      </c>
      <c r="D715" s="11">
        <v>1.591</v>
      </c>
      <c r="E715" s="11">
        <v>17.3</v>
      </c>
      <c r="F715" s="23">
        <f>F705*2/12+F717*10/12</f>
        <v>3.3416666666666668</v>
      </c>
      <c r="G715" s="4">
        <f t="shared" si="91"/>
        <v>309.00096763005774</v>
      </c>
      <c r="H715" s="4">
        <f t="shared" si="92"/>
        <v>14.414039306358381</v>
      </c>
      <c r="I715" s="5">
        <f t="shared" ref="I715:I778" si="95">I714*((G715+(H715/12))/G714)</f>
        <v>6635.1092280483954</v>
      </c>
      <c r="J715" s="4">
        <f t="shared" si="93"/>
        <v>23.888267225433523</v>
      </c>
      <c r="K715" s="5">
        <f t="shared" si="94"/>
        <v>512.94746267371227</v>
      </c>
      <c r="L715" s="15">
        <f t="shared" si="88"/>
        <v>21.171036000097033</v>
      </c>
      <c r="M715" s="6"/>
      <c r="N715" s="7">
        <f t="shared" si="89"/>
        <v>25.588770763962753</v>
      </c>
      <c r="O715" s="28">
        <f t="shared" si="90"/>
        <v>12.935260842237586</v>
      </c>
    </row>
    <row r="716" spans="1:15" ht="13.2" x14ac:dyDescent="0.25">
      <c r="A716" s="31">
        <v>10928</v>
      </c>
      <c r="B716" s="11">
        <v>21.4</v>
      </c>
      <c r="C716" s="4">
        <v>0.97</v>
      </c>
      <c r="D716" s="11">
        <v>1.61</v>
      </c>
      <c r="E716" s="11">
        <v>17.2</v>
      </c>
      <c r="F716" s="23">
        <f>F705*1/12+F717*11/12</f>
        <v>3.315833333333333</v>
      </c>
      <c r="G716" s="4">
        <f t="shared" si="91"/>
        <v>323.18105813953485</v>
      </c>
      <c r="H716" s="4">
        <f t="shared" si="92"/>
        <v>14.648861046511627</v>
      </c>
      <c r="I716" s="5">
        <f t="shared" si="95"/>
        <v>6965.8078110881352</v>
      </c>
      <c r="J716" s="4">
        <f t="shared" si="93"/>
        <v>24.314088953488373</v>
      </c>
      <c r="K716" s="5">
        <f t="shared" si="94"/>
        <v>524.0631110211167</v>
      </c>
      <c r="L716" s="15">
        <f t="shared" si="88"/>
        <v>22.007373176418326</v>
      </c>
      <c r="M716" s="6"/>
      <c r="N716" s="7">
        <f t="shared" si="89"/>
        <v>26.56602442834517</v>
      </c>
      <c r="O716" s="28">
        <f t="shared" si="90"/>
        <v>13.291925465838508</v>
      </c>
    </row>
    <row r="717" spans="1:15" ht="13.2" x14ac:dyDescent="0.25">
      <c r="A717" s="31">
        <v>10959</v>
      </c>
      <c r="B717" s="11">
        <v>21.71</v>
      </c>
      <c r="C717" s="4">
        <v>0.9708</v>
      </c>
      <c r="D717" s="11">
        <v>1.5569999999999999</v>
      </c>
      <c r="E717" s="11">
        <v>17.100000000000001</v>
      </c>
      <c r="F717" s="23">
        <v>3.29</v>
      </c>
      <c r="G717" s="4">
        <f t="shared" si="91"/>
        <v>329.77997836257305</v>
      </c>
      <c r="H717" s="4">
        <f t="shared" si="92"/>
        <v>14.746679087719297</v>
      </c>
      <c r="I717" s="5">
        <f t="shared" si="95"/>
        <v>7134.5275416926697</v>
      </c>
      <c r="J717" s="4">
        <f t="shared" si="93"/>
        <v>23.651194210526313</v>
      </c>
      <c r="K717" s="5">
        <f t="shared" si="94"/>
        <v>511.67477579067196</v>
      </c>
      <c r="L717" s="15">
        <f t="shared" si="88"/>
        <v>22.31072429433684</v>
      </c>
      <c r="M717" s="6"/>
      <c r="N717" s="7">
        <f t="shared" si="89"/>
        <v>26.898469896328542</v>
      </c>
      <c r="O717" s="28">
        <f t="shared" si="90"/>
        <v>13.943481053307645</v>
      </c>
    </row>
    <row r="718" spans="1:15" ht="13.2" x14ac:dyDescent="0.25">
      <c r="A718" s="31">
        <v>10990</v>
      </c>
      <c r="B718" s="11">
        <v>23.07</v>
      </c>
      <c r="C718" s="4">
        <v>0.97170000000000001</v>
      </c>
      <c r="D718" s="11">
        <v>1.5029999999999999</v>
      </c>
      <c r="E718" s="11">
        <v>17</v>
      </c>
      <c r="F718" s="23">
        <f>F717*11/12+F729*1/12</f>
        <v>3.2941666666666665</v>
      </c>
      <c r="G718" s="4">
        <f t="shared" si="91"/>
        <v>352.50010058823528</v>
      </c>
      <c r="H718" s="4">
        <f t="shared" si="92"/>
        <v>14.847175888235293</v>
      </c>
      <c r="I718" s="5">
        <f t="shared" si="95"/>
        <v>7652.8265524225981</v>
      </c>
      <c r="J718" s="4">
        <f t="shared" si="93"/>
        <v>22.965221117647058</v>
      </c>
      <c r="K718" s="5">
        <f t="shared" si="94"/>
        <v>498.5781668093266</v>
      </c>
      <c r="L718" s="15">
        <f t="shared" si="88"/>
        <v>23.697117749335874</v>
      </c>
      <c r="M718" s="6"/>
      <c r="N718" s="7">
        <f t="shared" si="89"/>
        <v>28.53359099168129</v>
      </c>
      <c r="O718" s="28">
        <f t="shared" si="90"/>
        <v>15.34930139720559</v>
      </c>
    </row>
    <row r="719" spans="1:15" ht="13.2" x14ac:dyDescent="0.25">
      <c r="A719" s="31">
        <v>11018</v>
      </c>
      <c r="B719" s="11">
        <v>23.94</v>
      </c>
      <c r="C719" s="4">
        <v>0.97250000000000003</v>
      </c>
      <c r="D719" s="11">
        <v>1.45</v>
      </c>
      <c r="E719" s="11">
        <v>16.899999999999999</v>
      </c>
      <c r="F719" s="23">
        <f>F717*10/12+F729*2/12</f>
        <v>3.2983333333333333</v>
      </c>
      <c r="G719" s="4">
        <f t="shared" si="91"/>
        <v>367.95780000000002</v>
      </c>
      <c r="H719" s="4">
        <f t="shared" si="92"/>
        <v>14.947325000000001</v>
      </c>
      <c r="I719" s="5">
        <f t="shared" si="95"/>
        <v>8015.4577481443839</v>
      </c>
      <c r="J719" s="4">
        <f t="shared" si="93"/>
        <v>22.2865</v>
      </c>
      <c r="K719" s="5">
        <f t="shared" si="94"/>
        <v>485.48094130364893</v>
      </c>
      <c r="L719" s="15">
        <f t="shared" si="88"/>
        <v>24.58660779266884</v>
      </c>
      <c r="M719" s="6"/>
      <c r="N719" s="7">
        <f t="shared" si="89"/>
        <v>29.568429499384308</v>
      </c>
      <c r="O719" s="28">
        <f t="shared" si="90"/>
        <v>16.510344827586209</v>
      </c>
    </row>
    <row r="720" spans="1:15" ht="13.2" x14ac:dyDescent="0.25">
      <c r="A720" s="31">
        <v>11049</v>
      </c>
      <c r="B720" s="11">
        <v>25.46</v>
      </c>
      <c r="C720" s="4">
        <v>0.97330000000000005</v>
      </c>
      <c r="D720" s="11">
        <v>1.397</v>
      </c>
      <c r="E720" s="11">
        <v>17</v>
      </c>
      <c r="F720" s="23">
        <f>F717*9/12+F729*3/12</f>
        <v>3.3024999999999998</v>
      </c>
      <c r="G720" s="4">
        <f t="shared" si="91"/>
        <v>389.01831647058822</v>
      </c>
      <c r="H720" s="4">
        <f t="shared" si="92"/>
        <v>14.871623229411764</v>
      </c>
      <c r="I720" s="5">
        <f t="shared" si="95"/>
        <v>8501.2288127272568</v>
      </c>
      <c r="J720" s="4">
        <f t="shared" si="93"/>
        <v>21.34558476470588</v>
      </c>
      <c r="K720" s="5">
        <f t="shared" si="94"/>
        <v>466.46569722623633</v>
      </c>
      <c r="L720" s="15">
        <f t="shared" si="88"/>
        <v>25.843436862018297</v>
      </c>
      <c r="M720" s="6"/>
      <c r="N720" s="7">
        <f t="shared" si="89"/>
        <v>31.040920119317057</v>
      </c>
      <c r="O720" s="28">
        <f t="shared" si="90"/>
        <v>18.224767358625627</v>
      </c>
    </row>
    <row r="721" spans="1:15" ht="13.2" x14ac:dyDescent="0.25">
      <c r="A721" s="31">
        <v>11079</v>
      </c>
      <c r="B721" s="11">
        <v>23.94</v>
      </c>
      <c r="C721" s="4">
        <v>0.97419999999999995</v>
      </c>
      <c r="D721" s="11">
        <v>1.343</v>
      </c>
      <c r="E721" s="11">
        <v>16.899999999999999</v>
      </c>
      <c r="F721" s="23">
        <f>F717*8/12+F729*4/12</f>
        <v>3.3066666666666666</v>
      </c>
      <c r="G721" s="4">
        <f t="shared" si="91"/>
        <v>367.95780000000002</v>
      </c>
      <c r="H721" s="4">
        <f t="shared" si="92"/>
        <v>14.973454</v>
      </c>
      <c r="I721" s="5">
        <f t="shared" si="95"/>
        <v>8068.2606659368939</v>
      </c>
      <c r="J721" s="4">
        <f t="shared" si="93"/>
        <v>20.641910000000003</v>
      </c>
      <c r="K721" s="5">
        <f t="shared" si="94"/>
        <v>452.61796467640971</v>
      </c>
      <c r="L721" s="15">
        <f t="shared" si="88"/>
        <v>24.309760633908166</v>
      </c>
      <c r="M721" s="6"/>
      <c r="N721" s="7">
        <f t="shared" si="89"/>
        <v>29.174802108989027</v>
      </c>
      <c r="O721" s="28">
        <f t="shared" si="90"/>
        <v>17.825763216679078</v>
      </c>
    </row>
    <row r="722" spans="1:15" ht="13.2" x14ac:dyDescent="0.25">
      <c r="A722" s="31">
        <v>11110</v>
      </c>
      <c r="B722" s="11">
        <v>21.52</v>
      </c>
      <c r="C722" s="4">
        <v>0.97499999999999998</v>
      </c>
      <c r="D722" s="11">
        <v>1.29</v>
      </c>
      <c r="E722" s="11">
        <v>16.8</v>
      </c>
      <c r="F722" s="23">
        <f>F717*7/12+F729*5/12</f>
        <v>3.3108333333333331</v>
      </c>
      <c r="G722" s="4">
        <f t="shared" si="91"/>
        <v>332.73122380952378</v>
      </c>
      <c r="H722" s="4">
        <f t="shared" si="92"/>
        <v>15.074950892857141</v>
      </c>
      <c r="I722" s="5">
        <f t="shared" si="95"/>
        <v>7323.3886191176634</v>
      </c>
      <c r="J722" s="4">
        <f t="shared" si="93"/>
        <v>19.945319642857143</v>
      </c>
      <c r="K722" s="5">
        <f t="shared" si="94"/>
        <v>438.99494975194176</v>
      </c>
      <c r="L722" s="15">
        <f t="shared" si="88"/>
        <v>21.866899333389473</v>
      </c>
      <c r="M722" s="6"/>
      <c r="N722" s="7">
        <f t="shared" si="89"/>
        <v>26.235846681571957</v>
      </c>
      <c r="O722" s="28">
        <f t="shared" si="90"/>
        <v>16.682170542635657</v>
      </c>
    </row>
    <row r="723" spans="1:15" ht="13.2" x14ac:dyDescent="0.25">
      <c r="A723" s="31">
        <v>11140</v>
      </c>
      <c r="B723" s="11">
        <v>21.06</v>
      </c>
      <c r="C723" s="4">
        <v>0.9758</v>
      </c>
      <c r="D723" s="11">
        <v>1.2370000000000001</v>
      </c>
      <c r="E723" s="11">
        <v>16.600000000000001</v>
      </c>
      <c r="F723" s="23">
        <f>F717*6/12+F729*6/12</f>
        <v>3.3150000000000004</v>
      </c>
      <c r="G723" s="4">
        <f t="shared" si="91"/>
        <v>329.54205903614451</v>
      </c>
      <c r="H723" s="4">
        <f t="shared" si="92"/>
        <v>15.269095024096384</v>
      </c>
      <c r="I723" s="5">
        <f t="shared" si="95"/>
        <v>7281.2013151485053</v>
      </c>
      <c r="J723" s="4">
        <f t="shared" si="93"/>
        <v>19.356292831325298</v>
      </c>
      <c r="K723" s="5">
        <f t="shared" si="94"/>
        <v>427.67549984989085</v>
      </c>
      <c r="L723" s="15">
        <f t="shared" si="88"/>
        <v>21.548797592546634</v>
      </c>
      <c r="M723" s="6"/>
      <c r="N723" s="7">
        <f t="shared" si="89"/>
        <v>25.853225798800107</v>
      </c>
      <c r="O723" s="28">
        <f t="shared" si="90"/>
        <v>17.0250606305578</v>
      </c>
    </row>
    <row r="724" spans="1:15" ht="13.2" x14ac:dyDescent="0.25">
      <c r="A724" s="31">
        <v>11171</v>
      </c>
      <c r="B724" s="11">
        <v>20.79</v>
      </c>
      <c r="C724" s="4">
        <v>0.97670000000000001</v>
      </c>
      <c r="D724" s="11">
        <v>1.1830000000000001</v>
      </c>
      <c r="E724" s="11">
        <v>16.5</v>
      </c>
      <c r="F724" s="23">
        <f>F717*5/12+F729*7/12</f>
        <v>3.3191666666666668</v>
      </c>
      <c r="G724" s="4">
        <f t="shared" si="91"/>
        <v>327.28877999999992</v>
      </c>
      <c r="H724" s="4">
        <f t="shared" si="92"/>
        <v>15.375803339393938</v>
      </c>
      <c r="I724" s="5">
        <f t="shared" si="95"/>
        <v>7259.7259026400579</v>
      </c>
      <c r="J724" s="4">
        <f t="shared" si="93"/>
        <v>18.623502969696972</v>
      </c>
      <c r="K724" s="5">
        <f t="shared" si="94"/>
        <v>413.09551432530986</v>
      </c>
      <c r="L724" s="15">
        <f t="shared" si="88"/>
        <v>21.300602241118138</v>
      </c>
      <c r="M724" s="6"/>
      <c r="N724" s="7">
        <f t="shared" si="89"/>
        <v>25.55847387197047</v>
      </c>
      <c r="O724" s="28">
        <f t="shared" si="90"/>
        <v>17.57396449704142</v>
      </c>
    </row>
    <row r="725" spans="1:15" ht="13.2" x14ac:dyDescent="0.25">
      <c r="A725" s="31">
        <v>11202</v>
      </c>
      <c r="B725" s="11">
        <v>20.78</v>
      </c>
      <c r="C725" s="4">
        <v>0.97750000000000004</v>
      </c>
      <c r="D725" s="11">
        <v>1.1299999999999999</v>
      </c>
      <c r="E725" s="11">
        <v>16.600000000000001</v>
      </c>
      <c r="F725" s="23">
        <f>F717*4/12+F729*8/12</f>
        <v>3.3233333333333333</v>
      </c>
      <c r="G725" s="4">
        <f t="shared" si="91"/>
        <v>325.1606831325301</v>
      </c>
      <c r="H725" s="4">
        <f t="shared" si="92"/>
        <v>15.295696234939758</v>
      </c>
      <c r="I725" s="5">
        <f t="shared" si="95"/>
        <v>7240.7950578191967</v>
      </c>
      <c r="J725" s="4">
        <f t="shared" si="93"/>
        <v>17.681981325301201</v>
      </c>
      <c r="K725" s="5">
        <f t="shared" si="94"/>
        <v>393.74872066100539</v>
      </c>
      <c r="L725" s="15">
        <f t="shared" ref="L725:L756" si="96">G725/AVERAGE(J605:J724)</f>
        <v>21.072581788447302</v>
      </c>
      <c r="M725" s="6"/>
      <c r="N725" s="7">
        <f t="shared" ref="N725:N756" si="97">I725/AVERAGE(K605:K724)</f>
        <v>25.290051551861261</v>
      </c>
      <c r="O725" s="28">
        <f t="shared" si="90"/>
        <v>18.389380530973455</v>
      </c>
    </row>
    <row r="726" spans="1:15" ht="13.2" x14ac:dyDescent="0.25">
      <c r="A726" s="31">
        <v>11232</v>
      </c>
      <c r="B726" s="11">
        <v>17.920000000000002</v>
      </c>
      <c r="C726" s="4">
        <v>0.97829999999999995</v>
      </c>
      <c r="D726" s="11">
        <v>1.077</v>
      </c>
      <c r="E726" s="11">
        <v>16.5</v>
      </c>
      <c r="F726" s="23">
        <f>F717*3/12+F729*9/12</f>
        <v>3.3275000000000001</v>
      </c>
      <c r="G726" s="4">
        <f t="shared" si="91"/>
        <v>282.10750060606063</v>
      </c>
      <c r="H726" s="4">
        <f t="shared" si="92"/>
        <v>15.400991509090908</v>
      </c>
      <c r="I726" s="5">
        <f t="shared" si="95"/>
        <v>6310.6508706018758</v>
      </c>
      <c r="J726" s="4">
        <f t="shared" si="93"/>
        <v>16.954786727272726</v>
      </c>
      <c r="K726" s="5">
        <f t="shared" si="94"/>
        <v>379.27293457802563</v>
      </c>
      <c r="L726" s="15">
        <f t="shared" si="96"/>
        <v>18.21487015465862</v>
      </c>
      <c r="M726" s="6"/>
      <c r="N726" s="7">
        <f t="shared" si="97"/>
        <v>21.881118207635769</v>
      </c>
      <c r="O726" s="28">
        <f t="shared" si="90"/>
        <v>16.638811513463327</v>
      </c>
    </row>
    <row r="727" spans="1:15" ht="13.2" x14ac:dyDescent="0.25">
      <c r="A727" s="31">
        <v>11263</v>
      </c>
      <c r="B727" s="11">
        <v>16.62</v>
      </c>
      <c r="C727" s="4">
        <v>0.97919999999999996</v>
      </c>
      <c r="D727" s="11">
        <v>1.0229999999999999</v>
      </c>
      <c r="E727" s="11">
        <v>16.399999999999999</v>
      </c>
      <c r="F727" s="23">
        <f>F717*2/12+F729*10/12</f>
        <v>3.3316666666666666</v>
      </c>
      <c r="G727" s="4">
        <f t="shared" si="91"/>
        <v>263.23749146341464</v>
      </c>
      <c r="H727" s="4">
        <f t="shared" si="92"/>
        <v>15.509154731707318</v>
      </c>
      <c r="I727" s="5">
        <f t="shared" si="95"/>
        <v>5917.446267208361</v>
      </c>
      <c r="J727" s="4">
        <f t="shared" si="93"/>
        <v>16.202885304878048</v>
      </c>
      <c r="K727" s="5">
        <f t="shared" si="94"/>
        <v>364.23270345091174</v>
      </c>
      <c r="L727" s="15">
        <f t="shared" si="96"/>
        <v>16.939711377775158</v>
      </c>
      <c r="M727" s="6"/>
      <c r="N727" s="7">
        <f t="shared" si="97"/>
        <v>20.377938385497842</v>
      </c>
      <c r="O727" s="28">
        <f t="shared" si="90"/>
        <v>16.246334310850443</v>
      </c>
    </row>
    <row r="728" spans="1:15" ht="13.2" x14ac:dyDescent="0.25">
      <c r="A728" s="31">
        <v>11293</v>
      </c>
      <c r="B728" s="11">
        <v>15.51</v>
      </c>
      <c r="C728" s="4">
        <v>0.98</v>
      </c>
      <c r="D728" s="11">
        <v>0.97</v>
      </c>
      <c r="E728" s="11">
        <v>16.100000000000001</v>
      </c>
      <c r="F728" s="23">
        <f>F717*1/12+F729*11/12</f>
        <v>3.3358333333333325</v>
      </c>
      <c r="G728" s="4">
        <f t="shared" si="91"/>
        <v>250.23410124223599</v>
      </c>
      <c r="H728" s="4">
        <f t="shared" si="92"/>
        <v>15.811052173913041</v>
      </c>
      <c r="I728" s="5">
        <f t="shared" si="95"/>
        <v>5654.7553099463648</v>
      </c>
      <c r="J728" s="4">
        <f t="shared" si="93"/>
        <v>15.649714906832294</v>
      </c>
      <c r="K728" s="5">
        <f t="shared" si="94"/>
        <v>353.65007418749019</v>
      </c>
      <c r="L728" s="15">
        <f t="shared" si="96"/>
        <v>16.055001856531316</v>
      </c>
      <c r="M728" s="6"/>
      <c r="N728" s="7">
        <f t="shared" si="97"/>
        <v>19.349603578733884</v>
      </c>
      <c r="O728" s="28">
        <f t="shared" si="90"/>
        <v>15.989690721649485</v>
      </c>
    </row>
    <row r="729" spans="1:15" ht="13.2" x14ac:dyDescent="0.25">
      <c r="A729" s="31">
        <v>11324</v>
      </c>
      <c r="B729" s="11">
        <v>15.98</v>
      </c>
      <c r="C729" s="4">
        <v>0.9667</v>
      </c>
      <c r="D729" s="11">
        <v>0.94</v>
      </c>
      <c r="E729" s="11">
        <v>15.9</v>
      </c>
      <c r="F729" s="23">
        <v>3.34</v>
      </c>
      <c r="G729" s="4">
        <f t="shared" si="91"/>
        <v>261.05993333333333</v>
      </c>
      <c r="H729" s="4">
        <f t="shared" si="92"/>
        <v>15.792655666666665</v>
      </c>
      <c r="I729" s="5">
        <f t="shared" si="95"/>
        <v>5929.1359723673195</v>
      </c>
      <c r="J729" s="4">
        <f t="shared" si="93"/>
        <v>15.356466666666664</v>
      </c>
      <c r="K729" s="5">
        <f t="shared" si="94"/>
        <v>348.77270425690108</v>
      </c>
      <c r="L729" s="15">
        <f t="shared" si="96"/>
        <v>16.705478731547604</v>
      </c>
      <c r="M729" s="6"/>
      <c r="N729" s="7">
        <f t="shared" si="97"/>
        <v>20.167540874417739</v>
      </c>
      <c r="O729" s="28">
        <f t="shared" si="90"/>
        <v>17</v>
      </c>
    </row>
    <row r="730" spans="1:15" ht="13.2" x14ac:dyDescent="0.25">
      <c r="A730" s="31">
        <v>11355</v>
      </c>
      <c r="B730" s="11">
        <v>17.2</v>
      </c>
      <c r="C730" s="4">
        <v>0.95330000000000004</v>
      </c>
      <c r="D730" s="11">
        <v>0.91</v>
      </c>
      <c r="E730" s="11">
        <v>15.7</v>
      </c>
      <c r="F730" s="23">
        <f>F729*11/12+F741*1/12</f>
        <v>3.3683333333333327</v>
      </c>
      <c r="G730" s="4">
        <f t="shared" si="91"/>
        <v>284.57016560509555</v>
      </c>
      <c r="H730" s="4">
        <f t="shared" si="92"/>
        <v>15.77213598089172</v>
      </c>
      <c r="I730" s="5">
        <f t="shared" si="95"/>
        <v>6492.9463213382624</v>
      </c>
      <c r="J730" s="4">
        <f t="shared" si="93"/>
        <v>15.055747133757961</v>
      </c>
      <c r="K730" s="5">
        <f t="shared" si="94"/>
        <v>343.52216002429179</v>
      </c>
      <c r="L730" s="15">
        <f t="shared" si="96"/>
        <v>18.161492436976083</v>
      </c>
      <c r="M730" s="6"/>
      <c r="N730" s="7">
        <f t="shared" si="97"/>
        <v>21.955007167462472</v>
      </c>
      <c r="O730" s="28">
        <f t="shared" si="90"/>
        <v>18.901098901098898</v>
      </c>
    </row>
    <row r="731" spans="1:15" ht="13.2" x14ac:dyDescent="0.25">
      <c r="A731" s="31">
        <v>11383</v>
      </c>
      <c r="B731" s="11">
        <v>17.53</v>
      </c>
      <c r="C731" s="4">
        <v>0.94</v>
      </c>
      <c r="D731" s="11">
        <v>0.88</v>
      </c>
      <c r="E731" s="11">
        <v>15.6</v>
      </c>
      <c r="F731" s="23">
        <f>F729*10/12+F741*2/12</f>
        <v>3.3966666666666665</v>
      </c>
      <c r="G731" s="4">
        <f t="shared" si="91"/>
        <v>291.88910833333335</v>
      </c>
      <c r="H731" s="4">
        <f t="shared" si="92"/>
        <v>15.651783333333332</v>
      </c>
      <c r="I731" s="5">
        <f t="shared" si="95"/>
        <v>6689.7004372486717</v>
      </c>
      <c r="J731" s="4">
        <f t="shared" si="93"/>
        <v>14.652733333333334</v>
      </c>
      <c r="K731" s="5">
        <f t="shared" si="94"/>
        <v>335.82067226348153</v>
      </c>
      <c r="L731" s="15">
        <f t="shared" si="96"/>
        <v>18.579561032791283</v>
      </c>
      <c r="M731" s="6"/>
      <c r="N731" s="7">
        <f t="shared" si="97"/>
        <v>22.489225916378597</v>
      </c>
      <c r="O731" s="28">
        <f t="shared" si="90"/>
        <v>19.920454545454547</v>
      </c>
    </row>
    <row r="732" spans="1:15" ht="13.2" x14ac:dyDescent="0.25">
      <c r="A732" s="31">
        <v>11414</v>
      </c>
      <c r="B732" s="11">
        <v>15.86</v>
      </c>
      <c r="C732" s="4">
        <v>0.92669999999999997</v>
      </c>
      <c r="D732" s="11">
        <v>0.85</v>
      </c>
      <c r="E732" s="11">
        <v>15.5</v>
      </c>
      <c r="F732" s="23">
        <f>F729*9/12+F741*3/12</f>
        <v>3.4249999999999998</v>
      </c>
      <c r="G732" s="4">
        <f t="shared" si="91"/>
        <v>265.7859729032258</v>
      </c>
      <c r="H732" s="4">
        <f t="shared" si="92"/>
        <v>15.529877748387095</v>
      </c>
      <c r="I732" s="5">
        <f t="shared" si="95"/>
        <v>6121.1124612041112</v>
      </c>
      <c r="J732" s="4">
        <f t="shared" si="93"/>
        <v>14.244519354838708</v>
      </c>
      <c r="K732" s="5">
        <f t="shared" si="94"/>
        <v>328.05457705066169</v>
      </c>
      <c r="L732" s="15">
        <f t="shared" si="96"/>
        <v>16.872315331609659</v>
      </c>
      <c r="M732" s="6"/>
      <c r="N732" s="7">
        <f t="shared" si="97"/>
        <v>20.459812584802677</v>
      </c>
      <c r="O732" s="28">
        <f t="shared" si="90"/>
        <v>18.658823529411766</v>
      </c>
    </row>
    <row r="733" spans="1:15" ht="13.2" x14ac:dyDescent="0.25">
      <c r="A733" s="31">
        <v>11444</v>
      </c>
      <c r="B733" s="11">
        <v>14.33</v>
      </c>
      <c r="C733" s="4">
        <v>0.9133</v>
      </c>
      <c r="D733" s="11">
        <v>0.82</v>
      </c>
      <c r="E733" s="11">
        <v>15.3</v>
      </c>
      <c r="F733" s="23">
        <f>F729*8/12+F741*4/12</f>
        <v>3.4533333333333331</v>
      </c>
      <c r="G733" s="4">
        <f t="shared" si="91"/>
        <v>243.28499934640519</v>
      </c>
      <c r="H733" s="4">
        <f t="shared" si="92"/>
        <v>15.50538659477124</v>
      </c>
      <c r="I733" s="5">
        <f t="shared" si="95"/>
        <v>5632.6675533782409</v>
      </c>
      <c r="J733" s="4">
        <f t="shared" si="93"/>
        <v>13.921402614379083</v>
      </c>
      <c r="K733" s="5">
        <f t="shared" si="94"/>
        <v>322.3159381556286</v>
      </c>
      <c r="L733" s="15">
        <f t="shared" si="96"/>
        <v>15.401539999110105</v>
      </c>
      <c r="M733" s="6"/>
      <c r="N733" s="7">
        <f t="shared" si="97"/>
        <v>18.720726910122245</v>
      </c>
      <c r="O733" s="28">
        <f t="shared" si="90"/>
        <v>17.475609756097562</v>
      </c>
    </row>
    <row r="734" spans="1:15" ht="13.2" x14ac:dyDescent="0.25">
      <c r="A734" s="31">
        <v>11475</v>
      </c>
      <c r="B734" s="11">
        <v>13.87</v>
      </c>
      <c r="C734" s="4">
        <v>0.9</v>
      </c>
      <c r="D734" s="11">
        <v>0.79</v>
      </c>
      <c r="E734" s="11">
        <v>15.1</v>
      </c>
      <c r="F734" s="23">
        <f>F729*7/12+F741*5/12</f>
        <v>3.4816666666666665</v>
      </c>
      <c r="G734" s="4">
        <f t="shared" si="91"/>
        <v>238.59431192052978</v>
      </c>
      <c r="H734" s="4">
        <f t="shared" si="92"/>
        <v>15.481966887417217</v>
      </c>
      <c r="I734" s="5">
        <f t="shared" si="95"/>
        <v>5553.9367703907028</v>
      </c>
      <c r="J734" s="4">
        <f t="shared" si="93"/>
        <v>13.589726490066225</v>
      </c>
      <c r="K734" s="5">
        <f t="shared" si="94"/>
        <v>316.33814337481294</v>
      </c>
      <c r="L734" s="15">
        <f t="shared" si="96"/>
        <v>15.062476074643245</v>
      </c>
      <c r="M734" s="6"/>
      <c r="N734" s="7">
        <f t="shared" si="97"/>
        <v>18.355604584013712</v>
      </c>
      <c r="O734" s="28">
        <f t="shared" si="90"/>
        <v>17.556962025316455</v>
      </c>
    </row>
    <row r="735" spans="1:15" ht="13.2" x14ac:dyDescent="0.25">
      <c r="A735" s="31">
        <v>11505</v>
      </c>
      <c r="B735" s="11">
        <v>14.33</v>
      </c>
      <c r="C735" s="4">
        <v>0.88670000000000004</v>
      </c>
      <c r="D735" s="11">
        <v>0.76</v>
      </c>
      <c r="E735" s="11">
        <v>15.1</v>
      </c>
      <c r="F735" s="23">
        <f>F729*6/12+F741*6/12</f>
        <v>3.51</v>
      </c>
      <c r="G735" s="4">
        <f t="shared" si="91"/>
        <v>246.50731721854302</v>
      </c>
      <c r="H735" s="4">
        <f t="shared" si="92"/>
        <v>15.253177821192054</v>
      </c>
      <c r="I735" s="5">
        <f t="shared" si="95"/>
        <v>5767.7219584876884</v>
      </c>
      <c r="J735" s="4">
        <f t="shared" si="93"/>
        <v>13.073660927152316</v>
      </c>
      <c r="K735" s="5">
        <f t="shared" si="94"/>
        <v>305.89453513263385</v>
      </c>
      <c r="L735" s="15">
        <f t="shared" si="96"/>
        <v>15.516750095516315</v>
      </c>
      <c r="M735" s="6"/>
      <c r="N735" s="7">
        <f t="shared" si="97"/>
        <v>18.95524228818747</v>
      </c>
      <c r="O735" s="28">
        <f t="shared" si="90"/>
        <v>18.855263157894736</v>
      </c>
    </row>
    <row r="736" spans="1:15" ht="13.2" x14ac:dyDescent="0.25">
      <c r="A736" s="31">
        <v>11536</v>
      </c>
      <c r="B736" s="11">
        <v>13.9</v>
      </c>
      <c r="C736" s="4">
        <v>0.87329999999999997</v>
      </c>
      <c r="D736" s="11">
        <v>0.73</v>
      </c>
      <c r="E736" s="11">
        <v>15.1</v>
      </c>
      <c r="F736" s="23">
        <f>F729*5/12+F741*7/12</f>
        <v>3.5383333333333336</v>
      </c>
      <c r="G736" s="4">
        <f t="shared" si="91"/>
        <v>239.1103774834437</v>
      </c>
      <c r="H736" s="4">
        <f t="shared" si="92"/>
        <v>15.02266853642384</v>
      </c>
      <c r="I736" s="5">
        <f t="shared" si="95"/>
        <v>5623.9414646551159</v>
      </c>
      <c r="J736" s="4">
        <f t="shared" si="93"/>
        <v>12.557595364238411</v>
      </c>
      <c r="K736" s="5">
        <f t="shared" si="94"/>
        <v>295.35807692073632</v>
      </c>
      <c r="L736" s="15">
        <f t="shared" si="96"/>
        <v>15.006276602886539</v>
      </c>
      <c r="M736" s="6"/>
      <c r="N736" s="7">
        <f t="shared" si="97"/>
        <v>18.38052599120892</v>
      </c>
      <c r="O736" s="28">
        <f t="shared" si="90"/>
        <v>19.041095890410961</v>
      </c>
    </row>
    <row r="737" spans="1:15" ht="13.2" x14ac:dyDescent="0.25">
      <c r="A737" s="31">
        <v>11567</v>
      </c>
      <c r="B737" s="11">
        <v>11.83</v>
      </c>
      <c r="C737" s="4">
        <v>0.86</v>
      </c>
      <c r="D737" s="11">
        <v>0.7</v>
      </c>
      <c r="E737" s="11">
        <v>15</v>
      </c>
      <c r="F737" s="23">
        <f>F729*4/12+F741*8/12</f>
        <v>3.5666666666666669</v>
      </c>
      <c r="G737" s="4">
        <f t="shared" si="91"/>
        <v>204.85853266666666</v>
      </c>
      <c r="H737" s="4">
        <f t="shared" si="92"/>
        <v>14.892505333333332</v>
      </c>
      <c r="I737" s="5">
        <f t="shared" si="95"/>
        <v>4847.5183580051398</v>
      </c>
      <c r="J737" s="4">
        <f t="shared" si="93"/>
        <v>12.121806666666664</v>
      </c>
      <c r="K737" s="5">
        <f t="shared" si="94"/>
        <v>286.83540579912068</v>
      </c>
      <c r="L737" s="15">
        <f t="shared" si="96"/>
        <v>12.817745261106881</v>
      </c>
      <c r="M737" s="6"/>
      <c r="N737" s="7">
        <f t="shared" si="97"/>
        <v>15.756886512834605</v>
      </c>
      <c r="O737" s="28">
        <f t="shared" si="90"/>
        <v>16.900000000000002</v>
      </c>
    </row>
    <row r="738" spans="1:15" ht="13.2" x14ac:dyDescent="0.25">
      <c r="A738" s="31">
        <v>11597</v>
      </c>
      <c r="B738" s="11">
        <v>10.25</v>
      </c>
      <c r="C738" s="4">
        <v>0.84670000000000001</v>
      </c>
      <c r="D738" s="11">
        <v>0.67</v>
      </c>
      <c r="E738" s="11">
        <v>14.9</v>
      </c>
      <c r="F738" s="23">
        <f>F729*3/12+F741*9/12</f>
        <v>3.5950000000000002</v>
      </c>
      <c r="G738" s="4">
        <f t="shared" si="91"/>
        <v>178.68914429530201</v>
      </c>
      <c r="H738" s="4">
        <f t="shared" si="92"/>
        <v>14.760594973154362</v>
      </c>
      <c r="I738" s="5">
        <f t="shared" si="95"/>
        <v>4257.3847616708972</v>
      </c>
      <c r="J738" s="4">
        <f t="shared" si="93"/>
        <v>11.680168456375839</v>
      </c>
      <c r="K738" s="5">
        <f t="shared" si="94"/>
        <v>278.28758929946349</v>
      </c>
      <c r="L738" s="15">
        <f t="shared" si="96"/>
        <v>11.145926407660927</v>
      </c>
      <c r="M738" s="6"/>
      <c r="N738" s="7">
        <f t="shared" si="97"/>
        <v>13.76433738879637</v>
      </c>
      <c r="O738" s="28">
        <f t="shared" si="90"/>
        <v>15.298507462686567</v>
      </c>
    </row>
    <row r="739" spans="1:15" ht="13.2" x14ac:dyDescent="0.25">
      <c r="A739" s="31">
        <v>11628</v>
      </c>
      <c r="B739" s="11">
        <v>10.39</v>
      </c>
      <c r="C739" s="4">
        <v>0.83330000000000004</v>
      </c>
      <c r="D739" s="11">
        <v>0.64</v>
      </c>
      <c r="E739" s="11">
        <v>14.7</v>
      </c>
      <c r="F739" s="23">
        <f>F729*2/12+F741*10/12</f>
        <v>3.6233333333333335</v>
      </c>
      <c r="G739" s="4">
        <f t="shared" si="91"/>
        <v>183.59412721088435</v>
      </c>
      <c r="H739" s="4">
        <f t="shared" si="92"/>
        <v>14.724637748299319</v>
      </c>
      <c r="I739" s="5">
        <f t="shared" si="95"/>
        <v>4403.4844981055885</v>
      </c>
      <c r="J739" s="4">
        <f t="shared" si="93"/>
        <v>11.308974149659864</v>
      </c>
      <c r="K739" s="5">
        <f t="shared" si="94"/>
        <v>271.24447341555117</v>
      </c>
      <c r="L739" s="15">
        <f t="shared" si="96"/>
        <v>11.415600295644671</v>
      </c>
      <c r="M739" s="6"/>
      <c r="N739" s="7">
        <f t="shared" si="97"/>
        <v>14.160676478302939</v>
      </c>
      <c r="O739" s="28">
        <f t="shared" si="90"/>
        <v>16.234375</v>
      </c>
    </row>
    <row r="740" spans="1:15" ht="13.2" x14ac:dyDescent="0.25">
      <c r="A740" s="31">
        <v>11658</v>
      </c>
      <c r="B740" s="11">
        <v>8.44</v>
      </c>
      <c r="C740" s="4">
        <v>0.82</v>
      </c>
      <c r="D740" s="11">
        <v>0.61</v>
      </c>
      <c r="E740" s="11">
        <v>14.6</v>
      </c>
      <c r="F740" s="23">
        <f>F729*1/12+F741*11/12</f>
        <v>3.6516666666666668</v>
      </c>
      <c r="G740" s="4">
        <f t="shared" si="91"/>
        <v>150.15858356164381</v>
      </c>
      <c r="H740" s="4">
        <f t="shared" si="92"/>
        <v>14.58886712328767</v>
      </c>
      <c r="I740" s="5">
        <f t="shared" si="95"/>
        <v>3630.6961045875983</v>
      </c>
      <c r="J740" s="4">
        <f t="shared" si="93"/>
        <v>10.852693835616437</v>
      </c>
      <c r="K740" s="5">
        <f t="shared" si="94"/>
        <v>262.40813078180508</v>
      </c>
      <c r="L740" s="15">
        <f t="shared" si="96"/>
        <v>9.3060328679683124</v>
      </c>
      <c r="M740" s="6"/>
      <c r="N740" s="7">
        <f t="shared" si="97"/>
        <v>11.61319908856786</v>
      </c>
      <c r="O740" s="28">
        <f t="shared" si="90"/>
        <v>13.836065573770492</v>
      </c>
    </row>
    <row r="741" spans="1:15" ht="13.2" x14ac:dyDescent="0.25">
      <c r="A741" s="31">
        <v>11689</v>
      </c>
      <c r="B741" s="11">
        <v>8.3000000000000007</v>
      </c>
      <c r="C741" s="4">
        <v>0.79330000000000001</v>
      </c>
      <c r="D741" s="11">
        <v>0.59330000000000005</v>
      </c>
      <c r="E741" s="11">
        <v>14.3</v>
      </c>
      <c r="F741" s="23">
        <v>3.68</v>
      </c>
      <c r="G741" s="4">
        <f t="shared" si="91"/>
        <v>150.76572727272728</v>
      </c>
      <c r="H741" s="4">
        <f t="shared" si="92"/>
        <v>14.409933909090908</v>
      </c>
      <c r="I741" s="5">
        <f t="shared" si="95"/>
        <v>3674.4111894020425</v>
      </c>
      <c r="J741" s="4">
        <f t="shared" si="93"/>
        <v>10.777024818181818</v>
      </c>
      <c r="K741" s="5">
        <f t="shared" si="94"/>
        <v>262.65399502075081</v>
      </c>
      <c r="L741" s="15">
        <f t="shared" si="96"/>
        <v>9.3124064551778396</v>
      </c>
      <c r="M741" s="6"/>
      <c r="N741" s="7">
        <f t="shared" si="97"/>
        <v>11.690735613244447</v>
      </c>
      <c r="O741" s="28">
        <f t="shared" si="90"/>
        <v>13.989549974717681</v>
      </c>
    </row>
    <row r="742" spans="1:15" ht="13.2" x14ac:dyDescent="0.25">
      <c r="A742" s="31">
        <v>11720</v>
      </c>
      <c r="B742" s="11">
        <v>8.23</v>
      </c>
      <c r="C742" s="4">
        <v>0.76670000000000005</v>
      </c>
      <c r="D742" s="11">
        <v>0.57669999999999999</v>
      </c>
      <c r="E742" s="11">
        <v>14.1</v>
      </c>
      <c r="F742" s="23">
        <f>F741*11/12+F753*1/12</f>
        <v>3.6491666666666669</v>
      </c>
      <c r="G742" s="4">
        <f t="shared" si="91"/>
        <v>151.61469432624114</v>
      </c>
      <c r="H742" s="4">
        <f t="shared" si="92"/>
        <v>14.12429965248227</v>
      </c>
      <c r="I742" s="5">
        <f t="shared" si="95"/>
        <v>3723.7879801311078</v>
      </c>
      <c r="J742" s="4">
        <f t="shared" si="93"/>
        <v>10.624081921985816</v>
      </c>
      <c r="K742" s="5">
        <f t="shared" si="94"/>
        <v>260.93663768427825</v>
      </c>
      <c r="L742" s="15">
        <f t="shared" si="96"/>
        <v>9.336932251008399</v>
      </c>
      <c r="M742" s="6"/>
      <c r="N742" s="7">
        <f t="shared" si="97"/>
        <v>11.788158853263386</v>
      </c>
      <c r="O742" s="28">
        <f t="shared" si="90"/>
        <v>14.270851395873072</v>
      </c>
    </row>
    <row r="743" spans="1:15" ht="13.2" x14ac:dyDescent="0.25">
      <c r="A743" s="31">
        <v>11749</v>
      </c>
      <c r="B743" s="11">
        <v>8.26</v>
      </c>
      <c r="C743" s="4">
        <v>0.74</v>
      </c>
      <c r="D743" s="11">
        <v>0.56000000000000005</v>
      </c>
      <c r="E743" s="11">
        <v>14</v>
      </c>
      <c r="F743" s="23">
        <f>F741*10/12+F753*2/12</f>
        <v>3.6183333333333336</v>
      </c>
      <c r="G743" s="4">
        <f t="shared" si="91"/>
        <v>153.25426999999999</v>
      </c>
      <c r="H743" s="4">
        <f t="shared" si="92"/>
        <v>13.729801428571429</v>
      </c>
      <c r="I743" s="5">
        <f t="shared" si="95"/>
        <v>3792.1586924377157</v>
      </c>
      <c r="J743" s="4">
        <f t="shared" si="93"/>
        <v>10.39012</v>
      </c>
      <c r="K743" s="5">
        <f t="shared" si="94"/>
        <v>257.09550457204853</v>
      </c>
      <c r="L743" s="15">
        <f t="shared" si="96"/>
        <v>9.4130650280122072</v>
      </c>
      <c r="M743" s="6"/>
      <c r="N743" s="7">
        <f t="shared" si="97"/>
        <v>11.947423933156484</v>
      </c>
      <c r="O743" s="28">
        <f t="shared" si="90"/>
        <v>14.749999999999998</v>
      </c>
    </row>
    <row r="744" spans="1:15" ht="13.2" x14ac:dyDescent="0.25">
      <c r="A744" s="31">
        <v>11780</v>
      </c>
      <c r="B744" s="11">
        <v>6.28</v>
      </c>
      <c r="C744" s="4">
        <v>0.71330000000000005</v>
      </c>
      <c r="D744" s="11">
        <v>0.54330000000000001</v>
      </c>
      <c r="E744" s="11">
        <v>13.9</v>
      </c>
      <c r="F744" s="23">
        <f>F741*9/12+F753*3/12</f>
        <v>3.5875000000000004</v>
      </c>
      <c r="G744" s="4">
        <f t="shared" si="91"/>
        <v>117.35603165467626</v>
      </c>
      <c r="H744" s="4">
        <f t="shared" si="92"/>
        <v>13.329626971223021</v>
      </c>
      <c r="I744" s="5">
        <f t="shared" si="95"/>
        <v>2931.3704208574372</v>
      </c>
      <c r="J744" s="4">
        <f t="shared" si="93"/>
        <v>10.152791719424458</v>
      </c>
      <c r="K744" s="5">
        <f t="shared" si="94"/>
        <v>253.60088370252316</v>
      </c>
      <c r="L744" s="15">
        <f t="shared" si="96"/>
        <v>7.192233196115482</v>
      </c>
      <c r="M744" s="6"/>
      <c r="N744" s="7">
        <f t="shared" si="97"/>
        <v>9.1947482135846155</v>
      </c>
      <c r="O744" s="28">
        <f t="shared" si="90"/>
        <v>11.558991349162525</v>
      </c>
    </row>
    <row r="745" spans="1:15" ht="13.2" x14ac:dyDescent="0.25">
      <c r="A745" s="31">
        <v>11810</v>
      </c>
      <c r="B745" s="11">
        <v>5.51</v>
      </c>
      <c r="C745" s="4">
        <v>0.68669999999999998</v>
      </c>
      <c r="D745" s="11">
        <v>0.52669999999999995</v>
      </c>
      <c r="E745" s="11">
        <v>13.7</v>
      </c>
      <c r="F745" s="23">
        <f>F741*8/12+F753*4/12</f>
        <v>3.5566666666666666</v>
      </c>
      <c r="G745" s="4">
        <f t="shared" si="91"/>
        <v>104.47000218978103</v>
      </c>
      <c r="H745" s="4">
        <f t="shared" si="92"/>
        <v>13.019882124087591</v>
      </c>
      <c r="I745" s="5">
        <f t="shared" si="95"/>
        <v>2636.5988866112657</v>
      </c>
      <c r="J745" s="4">
        <f t="shared" si="93"/>
        <v>9.9862704452554745</v>
      </c>
      <c r="K745" s="5">
        <f t="shared" si="94"/>
        <v>252.03205691073569</v>
      </c>
      <c r="L745" s="15">
        <f t="shared" si="96"/>
        <v>6.3908572898814411</v>
      </c>
      <c r="M745" s="6"/>
      <c r="N745" s="7">
        <f t="shared" si="97"/>
        <v>8.236318664933421</v>
      </c>
      <c r="O745" s="28">
        <f t="shared" si="90"/>
        <v>10.461363204860453</v>
      </c>
    </row>
    <row r="746" spans="1:15" ht="13.2" x14ac:dyDescent="0.25">
      <c r="A746" s="31">
        <v>11841</v>
      </c>
      <c r="B746" s="11">
        <v>4.7699999999999996</v>
      </c>
      <c r="C746" s="4">
        <v>0.66</v>
      </c>
      <c r="D746" s="11">
        <v>0.51</v>
      </c>
      <c r="E746" s="11">
        <v>13.6</v>
      </c>
      <c r="F746" s="23">
        <f>F741*7/12+F753*5/12</f>
        <v>3.5258333333333338</v>
      </c>
      <c r="G746" s="4">
        <f t="shared" si="91"/>
        <v>91.10454485294116</v>
      </c>
      <c r="H746" s="4">
        <f t="shared" si="92"/>
        <v>12.605660294117648</v>
      </c>
      <c r="I746" s="5">
        <f t="shared" si="95"/>
        <v>2325.7950504726855</v>
      </c>
      <c r="J746" s="4">
        <f t="shared" si="93"/>
        <v>9.7407374999999998</v>
      </c>
      <c r="K746" s="5">
        <f t="shared" si="94"/>
        <v>248.66991105682803</v>
      </c>
      <c r="L746" s="15">
        <f t="shared" si="96"/>
        <v>5.5650593715289602</v>
      </c>
      <c r="M746" s="6"/>
      <c r="N746" s="7">
        <f t="shared" si="97"/>
        <v>7.2376339262946034</v>
      </c>
      <c r="O746" s="28">
        <f t="shared" si="90"/>
        <v>9.352941176470587</v>
      </c>
    </row>
    <row r="747" spans="1:15" ht="13.2" x14ac:dyDescent="0.25">
      <c r="A747" s="31">
        <v>11871</v>
      </c>
      <c r="B747" s="11">
        <v>5.01</v>
      </c>
      <c r="C747" s="4">
        <v>0.63329999999999997</v>
      </c>
      <c r="D747" s="11">
        <v>0.49330000000000002</v>
      </c>
      <c r="E747" s="11">
        <v>13.6</v>
      </c>
      <c r="F747" s="23">
        <f>F741*6/12+F753*6/12</f>
        <v>3.4950000000000001</v>
      </c>
      <c r="G747" s="4">
        <f t="shared" si="91"/>
        <v>95.688421323529411</v>
      </c>
      <c r="H747" s="4">
        <f t="shared" si="92"/>
        <v>12.095704036764705</v>
      </c>
      <c r="I747" s="5">
        <f t="shared" si="95"/>
        <v>2468.5486450014359</v>
      </c>
      <c r="J747" s="4">
        <f t="shared" si="93"/>
        <v>9.4217760955882355</v>
      </c>
      <c r="K747" s="5">
        <f t="shared" si="94"/>
        <v>243.06088754076015</v>
      </c>
      <c r="L747" s="15">
        <f t="shared" si="96"/>
        <v>5.8387636718511979</v>
      </c>
      <c r="M747" s="6"/>
      <c r="N747" s="7">
        <f t="shared" si="97"/>
        <v>7.6548840141456092</v>
      </c>
      <c r="O747" s="28">
        <f t="shared" si="90"/>
        <v>10.156091627812689</v>
      </c>
    </row>
    <row r="748" spans="1:15" ht="13.2" x14ac:dyDescent="0.25">
      <c r="A748" s="31">
        <v>11902</v>
      </c>
      <c r="B748" s="11">
        <v>7.53</v>
      </c>
      <c r="C748" s="4">
        <v>0.60670000000000002</v>
      </c>
      <c r="D748" s="11">
        <v>0.47670000000000001</v>
      </c>
      <c r="E748" s="11">
        <v>13.5</v>
      </c>
      <c r="F748" s="23">
        <f>F741*5/12+F753*7/12</f>
        <v>3.4641666666666668</v>
      </c>
      <c r="G748" s="4">
        <f t="shared" si="91"/>
        <v>144.8844511111111</v>
      </c>
      <c r="H748" s="4">
        <f t="shared" si="92"/>
        <v>11.673492229629629</v>
      </c>
      <c r="I748" s="5">
        <f t="shared" si="95"/>
        <v>3762.7927438252245</v>
      </c>
      <c r="J748" s="4">
        <f t="shared" si="93"/>
        <v>9.1721670444444445</v>
      </c>
      <c r="K748" s="5">
        <f t="shared" si="94"/>
        <v>238.21026573459292</v>
      </c>
      <c r="L748" s="15">
        <f t="shared" si="96"/>
        <v>8.8346532051812048</v>
      </c>
      <c r="M748" s="6"/>
      <c r="N748" s="7">
        <f t="shared" si="97"/>
        <v>11.631377927995519</v>
      </c>
      <c r="O748" s="28">
        <f t="shared" si="90"/>
        <v>15.796098174952801</v>
      </c>
    </row>
    <row r="749" spans="1:15" ht="13.2" x14ac:dyDescent="0.25">
      <c r="A749" s="31">
        <v>11933</v>
      </c>
      <c r="B749" s="11">
        <v>8.26</v>
      </c>
      <c r="C749" s="4">
        <v>0.57999999999999996</v>
      </c>
      <c r="D749" s="11">
        <v>0.46</v>
      </c>
      <c r="E749" s="11">
        <v>13.4</v>
      </c>
      <c r="F749" s="23">
        <f>F741*4/12+F753*8/12</f>
        <v>3.4333333333333336</v>
      </c>
      <c r="G749" s="4">
        <f t="shared" si="91"/>
        <v>160.11640149253731</v>
      </c>
      <c r="H749" s="4">
        <f t="shared" si="92"/>
        <v>11.243040298507461</v>
      </c>
      <c r="I749" s="5">
        <f t="shared" si="95"/>
        <v>4182.7143280539221</v>
      </c>
      <c r="J749" s="4">
        <f t="shared" si="93"/>
        <v>8.9168940298507451</v>
      </c>
      <c r="K749" s="5">
        <f t="shared" si="94"/>
        <v>232.93566475845086</v>
      </c>
      <c r="L749" s="15">
        <f t="shared" si="96"/>
        <v>9.7611685640637056</v>
      </c>
      <c r="M749" s="6"/>
      <c r="N749" s="7">
        <f t="shared" si="97"/>
        <v>12.893505025072683</v>
      </c>
      <c r="O749" s="28">
        <f t="shared" si="90"/>
        <v>17.956521739130434</v>
      </c>
    </row>
    <row r="750" spans="1:15" ht="13.2" x14ac:dyDescent="0.25">
      <c r="A750" s="31">
        <v>11963</v>
      </c>
      <c r="B750" s="11">
        <v>7.12</v>
      </c>
      <c r="C750" s="4">
        <v>0.55330000000000001</v>
      </c>
      <c r="D750" s="11">
        <v>0.44330000000000003</v>
      </c>
      <c r="E750" s="11">
        <v>13.3</v>
      </c>
      <c r="F750" s="23">
        <f>F741*3/12+F753*9/12</f>
        <v>3.4024999999999999</v>
      </c>
      <c r="G750" s="4">
        <f t="shared" si="91"/>
        <v>139.05574135338347</v>
      </c>
      <c r="H750" s="4">
        <f t="shared" si="92"/>
        <v>10.806115406015037</v>
      </c>
      <c r="I750" s="5">
        <f t="shared" si="95"/>
        <v>3656.071525330402</v>
      </c>
      <c r="J750" s="4">
        <f t="shared" si="93"/>
        <v>8.65778232330827</v>
      </c>
      <c r="K750" s="5">
        <f t="shared" si="94"/>
        <v>227.63153190715826</v>
      </c>
      <c r="L750" s="15">
        <f t="shared" si="96"/>
        <v>8.4786066076890787</v>
      </c>
      <c r="M750" s="6"/>
      <c r="N750" s="7">
        <f t="shared" si="97"/>
        <v>11.242814157262009</v>
      </c>
      <c r="O750" s="28">
        <f t="shared" si="90"/>
        <v>16.061357996841867</v>
      </c>
    </row>
    <row r="751" spans="1:15" ht="13.2" x14ac:dyDescent="0.25">
      <c r="A751" s="31">
        <v>11994</v>
      </c>
      <c r="B751" s="11">
        <v>7.05</v>
      </c>
      <c r="C751" s="4">
        <v>0.52669999999999995</v>
      </c>
      <c r="D751" s="11">
        <v>0.42670000000000002</v>
      </c>
      <c r="E751" s="11">
        <v>13.2</v>
      </c>
      <c r="F751" s="23">
        <f>F741*2/12+F753*10/12</f>
        <v>3.3716666666666666</v>
      </c>
      <c r="G751" s="4">
        <f t="shared" si="91"/>
        <v>138.73171590909089</v>
      </c>
      <c r="H751" s="4">
        <f t="shared" si="92"/>
        <v>10.364538265151515</v>
      </c>
      <c r="I751" s="5">
        <f t="shared" si="95"/>
        <v>3670.2610214452006</v>
      </c>
      <c r="J751" s="4">
        <f t="shared" si="93"/>
        <v>8.3967125075757583</v>
      </c>
      <c r="K751" s="5">
        <f t="shared" si="94"/>
        <v>222.14189756747055</v>
      </c>
      <c r="L751" s="15">
        <f t="shared" si="96"/>
        <v>8.4633095671228915</v>
      </c>
      <c r="M751" s="6"/>
      <c r="N751" s="7">
        <f t="shared" si="97"/>
        <v>11.262911076993234</v>
      </c>
      <c r="O751" s="28">
        <f t="shared" si="90"/>
        <v>16.522146707288492</v>
      </c>
    </row>
    <row r="752" spans="1:15" ht="13.2" x14ac:dyDescent="0.25">
      <c r="A752" s="31">
        <v>12024</v>
      </c>
      <c r="B752" s="11">
        <v>6.82</v>
      </c>
      <c r="C752" s="4">
        <v>0.5</v>
      </c>
      <c r="D752" s="11">
        <v>0.41</v>
      </c>
      <c r="E752" s="11">
        <v>13.1</v>
      </c>
      <c r="F752" s="23">
        <f>F741*1/12+F753*11/12</f>
        <v>3.3408333333333338</v>
      </c>
      <c r="G752" s="4">
        <f t="shared" si="91"/>
        <v>135.23018778625956</v>
      </c>
      <c r="H752" s="4">
        <f t="shared" si="92"/>
        <v>9.9142366412213736</v>
      </c>
      <c r="I752" s="5">
        <f t="shared" si="95"/>
        <v>3599.482667493668</v>
      </c>
      <c r="J752" s="4">
        <f t="shared" si="93"/>
        <v>8.1296740458015258</v>
      </c>
      <c r="K752" s="5">
        <f t="shared" si="94"/>
        <v>216.3911867554844</v>
      </c>
      <c r="L752" s="15">
        <f t="shared" si="96"/>
        <v>8.2570739991006779</v>
      </c>
      <c r="M752" s="6"/>
      <c r="N752" s="7">
        <f t="shared" si="97"/>
        <v>11.026422344303839</v>
      </c>
      <c r="O752" s="28">
        <f t="shared" si="90"/>
        <v>16.634146341463417</v>
      </c>
    </row>
    <row r="753" spans="1:15" ht="13.2" x14ac:dyDescent="0.25">
      <c r="A753" s="31">
        <v>12055</v>
      </c>
      <c r="B753" s="11">
        <v>7.09</v>
      </c>
      <c r="C753" s="4">
        <v>0.495</v>
      </c>
      <c r="D753" s="11">
        <v>0.41249999999999998</v>
      </c>
      <c r="E753" s="11">
        <v>12.9</v>
      </c>
      <c r="F753" s="23">
        <v>3.31</v>
      </c>
      <c r="G753" s="4">
        <f t="shared" si="91"/>
        <v>142.76347054263564</v>
      </c>
      <c r="H753" s="4">
        <f t="shared" si="92"/>
        <v>9.9672662790697668</v>
      </c>
      <c r="I753" s="5">
        <f t="shared" si="95"/>
        <v>3822.1080397439273</v>
      </c>
      <c r="J753" s="4">
        <f t="shared" si="93"/>
        <v>8.3060552325581387</v>
      </c>
      <c r="K753" s="5">
        <f t="shared" si="94"/>
        <v>222.37229427283074</v>
      </c>
      <c r="L753" s="15">
        <f t="shared" si="96"/>
        <v>8.7280461628135253</v>
      </c>
      <c r="M753" s="6"/>
      <c r="N753" s="7">
        <f t="shared" si="97"/>
        <v>11.691967993175712</v>
      </c>
      <c r="O753" s="28">
        <f t="shared" si="90"/>
        <v>17.187878787878788</v>
      </c>
    </row>
    <row r="754" spans="1:15" ht="13.2" x14ac:dyDescent="0.25">
      <c r="A754" s="31">
        <v>12086</v>
      </c>
      <c r="B754" s="11">
        <v>6.25</v>
      </c>
      <c r="C754" s="4">
        <v>0.49</v>
      </c>
      <c r="D754" s="11">
        <v>0.41499999999999998</v>
      </c>
      <c r="E754" s="11">
        <v>12.7</v>
      </c>
      <c r="F754" s="23">
        <f>F753*11/12+F765*1/12</f>
        <v>3.2941666666666674</v>
      </c>
      <c r="G754" s="4">
        <f t="shared" si="91"/>
        <v>127.83120078740158</v>
      </c>
      <c r="H754" s="4">
        <f t="shared" si="92"/>
        <v>10.021966141732284</v>
      </c>
      <c r="I754" s="5">
        <f t="shared" si="95"/>
        <v>3444.6959354340624</v>
      </c>
      <c r="J754" s="4">
        <f t="shared" si="93"/>
        <v>8.4879917322834633</v>
      </c>
      <c r="K754" s="5">
        <f t="shared" si="94"/>
        <v>228.72781011282171</v>
      </c>
      <c r="L754" s="15">
        <f t="shared" si="96"/>
        <v>7.8260517513165926</v>
      </c>
      <c r="M754" s="6"/>
      <c r="N754" s="7">
        <f t="shared" si="97"/>
        <v>10.523079525637087</v>
      </c>
      <c r="O754" s="28">
        <f t="shared" si="90"/>
        <v>15.060240963855422</v>
      </c>
    </row>
    <row r="755" spans="1:15" ht="13.2" x14ac:dyDescent="0.25">
      <c r="A755" s="31">
        <v>12114</v>
      </c>
      <c r="B755" s="11">
        <v>6.23</v>
      </c>
      <c r="C755" s="4">
        <v>0.48499999999999999</v>
      </c>
      <c r="D755" s="11">
        <v>0.41749999999999998</v>
      </c>
      <c r="E755" s="11">
        <v>12.6</v>
      </c>
      <c r="F755" s="23">
        <f>F753*10/12+F765*2/12</f>
        <v>3.2783333333333333</v>
      </c>
      <c r="G755" s="4">
        <f t="shared" si="91"/>
        <v>128.43342777777778</v>
      </c>
      <c r="H755" s="4">
        <f t="shared" si="92"/>
        <v>9.9984289682539664</v>
      </c>
      <c r="I755" s="5">
        <f t="shared" si="95"/>
        <v>3483.3767723852357</v>
      </c>
      <c r="J755" s="4">
        <f t="shared" si="93"/>
        <v>8.6068950396825379</v>
      </c>
      <c r="K755" s="5">
        <f t="shared" si="94"/>
        <v>233.43656540462848</v>
      </c>
      <c r="L755" s="15">
        <f t="shared" si="96"/>
        <v>7.8746813229431654</v>
      </c>
      <c r="M755" s="6"/>
      <c r="N755" s="7">
        <f t="shared" si="97"/>
        <v>10.626790503904584</v>
      </c>
      <c r="O755" s="28">
        <f t="shared" si="90"/>
        <v>14.922155688622755</v>
      </c>
    </row>
    <row r="756" spans="1:15" ht="13.2" x14ac:dyDescent="0.25">
      <c r="A756" s="31">
        <v>12145</v>
      </c>
      <c r="B756" s="11">
        <v>6.89</v>
      </c>
      <c r="C756" s="4">
        <v>0.48</v>
      </c>
      <c r="D756" s="11">
        <v>0.42</v>
      </c>
      <c r="E756" s="11">
        <v>12.6</v>
      </c>
      <c r="F756" s="23">
        <f>F753*9/12+F765*3/12</f>
        <v>3.2624999999999997</v>
      </c>
      <c r="G756" s="4">
        <f t="shared" si="91"/>
        <v>142.0395373015873</v>
      </c>
      <c r="H756" s="4">
        <f t="shared" si="92"/>
        <v>9.8953523809523816</v>
      </c>
      <c r="I756" s="5">
        <f t="shared" si="95"/>
        <v>3874.7674209678466</v>
      </c>
      <c r="J756" s="4">
        <f t="shared" si="93"/>
        <v>8.658433333333333</v>
      </c>
      <c r="K756" s="5">
        <f t="shared" si="94"/>
        <v>236.19772377452767</v>
      </c>
      <c r="L756" s="15">
        <f t="shared" si="96"/>
        <v>8.7231016460681072</v>
      </c>
      <c r="M756" s="6"/>
      <c r="N756" s="7">
        <f t="shared" si="97"/>
        <v>11.805335595835288</v>
      </c>
      <c r="O756" s="28">
        <f t="shared" si="90"/>
        <v>16.404761904761905</v>
      </c>
    </row>
    <row r="757" spans="1:15" ht="13.2" x14ac:dyDescent="0.25">
      <c r="A757" s="31">
        <v>12175</v>
      </c>
      <c r="B757" s="11">
        <v>8.8699999999999992</v>
      </c>
      <c r="C757" s="4">
        <v>0.47499999999999998</v>
      </c>
      <c r="D757" s="11">
        <v>0.42249999999999999</v>
      </c>
      <c r="E757" s="11">
        <v>12.6</v>
      </c>
      <c r="F757" s="23">
        <f>F753*8/12+F765*4/12</f>
        <v>3.2466666666666666</v>
      </c>
      <c r="G757" s="4">
        <f t="shared" si="91"/>
        <v>182.85786587301584</v>
      </c>
      <c r="H757" s="4">
        <f t="shared" si="92"/>
        <v>9.7922757936507931</v>
      </c>
      <c r="I757" s="5">
        <f t="shared" si="95"/>
        <v>5010.5316740780991</v>
      </c>
      <c r="J757" s="4">
        <f t="shared" si="93"/>
        <v>8.7099716269841263</v>
      </c>
      <c r="K757" s="5">
        <f t="shared" si="94"/>
        <v>238.66399462209662</v>
      </c>
      <c r="L757" s="15">
        <f t="shared" ref="L757:L788" si="98">G757/AVERAGE(J637:J756)</f>
        <v>11.249651251932438</v>
      </c>
      <c r="M757" s="6"/>
      <c r="N757" s="7">
        <f t="shared" ref="N757:N788" si="99">I757/AVERAGE(K637:K756)</f>
        <v>15.246808142532867</v>
      </c>
      <c r="O757" s="28">
        <f t="shared" si="90"/>
        <v>20.994082840236686</v>
      </c>
    </row>
    <row r="758" spans="1:15" ht="13.2" x14ac:dyDescent="0.25">
      <c r="A758" s="31">
        <v>12206</v>
      </c>
      <c r="B758" s="11">
        <v>10.39</v>
      </c>
      <c r="C758" s="4">
        <v>0.47</v>
      </c>
      <c r="D758" s="11">
        <v>0.42499999999999999</v>
      </c>
      <c r="E758" s="11">
        <v>12.7</v>
      </c>
      <c r="F758" s="23">
        <f>F753*7/12+F765*5/12</f>
        <v>3.2308333333333334</v>
      </c>
      <c r="G758" s="4">
        <f t="shared" si="91"/>
        <v>212.50658818897639</v>
      </c>
      <c r="H758" s="4">
        <f t="shared" si="92"/>
        <v>9.6129062992125984</v>
      </c>
      <c r="I758" s="5">
        <f t="shared" si="95"/>
        <v>5844.8937936547854</v>
      </c>
      <c r="J758" s="4">
        <f t="shared" si="93"/>
        <v>8.6925216535433076</v>
      </c>
      <c r="K758" s="5">
        <f t="shared" si="94"/>
        <v>239.08372110714953</v>
      </c>
      <c r="L758" s="15">
        <f t="shared" si="98"/>
        <v>13.098875517269514</v>
      </c>
      <c r="M758" s="6"/>
      <c r="N758" s="7">
        <f t="shared" si="99"/>
        <v>17.765664123579953</v>
      </c>
      <c r="O758" s="28">
        <f t="shared" si="90"/>
        <v>24.447058823529414</v>
      </c>
    </row>
    <row r="759" spans="1:15" ht="13.2" x14ac:dyDescent="0.25">
      <c r="A759" s="31">
        <v>12236</v>
      </c>
      <c r="B759" s="11">
        <v>11.23</v>
      </c>
      <c r="C759" s="4">
        <v>0.46500000000000002</v>
      </c>
      <c r="D759" s="11">
        <v>0.42749999999999999</v>
      </c>
      <c r="E759" s="11">
        <v>13.1</v>
      </c>
      <c r="F759" s="23">
        <f>F753*6/12+F765*6/12</f>
        <v>3.2149999999999999</v>
      </c>
      <c r="G759" s="4">
        <f t="shared" si="91"/>
        <v>222.67375496183206</v>
      </c>
      <c r="H759" s="4">
        <f t="shared" si="92"/>
        <v>9.2202400763358785</v>
      </c>
      <c r="I759" s="5">
        <f t="shared" si="95"/>
        <v>6145.670132783589</v>
      </c>
      <c r="J759" s="4">
        <f t="shared" si="93"/>
        <v>8.4766723282442751</v>
      </c>
      <c r="K759" s="5">
        <f t="shared" si="94"/>
        <v>233.95137860774571</v>
      </c>
      <c r="L759" s="15">
        <f t="shared" si="98"/>
        <v>13.754304493874526</v>
      </c>
      <c r="M759" s="6"/>
      <c r="N759" s="7">
        <f t="shared" si="99"/>
        <v>18.661295964763053</v>
      </c>
      <c r="O759" s="28">
        <f t="shared" si="90"/>
        <v>26.269005847953217</v>
      </c>
    </row>
    <row r="760" spans="1:15" ht="13.2" x14ac:dyDescent="0.25">
      <c r="A760" s="31">
        <v>12267</v>
      </c>
      <c r="B760" s="11">
        <v>10.67</v>
      </c>
      <c r="C760" s="4">
        <v>0.46</v>
      </c>
      <c r="D760" s="11">
        <v>0.43</v>
      </c>
      <c r="E760" s="11">
        <v>13.2</v>
      </c>
      <c r="F760" s="23">
        <f>F753*5/12+F765*7/12</f>
        <v>3.1991666666666667</v>
      </c>
      <c r="G760" s="4">
        <f t="shared" si="91"/>
        <v>209.96700833333333</v>
      </c>
      <c r="H760" s="4">
        <f t="shared" si="92"/>
        <v>9.0519984848484842</v>
      </c>
      <c r="I760" s="5">
        <f t="shared" si="95"/>
        <v>5815.7902590133608</v>
      </c>
      <c r="J760" s="4">
        <f t="shared" si="93"/>
        <v>8.4616507575757574</v>
      </c>
      <c r="K760" s="5">
        <f t="shared" si="94"/>
        <v>234.37580237823292</v>
      </c>
      <c r="L760" s="15">
        <f t="shared" si="98"/>
        <v>12.99952705036773</v>
      </c>
      <c r="M760" s="6"/>
      <c r="N760" s="7">
        <f t="shared" si="99"/>
        <v>17.646361139482416</v>
      </c>
      <c r="O760" s="28">
        <f t="shared" si="90"/>
        <v>24.813953488372093</v>
      </c>
    </row>
    <row r="761" spans="1:15" ht="13.2" x14ac:dyDescent="0.25">
      <c r="A761" s="31">
        <v>12298</v>
      </c>
      <c r="B761" s="11">
        <v>10.58</v>
      </c>
      <c r="C761" s="4">
        <v>0.45500000000000002</v>
      </c>
      <c r="D761" s="11">
        <v>0.4325</v>
      </c>
      <c r="E761" s="11">
        <v>13.2</v>
      </c>
      <c r="F761" s="23">
        <f>F753*4/12+F765*8/12</f>
        <v>3.1833333333333336</v>
      </c>
      <c r="G761" s="4">
        <f t="shared" si="91"/>
        <v>208.19596515151514</v>
      </c>
      <c r="H761" s="4">
        <f t="shared" si="92"/>
        <v>8.9536071969696973</v>
      </c>
      <c r="I761" s="5">
        <f t="shared" si="95"/>
        <v>5787.401717058633</v>
      </c>
      <c r="J761" s="4">
        <f t="shared" si="93"/>
        <v>8.5108464015151508</v>
      </c>
      <c r="K761" s="5">
        <f t="shared" si="94"/>
        <v>236.58329325405091</v>
      </c>
      <c r="L761" s="15">
        <f t="shared" si="98"/>
        <v>12.922920614885985</v>
      </c>
      <c r="M761" s="6"/>
      <c r="N761" s="7">
        <f t="shared" si="99"/>
        <v>17.550453640523518</v>
      </c>
      <c r="O761" s="28">
        <f t="shared" si="90"/>
        <v>24.462427745664741</v>
      </c>
    </row>
    <row r="762" spans="1:15" ht="13.2" x14ac:dyDescent="0.25">
      <c r="A762" s="31">
        <v>12328</v>
      </c>
      <c r="B762" s="11">
        <v>9.5500000000000007</v>
      </c>
      <c r="C762" s="4">
        <v>0.45</v>
      </c>
      <c r="D762" s="11">
        <v>0.435</v>
      </c>
      <c r="E762" s="11">
        <v>13.2</v>
      </c>
      <c r="F762" s="23">
        <f>F753*3/12+F765*9/12</f>
        <v>3.1675000000000004</v>
      </c>
      <c r="G762" s="4">
        <f t="shared" si="91"/>
        <v>187.92735984848485</v>
      </c>
      <c r="H762" s="4">
        <f t="shared" si="92"/>
        <v>8.8552159090909086</v>
      </c>
      <c r="I762" s="5">
        <f t="shared" si="95"/>
        <v>5244.4909227126318</v>
      </c>
      <c r="J762" s="4">
        <f t="shared" si="93"/>
        <v>8.5600420454545461</v>
      </c>
      <c r="K762" s="5">
        <f t="shared" si="94"/>
        <v>238.8851886261775</v>
      </c>
      <c r="L762" s="15">
        <f t="shared" si="98"/>
        <v>11.696253568143689</v>
      </c>
      <c r="M762" s="6"/>
      <c r="N762" s="7">
        <f t="shared" si="99"/>
        <v>15.896625559601699</v>
      </c>
      <c r="O762" s="28">
        <f t="shared" si="90"/>
        <v>21.954022988505749</v>
      </c>
    </row>
    <row r="763" spans="1:15" ht="13.2" x14ac:dyDescent="0.25">
      <c r="A763" s="31">
        <v>12359</v>
      </c>
      <c r="B763" s="11">
        <v>9.7799999999999994</v>
      </c>
      <c r="C763" s="4">
        <v>0.44500000000000001</v>
      </c>
      <c r="D763" s="11">
        <v>0.4375</v>
      </c>
      <c r="E763" s="11">
        <v>13.2</v>
      </c>
      <c r="F763" s="23">
        <f>F753*2/12+F765*10/12</f>
        <v>3.1516666666666668</v>
      </c>
      <c r="G763" s="4">
        <f t="shared" si="91"/>
        <v>192.45335909090906</v>
      </c>
      <c r="H763" s="4">
        <f t="shared" si="92"/>
        <v>8.7568246212121217</v>
      </c>
      <c r="I763" s="5">
        <f t="shared" si="95"/>
        <v>5391.1627674534157</v>
      </c>
      <c r="J763" s="4">
        <f t="shared" si="93"/>
        <v>8.6092376893939395</v>
      </c>
      <c r="K763" s="5">
        <f t="shared" si="94"/>
        <v>241.16909107984355</v>
      </c>
      <c r="L763" s="15">
        <f t="shared" si="98"/>
        <v>12.011766193389931</v>
      </c>
      <c r="M763" s="6"/>
      <c r="N763" s="7">
        <f t="shared" si="99"/>
        <v>16.334983881493532</v>
      </c>
      <c r="O763" s="28">
        <f t="shared" si="90"/>
        <v>22.354285714285712</v>
      </c>
    </row>
    <row r="764" spans="1:15" ht="13.2" x14ac:dyDescent="0.25">
      <c r="A764" s="31">
        <v>12389</v>
      </c>
      <c r="B764" s="11">
        <v>9.9700000000000006</v>
      </c>
      <c r="C764" s="4">
        <v>0.44</v>
      </c>
      <c r="D764" s="11">
        <v>0.44</v>
      </c>
      <c r="E764" s="11">
        <v>13.2</v>
      </c>
      <c r="F764" s="23">
        <f>F753*1/12+F765*11/12</f>
        <v>3.1358333333333333</v>
      </c>
      <c r="G764" s="4">
        <f t="shared" si="91"/>
        <v>196.19222803030306</v>
      </c>
      <c r="H764" s="4">
        <f t="shared" si="92"/>
        <v>8.658433333333333</v>
      </c>
      <c r="I764" s="5">
        <f t="shared" si="95"/>
        <v>5516.1113251176412</v>
      </c>
      <c r="J764" s="4">
        <f t="shared" si="93"/>
        <v>8.658433333333333</v>
      </c>
      <c r="K764" s="5">
        <f t="shared" si="94"/>
        <v>243.43921595303527</v>
      </c>
      <c r="L764" s="15">
        <f t="shared" si="98"/>
        <v>12.28180162260111</v>
      </c>
      <c r="M764" s="6"/>
      <c r="N764" s="7">
        <f t="shared" si="99"/>
        <v>16.709206885291213</v>
      </c>
      <c r="O764" s="28">
        <f t="shared" si="90"/>
        <v>22.65909090909091</v>
      </c>
    </row>
    <row r="765" spans="1:15" ht="13.2" x14ac:dyDescent="0.25">
      <c r="A765" s="31">
        <v>12420</v>
      </c>
      <c r="B765" s="11">
        <v>10.54</v>
      </c>
      <c r="C765" s="4">
        <v>0.44080000000000003</v>
      </c>
      <c r="D765" s="11">
        <v>0.44419999999999998</v>
      </c>
      <c r="E765" s="11">
        <v>13.2</v>
      </c>
      <c r="F765" s="23">
        <v>3.12</v>
      </c>
      <c r="G765" s="4">
        <f t="shared" si="91"/>
        <v>207.40883484848484</v>
      </c>
      <c r="H765" s="4">
        <f t="shared" si="92"/>
        <v>8.6741759393939404</v>
      </c>
      <c r="I765" s="5">
        <f t="shared" si="95"/>
        <v>5851.7992500250002</v>
      </c>
      <c r="J765" s="4">
        <f t="shared" si="93"/>
        <v>8.7410820151515161</v>
      </c>
      <c r="K765" s="5">
        <f t="shared" si="94"/>
        <v>246.61947123919404</v>
      </c>
      <c r="L765" s="15">
        <f t="shared" si="98"/>
        <v>13.025119828332375</v>
      </c>
      <c r="M765" s="6"/>
      <c r="N765" s="7">
        <f t="shared" si="99"/>
        <v>17.723577324689671</v>
      </c>
      <c r="O765" s="28">
        <f t="shared" si="90"/>
        <v>23.728050427735255</v>
      </c>
    </row>
    <row r="766" spans="1:15" ht="13.2" x14ac:dyDescent="0.25">
      <c r="A766" s="31">
        <v>12451</v>
      </c>
      <c r="B766" s="11">
        <v>11.32</v>
      </c>
      <c r="C766" s="4">
        <v>0.44169999999999998</v>
      </c>
      <c r="D766" s="11">
        <v>0.44829999999999998</v>
      </c>
      <c r="E766" s="11">
        <v>13.3</v>
      </c>
      <c r="F766" s="23">
        <f>F765*11/12+F777*1/12</f>
        <v>3.0924999999999998</v>
      </c>
      <c r="G766" s="4">
        <f t="shared" si="91"/>
        <v>221.0830045112782</v>
      </c>
      <c r="H766" s="4">
        <f t="shared" si="92"/>
        <v>8.6265338421052622</v>
      </c>
      <c r="I766" s="5">
        <f t="shared" si="95"/>
        <v>6257.8823589144495</v>
      </c>
      <c r="J766" s="4">
        <f t="shared" si="93"/>
        <v>8.7554338270676677</v>
      </c>
      <c r="K766" s="5">
        <f t="shared" si="94"/>
        <v>247.82762027397058</v>
      </c>
      <c r="L766" s="15">
        <f t="shared" si="98"/>
        <v>13.926922904274292</v>
      </c>
      <c r="M766" s="6"/>
      <c r="N766" s="7">
        <f t="shared" si="99"/>
        <v>18.949402441246871</v>
      </c>
      <c r="O766" s="28">
        <f t="shared" si="90"/>
        <v>25.25094802587553</v>
      </c>
    </row>
    <row r="767" spans="1:15" ht="13.2" x14ac:dyDescent="0.25">
      <c r="A767" s="31">
        <v>12479</v>
      </c>
      <c r="B767" s="11">
        <v>10.74</v>
      </c>
      <c r="C767" s="4">
        <v>0.4425</v>
      </c>
      <c r="D767" s="11">
        <v>0.45250000000000001</v>
      </c>
      <c r="E767" s="11">
        <v>13.3</v>
      </c>
      <c r="F767" s="23">
        <f>F765*10/12+F777*2/12</f>
        <v>3.0649999999999999</v>
      </c>
      <c r="G767" s="4">
        <f t="shared" si="91"/>
        <v>209.75543007518795</v>
      </c>
      <c r="H767" s="4">
        <f t="shared" si="92"/>
        <v>8.6421580827067661</v>
      </c>
      <c r="I767" s="5">
        <f t="shared" si="95"/>
        <v>5957.6339175553139</v>
      </c>
      <c r="J767" s="4">
        <f t="shared" si="93"/>
        <v>8.8374610902255633</v>
      </c>
      <c r="K767" s="5">
        <f t="shared" si="94"/>
        <v>251.008319152121</v>
      </c>
      <c r="L767" s="15">
        <f t="shared" si="98"/>
        <v>13.254537629740081</v>
      </c>
      <c r="M767" s="6"/>
      <c r="N767" s="7">
        <f t="shared" si="99"/>
        <v>18.036493561971572</v>
      </c>
      <c r="O767" s="28">
        <f t="shared" si="90"/>
        <v>23.734806629834253</v>
      </c>
    </row>
    <row r="768" spans="1:15" ht="13.2" x14ac:dyDescent="0.25">
      <c r="A768" s="31">
        <v>12510</v>
      </c>
      <c r="B768" s="11">
        <v>10.92</v>
      </c>
      <c r="C768" s="4">
        <v>0.44330000000000003</v>
      </c>
      <c r="D768" s="11">
        <v>0.45669999999999999</v>
      </c>
      <c r="E768" s="11">
        <v>13.3</v>
      </c>
      <c r="F768" s="23">
        <f>F765*9/12+F777*3/12</f>
        <v>3.0375000000000005</v>
      </c>
      <c r="G768" s="4">
        <f t="shared" si="91"/>
        <v>213.2708842105263</v>
      </c>
      <c r="H768" s="4">
        <f t="shared" si="92"/>
        <v>8.65778232330827</v>
      </c>
      <c r="I768" s="5">
        <f t="shared" si="95"/>
        <v>6077.9746094979873</v>
      </c>
      <c r="J768" s="4">
        <f t="shared" si="93"/>
        <v>8.919488353383457</v>
      </c>
      <c r="K768" s="5">
        <f t="shared" si="94"/>
        <v>254.19514690089107</v>
      </c>
      <c r="L768" s="15">
        <f t="shared" si="98"/>
        <v>13.518389284490089</v>
      </c>
      <c r="M768" s="6"/>
      <c r="N768" s="7">
        <f t="shared" si="99"/>
        <v>18.396276947912742</v>
      </c>
      <c r="O768" s="28">
        <f t="shared" si="90"/>
        <v>23.910663455222245</v>
      </c>
    </row>
    <row r="769" spans="1:15" ht="13.2" x14ac:dyDescent="0.25">
      <c r="A769" s="31">
        <v>12540</v>
      </c>
      <c r="B769" s="11">
        <v>9.81</v>
      </c>
      <c r="C769" s="4">
        <v>0.44419999999999998</v>
      </c>
      <c r="D769" s="11">
        <v>0.46079999999999999</v>
      </c>
      <c r="E769" s="11">
        <v>13.3</v>
      </c>
      <c r="F769" s="23">
        <f>F765*8/12+F777*4/12</f>
        <v>3.0100000000000002</v>
      </c>
      <c r="G769" s="4">
        <f t="shared" si="91"/>
        <v>191.59225037593984</v>
      </c>
      <c r="H769" s="4">
        <f t="shared" si="92"/>
        <v>8.675359593984961</v>
      </c>
      <c r="I769" s="5">
        <f t="shared" si="95"/>
        <v>5480.7616556138746</v>
      </c>
      <c r="J769" s="4">
        <f t="shared" si="93"/>
        <v>8.9995625864661637</v>
      </c>
      <c r="K769" s="5">
        <f t="shared" si="94"/>
        <v>257.44495116278011</v>
      </c>
      <c r="L769" s="15">
        <f t="shared" si="98"/>
        <v>12.181583235024018</v>
      </c>
      <c r="M769" s="6"/>
      <c r="N769" s="7">
        <f t="shared" si="99"/>
        <v>16.583942576102306</v>
      </c>
      <c r="O769" s="28">
        <f t="shared" si="90"/>
        <v>21.2890625</v>
      </c>
    </row>
    <row r="770" spans="1:15" ht="13.2" x14ac:dyDescent="0.25">
      <c r="A770" s="31">
        <v>12571</v>
      </c>
      <c r="B770" s="11">
        <v>9.94</v>
      </c>
      <c r="C770" s="4">
        <v>0.44500000000000001</v>
      </c>
      <c r="D770" s="11">
        <v>0.46500000000000002</v>
      </c>
      <c r="E770" s="11">
        <v>13.4</v>
      </c>
      <c r="F770" s="23">
        <f>F765*7/12+F777*5/12</f>
        <v>2.9824999999999999</v>
      </c>
      <c r="G770" s="4">
        <f t="shared" si="91"/>
        <v>192.68244925373131</v>
      </c>
      <c r="H770" s="4">
        <f t="shared" si="92"/>
        <v>8.6261257462686558</v>
      </c>
      <c r="I770" s="5">
        <f t="shared" si="95"/>
        <v>5532.5118270804069</v>
      </c>
      <c r="J770" s="4">
        <f t="shared" si="93"/>
        <v>9.0138167910447766</v>
      </c>
      <c r="K770" s="5">
        <f t="shared" si="94"/>
        <v>258.81468808776555</v>
      </c>
      <c r="L770" s="15">
        <f t="shared" si="98"/>
        <v>12.287726483952421</v>
      </c>
      <c r="M770" s="6"/>
      <c r="N770" s="7">
        <f t="shared" si="99"/>
        <v>16.734478982141706</v>
      </c>
      <c r="O770" s="28">
        <f t="shared" si="90"/>
        <v>21.376344086021504</v>
      </c>
    </row>
    <row r="771" spans="1:15" ht="13.2" x14ac:dyDescent="0.25">
      <c r="A771" s="31">
        <v>12601</v>
      </c>
      <c r="B771" s="11">
        <v>9.4700000000000006</v>
      </c>
      <c r="C771" s="4">
        <v>0.44579999999999997</v>
      </c>
      <c r="D771" s="11">
        <v>0.46920000000000001</v>
      </c>
      <c r="E771" s="11">
        <v>13.4</v>
      </c>
      <c r="F771" s="23">
        <f>F765*6/12+F777*6/12</f>
        <v>2.9550000000000001</v>
      </c>
      <c r="G771" s="4">
        <f t="shared" si="91"/>
        <v>183.57170970149252</v>
      </c>
      <c r="H771" s="4">
        <f t="shared" si="92"/>
        <v>8.6416333880597005</v>
      </c>
      <c r="I771" s="5">
        <f t="shared" si="95"/>
        <v>5291.5915308679569</v>
      </c>
      <c r="J771" s="4">
        <f t="shared" si="93"/>
        <v>9.0952319104477599</v>
      </c>
      <c r="K771" s="5">
        <f t="shared" si="94"/>
        <v>262.17684754838911</v>
      </c>
      <c r="L771" s="15">
        <f t="shared" si="98"/>
        <v>11.741524229318241</v>
      </c>
      <c r="M771" s="6"/>
      <c r="N771" s="7">
        <f t="shared" si="99"/>
        <v>15.999498232451367</v>
      </c>
      <c r="O771" s="28">
        <f t="shared" si="90"/>
        <v>20.183290707587386</v>
      </c>
    </row>
    <row r="772" spans="1:15" ht="13.2" x14ac:dyDescent="0.25">
      <c r="A772" s="31">
        <v>12632</v>
      </c>
      <c r="B772" s="11">
        <v>9.1</v>
      </c>
      <c r="C772" s="4">
        <v>0.44669999999999999</v>
      </c>
      <c r="D772" s="11">
        <v>0.4733</v>
      </c>
      <c r="E772" s="11">
        <v>13.4</v>
      </c>
      <c r="F772" s="23">
        <f>F765*5/12+F777*7/12</f>
        <v>2.9275000000000002</v>
      </c>
      <c r="G772" s="4">
        <f t="shared" si="91"/>
        <v>176.39942537313431</v>
      </c>
      <c r="H772" s="4">
        <f t="shared" si="92"/>
        <v>8.659079485074626</v>
      </c>
      <c r="I772" s="5">
        <f t="shared" si="95"/>
        <v>5105.6454514926045</v>
      </c>
      <c r="J772" s="4">
        <f t="shared" si="93"/>
        <v>9.174708574626866</v>
      </c>
      <c r="K772" s="5">
        <f t="shared" si="94"/>
        <v>265.54966947158789</v>
      </c>
      <c r="L772" s="15">
        <f t="shared" si="98"/>
        <v>11.315025981829049</v>
      </c>
      <c r="M772" s="6"/>
      <c r="N772" s="7">
        <f t="shared" si="99"/>
        <v>15.429440235825373</v>
      </c>
      <c r="O772" s="28">
        <f t="shared" si="90"/>
        <v>19.226706106063805</v>
      </c>
    </row>
    <row r="773" spans="1:15" ht="13.2" x14ac:dyDescent="0.25">
      <c r="A773" s="31">
        <v>12663</v>
      </c>
      <c r="B773" s="11">
        <v>8.8800000000000008</v>
      </c>
      <c r="C773" s="4">
        <v>0.44750000000000001</v>
      </c>
      <c r="D773" s="11">
        <v>0.47749999999999998</v>
      </c>
      <c r="E773" s="11">
        <v>13.6</v>
      </c>
      <c r="F773" s="23">
        <f>F765*4/12+F777*8/12</f>
        <v>2.9000000000000004</v>
      </c>
      <c r="G773" s="4">
        <f t="shared" si="91"/>
        <v>169.60342941176472</v>
      </c>
      <c r="H773" s="4">
        <f t="shared" si="92"/>
        <v>8.5470196691176472</v>
      </c>
      <c r="I773" s="5">
        <f t="shared" si="95"/>
        <v>4929.5596084612507</v>
      </c>
      <c r="J773" s="4">
        <f t="shared" si="93"/>
        <v>9.1200042279411768</v>
      </c>
      <c r="K773" s="5">
        <f t="shared" si="94"/>
        <v>265.07485507209992</v>
      </c>
      <c r="L773" s="15">
        <f t="shared" si="98"/>
        <v>10.909954083288842</v>
      </c>
      <c r="M773" s="6"/>
      <c r="N773" s="7">
        <f t="shared" si="99"/>
        <v>14.88906003688466</v>
      </c>
      <c r="O773" s="28">
        <f t="shared" si="90"/>
        <v>18.596858638743459</v>
      </c>
    </row>
    <row r="774" spans="1:15" ht="13.2" x14ac:dyDescent="0.25">
      <c r="A774" s="31">
        <v>12693</v>
      </c>
      <c r="B774" s="11">
        <v>8.9499999999999993</v>
      </c>
      <c r="C774" s="4">
        <v>0.44829999999999998</v>
      </c>
      <c r="D774" s="11">
        <v>0.48170000000000002</v>
      </c>
      <c r="E774" s="11">
        <v>13.5</v>
      </c>
      <c r="F774" s="23">
        <f>F765*3/12+F777*9/12</f>
        <v>2.8724999999999996</v>
      </c>
      <c r="G774" s="4">
        <f t="shared" si="91"/>
        <v>172.2066185185185</v>
      </c>
      <c r="H774" s="4">
        <f t="shared" si="92"/>
        <v>8.6257236962962942</v>
      </c>
      <c r="I774" s="5">
        <f t="shared" si="95"/>
        <v>5026.1142252589225</v>
      </c>
      <c r="J774" s="4">
        <f t="shared" si="93"/>
        <v>9.2683718592592594</v>
      </c>
      <c r="K774" s="5">
        <f t="shared" si="94"/>
        <v>270.51164495052774</v>
      </c>
      <c r="L774" s="15">
        <f t="shared" si="98"/>
        <v>11.108352605351726</v>
      </c>
      <c r="M774" s="6"/>
      <c r="N774" s="7">
        <f t="shared" si="99"/>
        <v>15.171974636031178</v>
      </c>
      <c r="O774" s="28">
        <f t="shared" si="90"/>
        <v>18.58002906373261</v>
      </c>
    </row>
    <row r="775" spans="1:15" ht="13.2" x14ac:dyDescent="0.25">
      <c r="A775" s="31">
        <v>12724</v>
      </c>
      <c r="B775" s="11">
        <v>9.1999999999999993</v>
      </c>
      <c r="C775" s="4">
        <v>0.44919999999999999</v>
      </c>
      <c r="D775" s="11">
        <v>0.48580000000000001</v>
      </c>
      <c r="E775" s="11">
        <v>13.5</v>
      </c>
      <c r="F775" s="23">
        <f>F765*2/12+F777*10/12</f>
        <v>2.8449999999999998</v>
      </c>
      <c r="G775" s="4">
        <f t="shared" si="91"/>
        <v>177.01685925925923</v>
      </c>
      <c r="H775" s="4">
        <f t="shared" si="92"/>
        <v>8.6430405629629625</v>
      </c>
      <c r="I775" s="5">
        <f t="shared" si="95"/>
        <v>5187.5301767092305</v>
      </c>
      <c r="J775" s="4">
        <f t="shared" si="93"/>
        <v>9.347259807407406</v>
      </c>
      <c r="K775" s="5">
        <f t="shared" si="94"/>
        <v>273.92414780927658</v>
      </c>
      <c r="L775" s="15">
        <f t="shared" si="98"/>
        <v>11.448808690205698</v>
      </c>
      <c r="M775" s="6"/>
      <c r="N775" s="7">
        <f t="shared" si="99"/>
        <v>15.64760013557143</v>
      </c>
      <c r="O775" s="28">
        <f t="shared" si="90"/>
        <v>18.937834499794153</v>
      </c>
    </row>
    <row r="776" spans="1:15" ht="13.2" x14ac:dyDescent="0.25">
      <c r="A776" s="31">
        <v>12754</v>
      </c>
      <c r="B776" s="11">
        <v>9.26</v>
      </c>
      <c r="C776" s="4">
        <v>0.45</v>
      </c>
      <c r="D776" s="11">
        <v>0.49</v>
      </c>
      <c r="E776" s="11">
        <v>13.4</v>
      </c>
      <c r="F776" s="23">
        <f>F765*1/12+F777*11/12</f>
        <v>2.8174999999999999</v>
      </c>
      <c r="G776" s="4">
        <f t="shared" si="91"/>
        <v>179.50095373134326</v>
      </c>
      <c r="H776" s="4">
        <f t="shared" si="92"/>
        <v>8.7230485074626856</v>
      </c>
      <c r="I776" s="5">
        <f t="shared" si="95"/>
        <v>5281.6299038155412</v>
      </c>
      <c r="J776" s="4">
        <f t="shared" si="93"/>
        <v>9.4984305970149236</v>
      </c>
      <c r="K776" s="5">
        <f t="shared" si="94"/>
        <v>279.48149599023918</v>
      </c>
      <c r="L776" s="15">
        <f t="shared" si="98"/>
        <v>11.639337566475884</v>
      </c>
      <c r="M776" s="6"/>
      <c r="N776" s="7">
        <f t="shared" si="99"/>
        <v>15.918287827037373</v>
      </c>
      <c r="O776" s="28">
        <f t="shared" si="90"/>
        <v>18.897959183673468</v>
      </c>
    </row>
    <row r="777" spans="1:15" ht="13.2" x14ac:dyDescent="0.25">
      <c r="A777" s="31">
        <v>12785</v>
      </c>
      <c r="B777" s="11">
        <v>9.26</v>
      </c>
      <c r="C777" s="4">
        <v>0.45</v>
      </c>
      <c r="D777" s="11">
        <v>0.56999999999999995</v>
      </c>
      <c r="E777" s="11">
        <v>13.6</v>
      </c>
      <c r="F777" s="23">
        <v>2.79</v>
      </c>
      <c r="G777" s="4">
        <f t="shared" si="91"/>
        <v>176.8612338235294</v>
      </c>
      <c r="H777" s="4">
        <f t="shared" si="92"/>
        <v>8.5947683823529406</v>
      </c>
      <c r="I777" s="5">
        <f t="shared" si="95"/>
        <v>5225.0332233175186</v>
      </c>
      <c r="J777" s="4">
        <f t="shared" si="93"/>
        <v>10.886706617647057</v>
      </c>
      <c r="K777" s="5">
        <f t="shared" si="94"/>
        <v>321.62731504222302</v>
      </c>
      <c r="L777" s="15">
        <f t="shared" si="98"/>
        <v>11.495907968201596</v>
      </c>
      <c r="M777" s="6"/>
      <c r="N777" s="7">
        <f t="shared" si="99"/>
        <v>15.731975583272842</v>
      </c>
      <c r="O777" s="28">
        <f t="shared" ref="O777:O840" si="100">B777/D777</f>
        <v>16.245614035087719</v>
      </c>
    </row>
    <row r="778" spans="1:15" ht="13.2" x14ac:dyDescent="0.25">
      <c r="A778" s="31">
        <v>12816</v>
      </c>
      <c r="B778" s="11">
        <v>8.98</v>
      </c>
      <c r="C778" s="4">
        <v>0.45</v>
      </c>
      <c r="D778" s="11">
        <v>0.65</v>
      </c>
      <c r="E778" s="11">
        <v>13.7</v>
      </c>
      <c r="F778" s="23">
        <f>F777*11/12+F789*1/12</f>
        <v>2.7783333333333333</v>
      </c>
      <c r="G778" s="4">
        <f t="shared" ref="G778:G841" si="101">B778*$E$1804/E778</f>
        <v>170.26145547445256</v>
      </c>
      <c r="H778" s="4">
        <f t="shared" ref="H778:H841" si="102">C778*$E$1804/E778</f>
        <v>8.5320328467153281</v>
      </c>
      <c r="I778" s="5">
        <f t="shared" si="95"/>
        <v>5051.0603998140805</v>
      </c>
      <c r="J778" s="4">
        <f t="shared" ref="J778:J841" si="103">D778*$E$1804/E778</f>
        <v>12.324047445255475</v>
      </c>
      <c r="K778" s="5">
        <f t="shared" ref="K778:K841" si="104">J778*(I778/G778)</f>
        <v>365.61127615580762</v>
      </c>
      <c r="L778" s="15">
        <f t="shared" si="98"/>
        <v>11.087812159055565</v>
      </c>
      <c r="M778" s="6"/>
      <c r="N778" s="7">
        <f t="shared" si="99"/>
        <v>15.179973139310773</v>
      </c>
      <c r="O778" s="28">
        <f t="shared" si="100"/>
        <v>13.815384615384616</v>
      </c>
    </row>
    <row r="779" spans="1:15" ht="13.2" x14ac:dyDescent="0.25">
      <c r="A779" s="31">
        <v>12844</v>
      </c>
      <c r="B779" s="11">
        <v>8.41</v>
      </c>
      <c r="C779" s="4">
        <v>0.45</v>
      </c>
      <c r="D779" s="11">
        <v>0.73</v>
      </c>
      <c r="E779" s="11">
        <v>13.7</v>
      </c>
      <c r="F779" s="23">
        <f>F777*10/12+F789*2/12</f>
        <v>2.7666666666666666</v>
      </c>
      <c r="G779" s="4">
        <f t="shared" si="101"/>
        <v>159.45421386861315</v>
      </c>
      <c r="H779" s="4">
        <f t="shared" si="102"/>
        <v>8.5320328467153281</v>
      </c>
      <c r="I779" s="5">
        <f t="shared" ref="I779:I842" si="105">I778*((G779+(H779/12))/G778)</f>
        <v>4751.5403928095147</v>
      </c>
      <c r="J779" s="4">
        <f t="shared" si="103"/>
        <v>13.840853284671534</v>
      </c>
      <c r="K779" s="5">
        <f t="shared" si="104"/>
        <v>412.44048593947031</v>
      </c>
      <c r="L779" s="15">
        <f t="shared" si="98"/>
        <v>10.398272404790033</v>
      </c>
      <c r="M779" s="6"/>
      <c r="N779" s="7">
        <f t="shared" si="99"/>
        <v>14.241120748641031</v>
      </c>
      <c r="O779" s="28">
        <f t="shared" si="100"/>
        <v>11.520547945205481</v>
      </c>
    </row>
    <row r="780" spans="1:15" ht="13.2" x14ac:dyDescent="0.25">
      <c r="A780" s="31">
        <v>12875</v>
      </c>
      <c r="B780" s="11">
        <v>9.0399999999999991</v>
      </c>
      <c r="C780" s="4">
        <v>0.44666699999999998</v>
      </c>
      <c r="D780" s="11">
        <v>0.75666699999999998</v>
      </c>
      <c r="E780" s="11">
        <v>13.8</v>
      </c>
      <c r="F780" s="23">
        <f>F777*9/12+F789*3/12</f>
        <v>2.7549999999999999</v>
      </c>
      <c r="G780" s="4">
        <f t="shared" si="101"/>
        <v>170.15703768115938</v>
      </c>
      <c r="H780" s="4">
        <f t="shared" si="102"/>
        <v>8.4074705254347819</v>
      </c>
      <c r="I780" s="5">
        <f t="shared" si="105"/>
        <v>5091.3491358007577</v>
      </c>
      <c r="J780" s="4">
        <f t="shared" si="103"/>
        <v>14.242501684855071</v>
      </c>
      <c r="K780" s="5">
        <f t="shared" si="104"/>
        <v>426.15662351094608</v>
      </c>
      <c r="L780" s="15">
        <f t="shared" si="98"/>
        <v>11.104210207149523</v>
      </c>
      <c r="M780" s="6"/>
      <c r="N780" s="7">
        <f t="shared" si="99"/>
        <v>15.203114450417134</v>
      </c>
      <c r="O780" s="28">
        <f t="shared" si="100"/>
        <v>11.947131300823214</v>
      </c>
    </row>
    <row r="781" spans="1:15" ht="13.2" x14ac:dyDescent="0.25">
      <c r="A781" s="31">
        <v>12905</v>
      </c>
      <c r="B781" s="11">
        <v>9.75</v>
      </c>
      <c r="C781" s="4">
        <v>0.44333299999999998</v>
      </c>
      <c r="D781" s="11">
        <v>0.78333299999999995</v>
      </c>
      <c r="E781" s="11">
        <v>13.8</v>
      </c>
      <c r="F781" s="23">
        <f>F777*8/12+F789*4/12</f>
        <v>2.7433333333333332</v>
      </c>
      <c r="G781" s="4">
        <f t="shared" si="101"/>
        <v>183.52114130434782</v>
      </c>
      <c r="H781" s="4">
        <f t="shared" si="102"/>
        <v>8.3447157064492732</v>
      </c>
      <c r="I781" s="5">
        <f t="shared" si="105"/>
        <v>5512.0299776466691</v>
      </c>
      <c r="J781" s="4">
        <f t="shared" si="103"/>
        <v>14.744427300652172</v>
      </c>
      <c r="K781" s="5">
        <f t="shared" si="104"/>
        <v>442.8466644594767</v>
      </c>
      <c r="L781" s="15">
        <f t="shared" si="98"/>
        <v>11.985576683480097</v>
      </c>
      <c r="M781" s="6"/>
      <c r="N781" s="7">
        <f t="shared" si="99"/>
        <v>16.397052898465724</v>
      </c>
      <c r="O781" s="28">
        <f t="shared" si="100"/>
        <v>12.446813807154813</v>
      </c>
    </row>
    <row r="782" spans="1:15" ht="13.2" x14ac:dyDescent="0.25">
      <c r="A782" s="31">
        <v>12936</v>
      </c>
      <c r="B782" s="11">
        <v>10.119999999999999</v>
      </c>
      <c r="C782" s="4">
        <v>0.44</v>
      </c>
      <c r="D782" s="11">
        <v>0.81</v>
      </c>
      <c r="E782" s="11">
        <v>13.7</v>
      </c>
      <c r="F782" s="23">
        <f>F777*7/12+F789*5/12</f>
        <v>2.7316666666666669</v>
      </c>
      <c r="G782" s="4">
        <f t="shared" si="101"/>
        <v>191.87593868613138</v>
      </c>
      <c r="H782" s="4">
        <f t="shared" si="102"/>
        <v>8.3424321167883217</v>
      </c>
      <c r="I782" s="5">
        <f t="shared" si="105"/>
        <v>5783.8453732128946</v>
      </c>
      <c r="J782" s="4">
        <f t="shared" si="103"/>
        <v>15.357659124087593</v>
      </c>
      <c r="K782" s="5">
        <f t="shared" si="104"/>
        <v>462.93624034609149</v>
      </c>
      <c r="L782" s="15">
        <f t="shared" si="98"/>
        <v>12.539519324443889</v>
      </c>
      <c r="M782" s="6"/>
      <c r="N782" s="7">
        <f t="shared" si="99"/>
        <v>17.136505102037578</v>
      </c>
      <c r="O782" s="28">
        <f t="shared" si="100"/>
        <v>12.493827160493826</v>
      </c>
    </row>
    <row r="783" spans="1:15" ht="13.2" x14ac:dyDescent="0.25">
      <c r="A783" s="31">
        <v>12966</v>
      </c>
      <c r="B783" s="11">
        <v>10.65</v>
      </c>
      <c r="C783" s="4">
        <v>0.44</v>
      </c>
      <c r="D783" s="11">
        <v>0.79333299999999995</v>
      </c>
      <c r="E783" s="11">
        <v>13.7</v>
      </c>
      <c r="F783" s="23">
        <f>F777*6/12+F789*6/12</f>
        <v>2.72</v>
      </c>
      <c r="G783" s="4">
        <f t="shared" si="101"/>
        <v>201.92477737226278</v>
      </c>
      <c r="H783" s="4">
        <f t="shared" si="102"/>
        <v>8.3424321167883217</v>
      </c>
      <c r="I783" s="5">
        <f t="shared" si="105"/>
        <v>6107.7102327142757</v>
      </c>
      <c r="J783" s="4">
        <f t="shared" si="103"/>
        <v>15.041651587518247</v>
      </c>
      <c r="K783" s="5">
        <f t="shared" si="104"/>
        <v>454.97165089670557</v>
      </c>
      <c r="L783" s="15">
        <f t="shared" si="98"/>
        <v>13.202137936511011</v>
      </c>
      <c r="M783" s="6"/>
      <c r="N783" s="7">
        <f t="shared" si="99"/>
        <v>18.016989509797199</v>
      </c>
      <c r="O783" s="28">
        <f t="shared" si="100"/>
        <v>13.424375388393022</v>
      </c>
    </row>
    <row r="784" spans="1:15" ht="13.2" x14ac:dyDescent="0.25">
      <c r="A784" s="31">
        <v>12997</v>
      </c>
      <c r="B784" s="11">
        <v>11.37</v>
      </c>
      <c r="C784" s="4">
        <v>0.44</v>
      </c>
      <c r="D784" s="11">
        <v>0.776667</v>
      </c>
      <c r="E784" s="11">
        <v>13.7</v>
      </c>
      <c r="F784" s="23">
        <f>F777*5/12+F789*7/12</f>
        <v>2.708333333333333</v>
      </c>
      <c r="G784" s="4">
        <f t="shared" si="101"/>
        <v>215.57602992700728</v>
      </c>
      <c r="H784" s="4">
        <f t="shared" si="102"/>
        <v>8.3424321167883217</v>
      </c>
      <c r="I784" s="5">
        <f t="shared" si="105"/>
        <v>6541.6539644282466</v>
      </c>
      <c r="J784" s="4">
        <f t="shared" si="103"/>
        <v>14.725663011021897</v>
      </c>
      <c r="K784" s="5">
        <f t="shared" si="104"/>
        <v>446.85019873268186</v>
      </c>
      <c r="L784" s="15">
        <f t="shared" si="98"/>
        <v>14.105056846668949</v>
      </c>
      <c r="M784" s="6"/>
      <c r="N784" s="7">
        <f t="shared" si="99"/>
        <v>19.219226540421495</v>
      </c>
      <c r="O784" s="28">
        <f t="shared" si="100"/>
        <v>14.639478695502705</v>
      </c>
    </row>
    <row r="785" spans="1:15" ht="13.2" x14ac:dyDescent="0.25">
      <c r="A785" s="31">
        <v>13028</v>
      </c>
      <c r="B785" s="11">
        <v>11.61</v>
      </c>
      <c r="C785" s="4">
        <v>0.44</v>
      </c>
      <c r="D785" s="11">
        <v>0.76</v>
      </c>
      <c r="E785" s="11">
        <v>13.7</v>
      </c>
      <c r="F785" s="23">
        <f>F777*4/12+F789*8/12</f>
        <v>2.6966666666666668</v>
      </c>
      <c r="G785" s="4">
        <f t="shared" si="101"/>
        <v>220.12644744525548</v>
      </c>
      <c r="H785" s="4">
        <f t="shared" si="102"/>
        <v>8.3424321167883217</v>
      </c>
      <c r="I785" s="5">
        <f t="shared" si="105"/>
        <v>6700.8322930848126</v>
      </c>
      <c r="J785" s="4">
        <f t="shared" si="103"/>
        <v>14.409655474452554</v>
      </c>
      <c r="K785" s="5">
        <f t="shared" si="104"/>
        <v>438.64190721313156</v>
      </c>
      <c r="L785" s="15">
        <f t="shared" si="98"/>
        <v>14.418891702707429</v>
      </c>
      <c r="M785" s="6"/>
      <c r="N785" s="7">
        <f t="shared" si="99"/>
        <v>19.615521489913785</v>
      </c>
      <c r="O785" s="28">
        <f t="shared" si="100"/>
        <v>15.276315789473683</v>
      </c>
    </row>
    <row r="786" spans="1:15" ht="13.2" x14ac:dyDescent="0.25">
      <c r="A786" s="31">
        <v>13058</v>
      </c>
      <c r="B786" s="11">
        <v>11.92</v>
      </c>
      <c r="C786" s="4">
        <v>0.45</v>
      </c>
      <c r="D786" s="11">
        <v>0.76</v>
      </c>
      <c r="E786" s="11">
        <v>13.7</v>
      </c>
      <c r="F786" s="23">
        <f>F777*3/12+F789*9/12</f>
        <v>2.6850000000000001</v>
      </c>
      <c r="G786" s="4">
        <f t="shared" si="101"/>
        <v>226.0040700729927</v>
      </c>
      <c r="H786" s="4">
        <f t="shared" si="102"/>
        <v>8.5320328467153281</v>
      </c>
      <c r="I786" s="5">
        <f t="shared" si="105"/>
        <v>6901.3955335539749</v>
      </c>
      <c r="J786" s="4">
        <f t="shared" si="103"/>
        <v>14.409655474452554</v>
      </c>
      <c r="K786" s="5">
        <f t="shared" si="104"/>
        <v>440.02186287760242</v>
      </c>
      <c r="L786" s="15">
        <f t="shared" si="98"/>
        <v>14.826232627114086</v>
      </c>
      <c r="M786" s="6"/>
      <c r="N786" s="7">
        <f t="shared" si="99"/>
        <v>20.13776492449303</v>
      </c>
      <c r="O786" s="28">
        <f t="shared" si="100"/>
        <v>15.684210526315789</v>
      </c>
    </row>
    <row r="787" spans="1:15" ht="13.2" x14ac:dyDescent="0.25">
      <c r="A787" s="31">
        <v>13089</v>
      </c>
      <c r="B787" s="11">
        <v>13.04</v>
      </c>
      <c r="C787" s="4">
        <v>0.46</v>
      </c>
      <c r="D787" s="11">
        <v>0.76</v>
      </c>
      <c r="E787" s="11">
        <v>13.8</v>
      </c>
      <c r="F787" s="23">
        <f>F777*2/12+F789*10/12</f>
        <v>2.6733333333333333</v>
      </c>
      <c r="G787" s="4">
        <f t="shared" si="101"/>
        <v>245.44776231884055</v>
      </c>
      <c r="H787" s="4">
        <f t="shared" si="102"/>
        <v>8.658433333333333</v>
      </c>
      <c r="I787" s="5">
        <f t="shared" si="105"/>
        <v>7517.1730143350305</v>
      </c>
      <c r="J787" s="4">
        <f t="shared" si="103"/>
        <v>14.305237681159419</v>
      </c>
      <c r="K787" s="5">
        <f t="shared" si="104"/>
        <v>438.11744562075336</v>
      </c>
      <c r="L787" s="15">
        <f t="shared" si="98"/>
        <v>16.129605163251135</v>
      </c>
      <c r="M787" s="6"/>
      <c r="N787" s="7">
        <f t="shared" si="99"/>
        <v>21.868060170749118</v>
      </c>
      <c r="O787" s="28">
        <f t="shared" si="100"/>
        <v>17.157894736842103</v>
      </c>
    </row>
    <row r="788" spans="1:15" ht="13.2" x14ac:dyDescent="0.25">
      <c r="A788" s="31">
        <v>13119</v>
      </c>
      <c r="B788" s="11">
        <v>13.04</v>
      </c>
      <c r="C788" s="4">
        <v>0.47</v>
      </c>
      <c r="D788" s="11">
        <v>0.76</v>
      </c>
      <c r="E788" s="11">
        <v>13.8</v>
      </c>
      <c r="F788" s="23">
        <f>F777*1/12+F789*11/12</f>
        <v>2.6616666666666666</v>
      </c>
      <c r="G788" s="4">
        <f t="shared" si="101"/>
        <v>245.44776231884055</v>
      </c>
      <c r="H788" s="4">
        <f t="shared" si="102"/>
        <v>8.8466601449275348</v>
      </c>
      <c r="I788" s="5">
        <f t="shared" si="105"/>
        <v>7539.7514353264505</v>
      </c>
      <c r="J788" s="4">
        <f t="shared" si="103"/>
        <v>14.305237681159419</v>
      </c>
      <c r="K788" s="5">
        <f t="shared" si="104"/>
        <v>439.43336586258459</v>
      </c>
      <c r="L788" s="15">
        <f t="shared" si="98"/>
        <v>16.159192714615319</v>
      </c>
      <c r="M788" s="6"/>
      <c r="N788" s="7">
        <f t="shared" si="99"/>
        <v>21.869913075541906</v>
      </c>
      <c r="O788" s="28">
        <f t="shared" si="100"/>
        <v>17.157894736842103</v>
      </c>
    </row>
    <row r="789" spans="1:15" ht="13.2" x14ac:dyDescent="0.25">
      <c r="A789" s="31">
        <v>13150</v>
      </c>
      <c r="B789" s="11">
        <v>13.76</v>
      </c>
      <c r="C789" s="4">
        <v>0.48</v>
      </c>
      <c r="D789" s="11">
        <v>0.77</v>
      </c>
      <c r="E789" s="11">
        <v>13.8</v>
      </c>
      <c r="F789" s="23">
        <v>2.65</v>
      </c>
      <c r="G789" s="4">
        <f t="shared" si="101"/>
        <v>259.00009275362316</v>
      </c>
      <c r="H789" s="4">
        <f t="shared" si="102"/>
        <v>9.0348869565217385</v>
      </c>
      <c r="I789" s="5">
        <f t="shared" si="105"/>
        <v>7979.1848011890361</v>
      </c>
      <c r="J789" s="4">
        <f t="shared" si="103"/>
        <v>14.493464492753622</v>
      </c>
      <c r="K789" s="5">
        <f t="shared" si="104"/>
        <v>446.50961460142139</v>
      </c>
      <c r="L789" s="15">
        <f t="shared" ref="L789:L832" si="106">G789/AVERAGE(J669:J788)</f>
        <v>17.087359845997234</v>
      </c>
      <c r="M789" s="6"/>
      <c r="N789" s="7">
        <f t="shared" ref="N789:N832" si="107">I789/AVERAGE(K669:K788)</f>
        <v>23.082290704692657</v>
      </c>
      <c r="O789" s="28">
        <f t="shared" si="100"/>
        <v>17.870129870129869</v>
      </c>
    </row>
    <row r="790" spans="1:15" ht="13.2" x14ac:dyDescent="0.25">
      <c r="A790" s="31">
        <v>13181</v>
      </c>
      <c r="B790" s="11">
        <v>14.55</v>
      </c>
      <c r="C790" s="4">
        <v>0.49</v>
      </c>
      <c r="D790" s="11">
        <v>0.78</v>
      </c>
      <c r="E790" s="11">
        <v>13.8</v>
      </c>
      <c r="F790" s="23">
        <f>F789*11/12+F801*1/12</f>
        <v>2.6524999999999999</v>
      </c>
      <c r="G790" s="4">
        <f t="shared" si="101"/>
        <v>273.87001086956519</v>
      </c>
      <c r="H790" s="4">
        <f t="shared" si="102"/>
        <v>9.2231137681159403</v>
      </c>
      <c r="I790" s="5">
        <f t="shared" si="105"/>
        <v>8460.9706082860248</v>
      </c>
      <c r="J790" s="4">
        <f t="shared" si="103"/>
        <v>14.681691304347824</v>
      </c>
      <c r="K790" s="5">
        <f t="shared" si="104"/>
        <v>453.57780580502396</v>
      </c>
      <c r="L790" s="15">
        <f t="shared" si="106"/>
        <v>18.104536459517778</v>
      </c>
      <c r="M790" s="6"/>
      <c r="N790" s="7">
        <f t="shared" si="107"/>
        <v>24.406816425328554</v>
      </c>
      <c r="O790" s="28">
        <f t="shared" si="100"/>
        <v>18.653846153846153</v>
      </c>
    </row>
    <row r="791" spans="1:15" ht="13.2" x14ac:dyDescent="0.25">
      <c r="A791" s="31">
        <v>13210</v>
      </c>
      <c r="B791" s="11">
        <v>14.86</v>
      </c>
      <c r="C791" s="4">
        <v>0.5</v>
      </c>
      <c r="D791" s="11">
        <v>0.79</v>
      </c>
      <c r="E791" s="11">
        <v>13.7</v>
      </c>
      <c r="F791" s="23">
        <f>F789*10/12+F801*2/12</f>
        <v>2.6550000000000002</v>
      </c>
      <c r="G791" s="4">
        <f t="shared" si="101"/>
        <v>281.74668467153282</v>
      </c>
      <c r="H791" s="4">
        <f t="shared" si="102"/>
        <v>9.4800364963503654</v>
      </c>
      <c r="I791" s="5">
        <f t="shared" si="105"/>
        <v>8728.7198876251696</v>
      </c>
      <c r="J791" s="4">
        <f t="shared" si="103"/>
        <v>14.978457664233577</v>
      </c>
      <c r="K791" s="5">
        <f t="shared" si="104"/>
        <v>464.04365486028837</v>
      </c>
      <c r="L791" s="15">
        <f t="shared" si="106"/>
        <v>18.660478203926012</v>
      </c>
      <c r="M791" s="6"/>
      <c r="N791" s="7">
        <f t="shared" si="107"/>
        <v>25.104585822781569</v>
      </c>
      <c r="O791" s="28">
        <f t="shared" si="100"/>
        <v>18.810126582278478</v>
      </c>
    </row>
    <row r="792" spans="1:15" ht="13.2" x14ac:dyDescent="0.25">
      <c r="A792" s="31">
        <v>13241</v>
      </c>
      <c r="B792" s="11">
        <v>14.88</v>
      </c>
      <c r="C792" s="4">
        <v>0.51666699999999999</v>
      </c>
      <c r="D792" s="11">
        <v>0.82</v>
      </c>
      <c r="E792" s="11">
        <v>13.7</v>
      </c>
      <c r="F792" s="23">
        <f>F789*9/12+F801*3/12</f>
        <v>2.6574999999999998</v>
      </c>
      <c r="G792" s="4">
        <f t="shared" si="101"/>
        <v>282.12588613138689</v>
      </c>
      <c r="H792" s="4">
        <f t="shared" si="102"/>
        <v>9.796044032919708</v>
      </c>
      <c r="I792" s="5">
        <f t="shared" si="105"/>
        <v>8765.7585500926998</v>
      </c>
      <c r="J792" s="4">
        <f t="shared" si="103"/>
        <v>15.547259854014598</v>
      </c>
      <c r="K792" s="5">
        <f t="shared" si="104"/>
        <v>483.05927493790409</v>
      </c>
      <c r="L792" s="15">
        <f t="shared" si="106"/>
        <v>18.718999665151486</v>
      </c>
      <c r="M792" s="6"/>
      <c r="N792" s="7">
        <f t="shared" si="107"/>
        <v>25.132351826424692</v>
      </c>
      <c r="O792" s="28">
        <f t="shared" si="100"/>
        <v>18.146341463414636</v>
      </c>
    </row>
    <row r="793" spans="1:15" ht="13.2" x14ac:dyDescent="0.25">
      <c r="A793" s="31">
        <v>13271</v>
      </c>
      <c r="B793" s="11">
        <v>14.09</v>
      </c>
      <c r="C793" s="4">
        <v>0.53333299999999995</v>
      </c>
      <c r="D793" s="11">
        <v>0.85</v>
      </c>
      <c r="E793" s="11">
        <v>13.7</v>
      </c>
      <c r="F793" s="23">
        <f>F789*8/12+F801*4/12</f>
        <v>2.66</v>
      </c>
      <c r="G793" s="4">
        <f t="shared" si="101"/>
        <v>267.1474284671533</v>
      </c>
      <c r="H793" s="4">
        <f t="shared" si="102"/>
        <v>10.112032609416056</v>
      </c>
      <c r="I793" s="5">
        <f t="shared" si="105"/>
        <v>8326.5542336159833</v>
      </c>
      <c r="J793" s="4">
        <f t="shared" si="103"/>
        <v>16.116062043795619</v>
      </c>
      <c r="K793" s="5">
        <f t="shared" si="104"/>
        <v>502.31164645660641</v>
      </c>
      <c r="L793" s="15">
        <f t="shared" si="106"/>
        <v>17.750192519328635</v>
      </c>
      <c r="M793" s="6"/>
      <c r="N793" s="7">
        <f t="shared" si="107"/>
        <v>23.787637409301364</v>
      </c>
      <c r="O793" s="28">
        <f t="shared" si="100"/>
        <v>16.576470588235296</v>
      </c>
    </row>
    <row r="794" spans="1:15" ht="13.2" x14ac:dyDescent="0.25">
      <c r="A794" s="31">
        <v>13302</v>
      </c>
      <c r="B794" s="11">
        <v>14.69</v>
      </c>
      <c r="C794" s="4">
        <v>0.55000000000000004</v>
      </c>
      <c r="D794" s="11">
        <v>0.88</v>
      </c>
      <c r="E794" s="11">
        <v>13.8</v>
      </c>
      <c r="F794" s="23">
        <f>F789*7/12+F801*5/12</f>
        <v>2.6625000000000001</v>
      </c>
      <c r="G794" s="4">
        <f t="shared" si="101"/>
        <v>276.50518623188401</v>
      </c>
      <c r="H794" s="4">
        <f t="shared" si="102"/>
        <v>10.352474637681158</v>
      </c>
      <c r="I794" s="5">
        <f t="shared" si="105"/>
        <v>8645.1096026429914</v>
      </c>
      <c r="J794" s="4">
        <f t="shared" si="103"/>
        <v>16.563959420289855</v>
      </c>
      <c r="K794" s="5">
        <f t="shared" si="104"/>
        <v>517.8826719078171</v>
      </c>
      <c r="L794" s="15">
        <f t="shared" si="106"/>
        <v>18.393001065831331</v>
      </c>
      <c r="M794" s="6"/>
      <c r="N794" s="7">
        <f t="shared" si="107"/>
        <v>24.600188642602674</v>
      </c>
      <c r="O794" s="28">
        <f t="shared" si="100"/>
        <v>16.693181818181817</v>
      </c>
    </row>
    <row r="795" spans="1:15" ht="13.2" x14ac:dyDescent="0.25">
      <c r="A795" s="31">
        <v>13332</v>
      </c>
      <c r="B795" s="11">
        <v>15.56</v>
      </c>
      <c r="C795" s="4">
        <v>0.56999999999999995</v>
      </c>
      <c r="D795" s="11">
        <v>0.9</v>
      </c>
      <c r="E795" s="11">
        <v>13.9</v>
      </c>
      <c r="F795" s="23">
        <f>F789*6/12+F801*6/12</f>
        <v>2.665</v>
      </c>
      <c r="G795" s="4">
        <f t="shared" si="101"/>
        <v>290.77386187050359</v>
      </c>
      <c r="H795" s="4">
        <f t="shared" si="102"/>
        <v>10.651741726618702</v>
      </c>
      <c r="I795" s="5">
        <f t="shared" si="105"/>
        <v>9118.9815618751891</v>
      </c>
      <c r="J795" s="4">
        <f t="shared" si="103"/>
        <v>16.818539568345322</v>
      </c>
      <c r="K795" s="5">
        <f t="shared" si="104"/>
        <v>527.44751964573709</v>
      </c>
      <c r="L795" s="15">
        <f t="shared" si="106"/>
        <v>19.36046451231913</v>
      </c>
      <c r="M795" s="6"/>
      <c r="N795" s="7">
        <f t="shared" si="107"/>
        <v>25.838977130610282</v>
      </c>
      <c r="O795" s="28">
        <f t="shared" si="100"/>
        <v>17.288888888888888</v>
      </c>
    </row>
    <row r="796" spans="1:15" ht="13.2" x14ac:dyDescent="0.25">
      <c r="A796" s="31">
        <v>13363</v>
      </c>
      <c r="B796" s="11">
        <v>15.87</v>
      </c>
      <c r="C796" s="4">
        <v>0.59</v>
      </c>
      <c r="D796" s="11">
        <v>0.92</v>
      </c>
      <c r="E796" s="11">
        <v>14</v>
      </c>
      <c r="F796" s="23">
        <f>F789*5/12+F801*7/12</f>
        <v>2.6675000000000004</v>
      </c>
      <c r="G796" s="4">
        <f t="shared" si="101"/>
        <v>294.44857928571429</v>
      </c>
      <c r="H796" s="4">
        <f t="shared" si="102"/>
        <v>10.94673357142857</v>
      </c>
      <c r="I796" s="5">
        <f t="shared" si="105"/>
        <v>9262.8331053119036</v>
      </c>
      <c r="J796" s="4">
        <f t="shared" si="103"/>
        <v>17.069482857142855</v>
      </c>
      <c r="K796" s="5">
        <f t="shared" si="104"/>
        <v>536.9758321919943</v>
      </c>
      <c r="L796" s="15">
        <f t="shared" si="106"/>
        <v>19.623060162983748</v>
      </c>
      <c r="M796" s="6"/>
      <c r="N796" s="7">
        <f t="shared" si="107"/>
        <v>26.133390803641177</v>
      </c>
      <c r="O796" s="28">
        <f t="shared" si="100"/>
        <v>17.25</v>
      </c>
    </row>
    <row r="797" spans="1:15" ht="13.2" x14ac:dyDescent="0.25">
      <c r="A797" s="31">
        <v>13394</v>
      </c>
      <c r="B797" s="11">
        <v>16.05</v>
      </c>
      <c r="C797" s="4">
        <v>0.61</v>
      </c>
      <c r="D797" s="11">
        <v>0.94</v>
      </c>
      <c r="E797" s="11">
        <v>14</v>
      </c>
      <c r="F797" s="23">
        <f>F789*4/12+F801*8/12</f>
        <v>2.67</v>
      </c>
      <c r="G797" s="4">
        <f t="shared" si="101"/>
        <v>297.78826071428568</v>
      </c>
      <c r="H797" s="4">
        <f t="shared" si="102"/>
        <v>11.317809285714285</v>
      </c>
      <c r="I797" s="5">
        <f t="shared" si="105"/>
        <v>9397.5634545122484</v>
      </c>
      <c r="J797" s="4">
        <f t="shared" si="103"/>
        <v>17.440558571428571</v>
      </c>
      <c r="K797" s="5">
        <f t="shared" si="104"/>
        <v>550.38689390912862</v>
      </c>
      <c r="L797" s="15">
        <f t="shared" si="106"/>
        <v>19.862024243287621</v>
      </c>
      <c r="M797" s="6"/>
      <c r="N797" s="7">
        <f t="shared" si="107"/>
        <v>26.395710211981712</v>
      </c>
      <c r="O797" s="28">
        <f t="shared" si="100"/>
        <v>17.074468085106385</v>
      </c>
    </row>
    <row r="798" spans="1:15" ht="13.2" x14ac:dyDescent="0.25">
      <c r="A798" s="31">
        <v>13424</v>
      </c>
      <c r="B798" s="11">
        <v>16.89</v>
      </c>
      <c r="C798" s="4">
        <v>0.64666699999999999</v>
      </c>
      <c r="D798" s="11">
        <v>0.96666700000000005</v>
      </c>
      <c r="E798" s="11">
        <v>14</v>
      </c>
      <c r="F798" s="23">
        <f>F789*3/12+F801*9/12</f>
        <v>2.6725000000000003</v>
      </c>
      <c r="G798" s="4">
        <f t="shared" si="101"/>
        <v>313.37344071428572</v>
      </c>
      <c r="H798" s="4">
        <f t="shared" si="102"/>
        <v>11.998120946499998</v>
      </c>
      <c r="I798" s="5">
        <f t="shared" si="105"/>
        <v>9920.9514804100836</v>
      </c>
      <c r="J798" s="4">
        <f t="shared" si="103"/>
        <v>17.935332375071429</v>
      </c>
      <c r="K798" s="5">
        <f t="shared" si="104"/>
        <v>567.80677351767758</v>
      </c>
      <c r="L798" s="15">
        <f t="shared" si="106"/>
        <v>20.913091852533114</v>
      </c>
      <c r="M798" s="6"/>
      <c r="N798" s="7">
        <f t="shared" si="107"/>
        <v>27.733337274008431</v>
      </c>
      <c r="O798" s="28">
        <f t="shared" si="100"/>
        <v>17.472407768135252</v>
      </c>
    </row>
    <row r="799" spans="1:15" ht="13.2" x14ac:dyDescent="0.25">
      <c r="A799" s="31">
        <v>13455</v>
      </c>
      <c r="B799" s="11">
        <v>17.36</v>
      </c>
      <c r="C799" s="4">
        <v>0.68333299999999997</v>
      </c>
      <c r="D799" s="11">
        <v>0.99333300000000002</v>
      </c>
      <c r="E799" s="11">
        <v>14</v>
      </c>
      <c r="F799" s="23">
        <f>F789*2/12+F801*10/12</f>
        <v>2.6749999999999998</v>
      </c>
      <c r="G799" s="4">
        <f t="shared" si="101"/>
        <v>322.09371999999996</v>
      </c>
      <c r="H799" s="4">
        <f t="shared" si="102"/>
        <v>12.678414053499997</v>
      </c>
      <c r="I799" s="5">
        <f t="shared" si="105"/>
        <v>10230.471314076334</v>
      </c>
      <c r="J799" s="4">
        <f t="shared" si="103"/>
        <v>18.430087624928571</v>
      </c>
      <c r="K799" s="5">
        <f t="shared" si="104"/>
        <v>585.38391485169291</v>
      </c>
      <c r="L799" s="15">
        <f t="shared" si="106"/>
        <v>21.499765341024148</v>
      </c>
      <c r="M799" s="6"/>
      <c r="N799" s="7">
        <f t="shared" si="107"/>
        <v>28.451474941810449</v>
      </c>
      <c r="O799" s="28">
        <f t="shared" si="100"/>
        <v>17.476515931716754</v>
      </c>
    </row>
    <row r="800" spans="1:15" ht="13.2" x14ac:dyDescent="0.25">
      <c r="A800" s="31">
        <v>13485</v>
      </c>
      <c r="B800" s="11">
        <v>17.059999999999999</v>
      </c>
      <c r="C800" s="4">
        <v>0.72</v>
      </c>
      <c r="D800" s="11">
        <v>1.02</v>
      </c>
      <c r="E800" s="11">
        <v>14</v>
      </c>
      <c r="F800" s="23">
        <f>F789*1/12+F801*11/12</f>
        <v>2.6774999999999998</v>
      </c>
      <c r="G800" s="4">
        <f t="shared" si="101"/>
        <v>316.52758428571423</v>
      </c>
      <c r="H800" s="4">
        <f t="shared" si="102"/>
        <v>13.358725714285713</v>
      </c>
      <c r="I800" s="5">
        <f t="shared" si="105"/>
        <v>10089.036226784958</v>
      </c>
      <c r="J800" s="4">
        <f t="shared" si="103"/>
        <v>18.924861428571429</v>
      </c>
      <c r="K800" s="5">
        <f t="shared" si="104"/>
        <v>603.21318589218401</v>
      </c>
      <c r="L800" s="15">
        <f t="shared" si="106"/>
        <v>21.125663548155426</v>
      </c>
      <c r="M800" s="6"/>
      <c r="N800" s="7">
        <f t="shared" si="107"/>
        <v>27.902761077390416</v>
      </c>
      <c r="O800" s="28">
        <f t="shared" si="100"/>
        <v>16.725490196078429</v>
      </c>
    </row>
    <row r="801" spans="1:15" ht="13.2" x14ac:dyDescent="0.25">
      <c r="A801" s="31">
        <v>13516</v>
      </c>
      <c r="B801" s="11">
        <v>17.59</v>
      </c>
      <c r="C801" s="4">
        <v>0.73</v>
      </c>
      <c r="D801" s="11">
        <v>1.05</v>
      </c>
      <c r="E801" s="11">
        <v>14.1</v>
      </c>
      <c r="F801" s="23">
        <v>2.68</v>
      </c>
      <c r="G801" s="4">
        <f t="shared" si="101"/>
        <v>324.04647304964539</v>
      </c>
      <c r="H801" s="4">
        <f t="shared" si="102"/>
        <v>13.448204964539007</v>
      </c>
      <c r="I801" s="5">
        <f t="shared" si="105"/>
        <v>10364.414943757989</v>
      </c>
      <c r="J801" s="4">
        <f t="shared" si="103"/>
        <v>19.343308510638298</v>
      </c>
      <c r="K801" s="5">
        <f t="shared" si="104"/>
        <v>618.68309783660538</v>
      </c>
      <c r="L801" s="15">
        <f t="shared" si="106"/>
        <v>21.618741582953501</v>
      </c>
      <c r="M801" s="6"/>
      <c r="N801" s="7">
        <f t="shared" si="107"/>
        <v>28.495637926638711</v>
      </c>
      <c r="O801" s="28">
        <f t="shared" si="100"/>
        <v>16.752380952380953</v>
      </c>
    </row>
    <row r="802" spans="1:15" ht="13.2" x14ac:dyDescent="0.25">
      <c r="A802" s="31">
        <v>13547</v>
      </c>
      <c r="B802" s="11">
        <v>18.11</v>
      </c>
      <c r="C802" s="4">
        <v>0.74</v>
      </c>
      <c r="D802" s="11">
        <v>1.08</v>
      </c>
      <c r="E802" s="11">
        <v>14.1</v>
      </c>
      <c r="F802" s="23">
        <f>F801*11/12+F813*1/12</f>
        <v>2.67</v>
      </c>
      <c r="G802" s="4">
        <f t="shared" si="101"/>
        <v>333.62601631205672</v>
      </c>
      <c r="H802" s="4">
        <f t="shared" si="102"/>
        <v>13.63242695035461</v>
      </c>
      <c r="I802" s="5">
        <f t="shared" si="105"/>
        <v>10707.145739226202</v>
      </c>
      <c r="J802" s="4">
        <f t="shared" si="103"/>
        <v>19.895974468085104</v>
      </c>
      <c r="K802" s="5">
        <f t="shared" si="104"/>
        <v>638.52663712668675</v>
      </c>
      <c r="L802" s="15">
        <f t="shared" si="106"/>
        <v>22.244221552805147</v>
      </c>
      <c r="M802" s="6"/>
      <c r="N802" s="7">
        <f t="shared" si="107"/>
        <v>29.256928436697763</v>
      </c>
      <c r="O802" s="28">
        <f t="shared" si="100"/>
        <v>16.768518518518515</v>
      </c>
    </row>
    <row r="803" spans="1:15" ht="13.2" x14ac:dyDescent="0.25">
      <c r="A803" s="31">
        <v>13575</v>
      </c>
      <c r="B803" s="11">
        <v>18.09</v>
      </c>
      <c r="C803" s="4">
        <v>0.75</v>
      </c>
      <c r="D803" s="11">
        <v>1.1100000000000001</v>
      </c>
      <c r="E803" s="11">
        <v>14.2</v>
      </c>
      <c r="F803" s="23">
        <f>F801*10/12+F813*2/12</f>
        <v>2.66</v>
      </c>
      <c r="G803" s="4">
        <f t="shared" si="101"/>
        <v>330.91068802816903</v>
      </c>
      <c r="H803" s="4">
        <f t="shared" si="102"/>
        <v>13.719348591549297</v>
      </c>
      <c r="I803" s="5">
        <f t="shared" si="105"/>
        <v>10656.693557918283</v>
      </c>
      <c r="J803" s="4">
        <f t="shared" si="103"/>
        <v>20.304635915492959</v>
      </c>
      <c r="K803" s="5">
        <f t="shared" si="104"/>
        <v>653.89330289050827</v>
      </c>
      <c r="L803" s="15">
        <f t="shared" si="106"/>
        <v>22.042197016050569</v>
      </c>
      <c r="M803" s="6"/>
      <c r="N803" s="7">
        <f t="shared" si="107"/>
        <v>28.928361986280848</v>
      </c>
      <c r="O803" s="28">
        <f t="shared" si="100"/>
        <v>16.297297297297295</v>
      </c>
    </row>
    <row r="804" spans="1:15" ht="13.2" x14ac:dyDescent="0.25">
      <c r="A804" s="31">
        <v>13606</v>
      </c>
      <c r="B804" s="11">
        <v>17.010000000000002</v>
      </c>
      <c r="C804" s="4">
        <v>0.78</v>
      </c>
      <c r="D804" s="11">
        <v>1.1299999999999999</v>
      </c>
      <c r="E804" s="11">
        <v>14.3</v>
      </c>
      <c r="F804" s="23">
        <f>F801*9/12+F813*3/12</f>
        <v>2.6500000000000004</v>
      </c>
      <c r="G804" s="4">
        <f t="shared" si="101"/>
        <v>308.97891818181819</v>
      </c>
      <c r="H804" s="4">
        <f t="shared" si="102"/>
        <v>14.168345454545454</v>
      </c>
      <c r="I804" s="5">
        <f t="shared" si="105"/>
        <v>9988.423088599955</v>
      </c>
      <c r="J804" s="4">
        <f t="shared" si="103"/>
        <v>20.525936363636358</v>
      </c>
      <c r="K804" s="5">
        <f t="shared" si="104"/>
        <v>663.54603704397095</v>
      </c>
      <c r="L804" s="15">
        <f t="shared" si="106"/>
        <v>20.55657945743285</v>
      </c>
      <c r="M804" s="6"/>
      <c r="N804" s="7">
        <f t="shared" si="107"/>
        <v>26.92894686820971</v>
      </c>
      <c r="O804" s="28">
        <f t="shared" si="100"/>
        <v>15.053097345132747</v>
      </c>
    </row>
    <row r="805" spans="1:15" ht="13.2" x14ac:dyDescent="0.25">
      <c r="A805" s="31">
        <v>13636</v>
      </c>
      <c r="B805" s="11">
        <v>16.25</v>
      </c>
      <c r="C805" s="4">
        <v>0.81</v>
      </c>
      <c r="D805" s="11">
        <v>1.1499999999999999</v>
      </c>
      <c r="E805" s="11">
        <v>14.4</v>
      </c>
      <c r="F805" s="23">
        <f>F801*8/12+F813*4/12</f>
        <v>2.64</v>
      </c>
      <c r="G805" s="4">
        <f t="shared" si="101"/>
        <v>293.1240451388889</v>
      </c>
      <c r="H805" s="4">
        <f t="shared" si="102"/>
        <v>14.611106250000001</v>
      </c>
      <c r="I805" s="5">
        <f t="shared" si="105"/>
        <v>9515.2407921797858</v>
      </c>
      <c r="J805" s="4">
        <f t="shared" si="103"/>
        <v>20.744163194444443</v>
      </c>
      <c r="K805" s="5">
        <f t="shared" si="104"/>
        <v>673.38627144656937</v>
      </c>
      <c r="L805" s="15">
        <f t="shared" si="106"/>
        <v>19.474174686572095</v>
      </c>
      <c r="M805" s="6"/>
      <c r="N805" s="7">
        <f t="shared" si="107"/>
        <v>25.472602466914228</v>
      </c>
      <c r="O805" s="28">
        <f t="shared" si="100"/>
        <v>14.130434782608697</v>
      </c>
    </row>
    <row r="806" spans="1:15" ht="13.2" x14ac:dyDescent="0.25">
      <c r="A806" s="31">
        <v>13667</v>
      </c>
      <c r="B806" s="11">
        <v>15.64</v>
      </c>
      <c r="C806" s="4">
        <v>0.84</v>
      </c>
      <c r="D806" s="11">
        <v>1.17</v>
      </c>
      <c r="E806" s="11">
        <v>14.4</v>
      </c>
      <c r="F806" s="23">
        <f>F801*7/12+F813*5/12</f>
        <v>2.63</v>
      </c>
      <c r="G806" s="4">
        <f t="shared" si="101"/>
        <v>282.12061944444446</v>
      </c>
      <c r="H806" s="4">
        <f t="shared" si="102"/>
        <v>15.15225833333333</v>
      </c>
      <c r="I806" s="5">
        <f t="shared" si="105"/>
        <v>9199.0420212396566</v>
      </c>
      <c r="J806" s="4">
        <f t="shared" si="103"/>
        <v>21.104931249999996</v>
      </c>
      <c r="K806" s="5">
        <f t="shared" si="104"/>
        <v>688.16362946613788</v>
      </c>
      <c r="L806" s="15">
        <f t="shared" si="106"/>
        <v>18.711659960364951</v>
      </c>
      <c r="M806" s="6"/>
      <c r="N806" s="7">
        <f t="shared" si="107"/>
        <v>24.446563497204885</v>
      </c>
      <c r="O806" s="28">
        <f t="shared" si="100"/>
        <v>13.367521367521368</v>
      </c>
    </row>
    <row r="807" spans="1:15" ht="13.2" x14ac:dyDescent="0.25">
      <c r="A807" s="31">
        <v>13697</v>
      </c>
      <c r="B807" s="11">
        <v>16.57</v>
      </c>
      <c r="C807" s="4">
        <v>0.81666700000000003</v>
      </c>
      <c r="D807" s="11">
        <v>1.1866699999999999</v>
      </c>
      <c r="E807" s="11">
        <v>14.5</v>
      </c>
      <c r="F807" s="23">
        <f>F801*6/12+F813*6/12</f>
        <v>2.62</v>
      </c>
      <c r="G807" s="4">
        <f t="shared" si="101"/>
        <v>296.83498000000003</v>
      </c>
      <c r="H807" s="4">
        <f t="shared" si="102"/>
        <v>14.629772638</v>
      </c>
      <c r="I807" s="5">
        <f t="shared" si="105"/>
        <v>9718.5822535690277</v>
      </c>
      <c r="J807" s="4">
        <f t="shared" si="103"/>
        <v>21.258006379999994</v>
      </c>
      <c r="K807" s="5">
        <f t="shared" si="104"/>
        <v>696.00181067246558</v>
      </c>
      <c r="L807" s="15">
        <f t="shared" si="106"/>
        <v>19.64672327960762</v>
      </c>
      <c r="M807" s="6"/>
      <c r="N807" s="7">
        <f t="shared" si="107"/>
        <v>25.628756089453606</v>
      </c>
      <c r="O807" s="28">
        <f t="shared" si="100"/>
        <v>13.963443922910331</v>
      </c>
    </row>
    <row r="808" spans="1:15" ht="13.2" x14ac:dyDescent="0.25">
      <c r="A808" s="31">
        <v>13728</v>
      </c>
      <c r="B808" s="11">
        <v>16.739999999999998</v>
      </c>
      <c r="C808" s="4">
        <v>0.79333299999999995</v>
      </c>
      <c r="D808" s="11">
        <v>1.20333</v>
      </c>
      <c r="E808" s="11">
        <v>14.5</v>
      </c>
      <c r="F808" s="23">
        <f>F801*5/12+F813*7/12</f>
        <v>2.6100000000000003</v>
      </c>
      <c r="G808" s="4">
        <f t="shared" si="101"/>
        <v>299.88035999999994</v>
      </c>
      <c r="H808" s="4">
        <f t="shared" si="102"/>
        <v>14.211767362</v>
      </c>
      <c r="I808" s="5">
        <f t="shared" si="105"/>
        <v>9857.0653546163576</v>
      </c>
      <c r="J808" s="4">
        <f t="shared" si="103"/>
        <v>21.556453619999999</v>
      </c>
      <c r="K808" s="5">
        <f t="shared" si="104"/>
        <v>708.56048107350682</v>
      </c>
      <c r="L808" s="15">
        <f t="shared" si="106"/>
        <v>19.80698257738095</v>
      </c>
      <c r="M808" s="6"/>
      <c r="N808" s="7">
        <f t="shared" si="107"/>
        <v>25.79355196445113</v>
      </c>
      <c r="O808" s="28">
        <f t="shared" si="100"/>
        <v>13.911395876442869</v>
      </c>
    </row>
    <row r="809" spans="1:15" ht="13.2" x14ac:dyDescent="0.25">
      <c r="A809" s="31">
        <v>13759</v>
      </c>
      <c r="B809" s="11">
        <v>14.37</v>
      </c>
      <c r="C809" s="4">
        <v>0.77</v>
      </c>
      <c r="D809" s="11">
        <v>1.22</v>
      </c>
      <c r="E809" s="11">
        <v>14.6</v>
      </c>
      <c r="F809" s="23">
        <f>F801*4/12+F813*8/12</f>
        <v>2.6</v>
      </c>
      <c r="G809" s="4">
        <f t="shared" si="101"/>
        <v>255.66100068493148</v>
      </c>
      <c r="H809" s="4">
        <f t="shared" si="102"/>
        <v>13.69930205479452</v>
      </c>
      <c r="I809" s="5">
        <f t="shared" si="105"/>
        <v>8441.0999840632521</v>
      </c>
      <c r="J809" s="4">
        <f t="shared" si="103"/>
        <v>21.705387671232874</v>
      </c>
      <c r="K809" s="5">
        <f t="shared" si="104"/>
        <v>716.64175230042918</v>
      </c>
      <c r="L809" s="15">
        <f t="shared" si="106"/>
        <v>16.847882862705799</v>
      </c>
      <c r="M809" s="6"/>
      <c r="N809" s="7">
        <f t="shared" si="107"/>
        <v>21.913400533669712</v>
      </c>
      <c r="O809" s="28">
        <f t="shared" si="100"/>
        <v>11.778688524590164</v>
      </c>
    </row>
    <row r="810" spans="1:15" ht="13.2" x14ac:dyDescent="0.25">
      <c r="A810" s="31">
        <v>13789</v>
      </c>
      <c r="B810" s="11">
        <v>12.28</v>
      </c>
      <c r="C810" s="4">
        <v>0.78</v>
      </c>
      <c r="D810" s="11">
        <v>1.19</v>
      </c>
      <c r="E810" s="11">
        <v>14.6</v>
      </c>
      <c r="F810" s="23">
        <f>F801*3/12+F813*9/12</f>
        <v>2.59</v>
      </c>
      <c r="G810" s="4">
        <f t="shared" si="101"/>
        <v>218.47718082191778</v>
      </c>
      <c r="H810" s="4">
        <f t="shared" si="102"/>
        <v>13.87721506849315</v>
      </c>
      <c r="I810" s="5">
        <f t="shared" si="105"/>
        <v>7251.5921574990143</v>
      </c>
      <c r="J810" s="4">
        <f t="shared" si="103"/>
        <v>21.171648630136986</v>
      </c>
      <c r="K810" s="5">
        <f t="shared" si="104"/>
        <v>702.71943545796637</v>
      </c>
      <c r="L810" s="15">
        <f t="shared" si="106"/>
        <v>14.361659574753352</v>
      </c>
      <c r="M810" s="6"/>
      <c r="N810" s="7">
        <f t="shared" si="107"/>
        <v>18.672774871583687</v>
      </c>
      <c r="O810" s="28">
        <f t="shared" si="100"/>
        <v>10.319327731092438</v>
      </c>
    </row>
    <row r="811" spans="1:15" ht="13.2" x14ac:dyDescent="0.25">
      <c r="A811" s="31">
        <v>13820</v>
      </c>
      <c r="B811" s="11">
        <v>11.2</v>
      </c>
      <c r="C811" s="4">
        <v>0.79</v>
      </c>
      <c r="D811" s="11">
        <v>1.1599999999999999</v>
      </c>
      <c r="E811" s="11">
        <v>14.5</v>
      </c>
      <c r="F811" s="23">
        <f>F801*2/12+F813*10/12</f>
        <v>2.58</v>
      </c>
      <c r="G811" s="4">
        <f t="shared" si="101"/>
        <v>200.63679999999997</v>
      </c>
      <c r="H811" s="4">
        <f t="shared" si="102"/>
        <v>14.152060000000001</v>
      </c>
      <c r="I811" s="5">
        <f t="shared" si="105"/>
        <v>6698.5866463904767</v>
      </c>
      <c r="J811" s="4">
        <f t="shared" si="103"/>
        <v>20.780239999999999</v>
      </c>
      <c r="K811" s="5">
        <f t="shared" si="104"/>
        <v>693.78218837615668</v>
      </c>
      <c r="L811" s="15">
        <f t="shared" si="106"/>
        <v>13.158119166486058</v>
      </c>
      <c r="M811" s="6"/>
      <c r="N811" s="7">
        <f t="shared" si="107"/>
        <v>17.113718043460704</v>
      </c>
      <c r="O811" s="28">
        <f t="shared" si="100"/>
        <v>9.6551724137931032</v>
      </c>
    </row>
    <row r="812" spans="1:15" ht="13.2" x14ac:dyDescent="0.25">
      <c r="A812" s="31">
        <v>13850</v>
      </c>
      <c r="B812" s="11">
        <v>11.02</v>
      </c>
      <c r="C812" s="4">
        <v>0.8</v>
      </c>
      <c r="D812" s="11">
        <v>1.1299999999999999</v>
      </c>
      <c r="E812" s="11">
        <v>14.4</v>
      </c>
      <c r="F812" s="23">
        <f>F801*1/12+F813*11/12</f>
        <v>2.57</v>
      </c>
      <c r="G812" s="4">
        <f t="shared" si="101"/>
        <v>198.78319861111109</v>
      </c>
      <c r="H812" s="4">
        <f t="shared" si="102"/>
        <v>14.430722222222222</v>
      </c>
      <c r="I812" s="5">
        <f t="shared" si="105"/>
        <v>6676.8505744765525</v>
      </c>
      <c r="J812" s="4">
        <f t="shared" si="103"/>
        <v>20.383395138888886</v>
      </c>
      <c r="K812" s="5">
        <f t="shared" si="104"/>
        <v>684.64983204705129</v>
      </c>
      <c r="L812" s="15">
        <f t="shared" si="106"/>
        <v>13.008483033706128</v>
      </c>
      <c r="M812" s="6"/>
      <c r="N812" s="7">
        <f t="shared" si="107"/>
        <v>16.928806001197085</v>
      </c>
      <c r="O812" s="28">
        <f t="shared" si="100"/>
        <v>9.7522123893805315</v>
      </c>
    </row>
    <row r="813" spans="1:15" ht="13.2" x14ac:dyDescent="0.25">
      <c r="A813" s="31">
        <v>13881</v>
      </c>
      <c r="B813" s="11">
        <v>11.31</v>
      </c>
      <c r="C813" s="4">
        <v>0.79333299999999995</v>
      </c>
      <c r="D813" s="11">
        <v>1.07667</v>
      </c>
      <c r="E813" s="11">
        <v>14.2</v>
      </c>
      <c r="F813" s="23">
        <v>2.56</v>
      </c>
      <c r="G813" s="4">
        <f t="shared" si="101"/>
        <v>206.88777676056338</v>
      </c>
      <c r="H813" s="4">
        <f t="shared" si="102"/>
        <v>14.512015968239437</v>
      </c>
      <c r="I813" s="5">
        <f t="shared" si="105"/>
        <v>6989.6919240159432</v>
      </c>
      <c r="J813" s="4">
        <f t="shared" si="103"/>
        <v>19.694948064084507</v>
      </c>
      <c r="K813" s="5">
        <f t="shared" si="104"/>
        <v>665.39271475068472</v>
      </c>
      <c r="L813" s="15">
        <f t="shared" si="106"/>
        <v>13.511461918562407</v>
      </c>
      <c r="M813" s="6"/>
      <c r="N813" s="7">
        <f t="shared" si="107"/>
        <v>17.591202047422158</v>
      </c>
      <c r="O813" s="28">
        <f t="shared" si="100"/>
        <v>10.504611440831454</v>
      </c>
    </row>
    <row r="814" spans="1:15" ht="13.2" x14ac:dyDescent="0.25">
      <c r="A814" s="31">
        <v>13912</v>
      </c>
      <c r="B814" s="11">
        <v>11.04</v>
      </c>
      <c r="C814" s="4">
        <v>0.78666700000000001</v>
      </c>
      <c r="D814" s="11">
        <v>1.0233300000000001</v>
      </c>
      <c r="E814" s="11">
        <v>14.1</v>
      </c>
      <c r="F814" s="23">
        <f>F813*11/12+F825*1/12</f>
        <v>2.5433333333333334</v>
      </c>
      <c r="G814" s="4">
        <f t="shared" si="101"/>
        <v>203.3810723404255</v>
      </c>
      <c r="H814" s="4">
        <f t="shared" si="102"/>
        <v>14.492135691560284</v>
      </c>
      <c r="I814" s="5">
        <f t="shared" si="105"/>
        <v>6912.0194446012083</v>
      </c>
      <c r="J814" s="4">
        <f t="shared" si="103"/>
        <v>18.851988474468087</v>
      </c>
      <c r="K814" s="5">
        <f t="shared" si="104"/>
        <v>640.69536759454309</v>
      </c>
      <c r="L814" s="15">
        <f t="shared" si="106"/>
        <v>13.26307623646086</v>
      </c>
      <c r="M814" s="6"/>
      <c r="N814" s="7">
        <f t="shared" si="107"/>
        <v>17.278131157697967</v>
      </c>
      <c r="O814" s="28">
        <f t="shared" si="100"/>
        <v>10.788308756706046</v>
      </c>
    </row>
    <row r="815" spans="1:15" ht="13.2" x14ac:dyDescent="0.25">
      <c r="A815" s="31">
        <v>13940</v>
      </c>
      <c r="B815" s="11">
        <v>10.31</v>
      </c>
      <c r="C815" s="4">
        <v>0.78</v>
      </c>
      <c r="D815" s="11">
        <v>0.97</v>
      </c>
      <c r="E815" s="11">
        <v>14.1</v>
      </c>
      <c r="F815" s="23">
        <f>F813*10/12+F825*2/12</f>
        <v>2.5266666666666664</v>
      </c>
      <c r="G815" s="4">
        <f t="shared" si="101"/>
        <v>189.93286737588653</v>
      </c>
      <c r="H815" s="4">
        <f t="shared" si="102"/>
        <v>14.369314893617021</v>
      </c>
      <c r="I815" s="5">
        <f t="shared" si="105"/>
        <v>6495.6704472588353</v>
      </c>
      <c r="J815" s="4">
        <f t="shared" si="103"/>
        <v>17.869532624113475</v>
      </c>
      <c r="K815" s="5">
        <f t="shared" si="104"/>
        <v>611.13485294287773</v>
      </c>
      <c r="L815" s="15">
        <f t="shared" si="106"/>
        <v>12.377286234697678</v>
      </c>
      <c r="M815" s="6"/>
      <c r="N815" s="7">
        <f t="shared" si="107"/>
        <v>16.140609995378359</v>
      </c>
      <c r="O815" s="28">
        <f t="shared" si="100"/>
        <v>10.628865979381445</v>
      </c>
    </row>
    <row r="816" spans="1:15" ht="13.2" x14ac:dyDescent="0.25">
      <c r="A816" s="31">
        <v>13971</v>
      </c>
      <c r="B816" s="11">
        <v>9.89</v>
      </c>
      <c r="C816" s="4">
        <v>0.76666699999999999</v>
      </c>
      <c r="D816" s="11">
        <v>0.90333300000000005</v>
      </c>
      <c r="E816" s="11">
        <v>14.2</v>
      </c>
      <c r="F816" s="23">
        <f>F813*9/12+F825*3/12</f>
        <v>2.5099999999999998</v>
      </c>
      <c r="G816" s="4">
        <f t="shared" si="101"/>
        <v>180.91247676056341</v>
      </c>
      <c r="H816" s="4">
        <f t="shared" si="102"/>
        <v>14.024229102183098</v>
      </c>
      <c r="I816" s="5">
        <f t="shared" si="105"/>
        <v>6227.1435308614227</v>
      </c>
      <c r="J816" s="4">
        <f t="shared" si="103"/>
        <v>16.524187095000002</v>
      </c>
      <c r="K816" s="5">
        <f t="shared" si="104"/>
        <v>568.77494915709224</v>
      </c>
      <c r="L816" s="15">
        <f t="shared" si="106"/>
        <v>11.789517720684179</v>
      </c>
      <c r="M816" s="6"/>
      <c r="N816" s="7">
        <f t="shared" si="107"/>
        <v>15.393610143198446</v>
      </c>
      <c r="O816" s="28">
        <f t="shared" si="100"/>
        <v>10.948343523373994</v>
      </c>
    </row>
    <row r="817" spans="1:15" ht="13.2" x14ac:dyDescent="0.25">
      <c r="A817" s="31">
        <v>14001</v>
      </c>
      <c r="B817" s="11">
        <v>9.98</v>
      </c>
      <c r="C817" s="4">
        <v>0.75333300000000003</v>
      </c>
      <c r="D817" s="11">
        <v>0.83666700000000005</v>
      </c>
      <c r="E817" s="11">
        <v>14.1</v>
      </c>
      <c r="F817" s="23">
        <f>F813*8/12+F825*4/12</f>
        <v>2.4933333333333332</v>
      </c>
      <c r="G817" s="4">
        <f t="shared" si="101"/>
        <v>183.85354184397164</v>
      </c>
      <c r="H817" s="4">
        <f t="shared" si="102"/>
        <v>13.878050124042552</v>
      </c>
      <c r="I817" s="5">
        <f t="shared" si="105"/>
        <v>6368.1849469601048</v>
      </c>
      <c r="J817" s="4">
        <f t="shared" si="103"/>
        <v>15.413245620638298</v>
      </c>
      <c r="K817" s="5">
        <f t="shared" si="104"/>
        <v>533.87276503189071</v>
      </c>
      <c r="L817" s="15">
        <f t="shared" si="106"/>
        <v>11.992275930545686</v>
      </c>
      <c r="M817" s="6"/>
      <c r="N817" s="7">
        <f t="shared" si="107"/>
        <v>15.677821270315917</v>
      </c>
      <c r="O817" s="28">
        <f t="shared" si="100"/>
        <v>11.928282100286015</v>
      </c>
    </row>
    <row r="818" spans="1:15" ht="13.2" x14ac:dyDescent="0.25">
      <c r="A818" s="31">
        <v>14032</v>
      </c>
      <c r="B818" s="11">
        <v>10.210000000000001</v>
      </c>
      <c r="C818" s="4">
        <v>0.74</v>
      </c>
      <c r="D818" s="11">
        <v>0.77</v>
      </c>
      <c r="E818" s="11">
        <v>14.1</v>
      </c>
      <c r="F818" s="23">
        <f>F813*7/12+F825*5/12</f>
        <v>2.4766666666666666</v>
      </c>
      <c r="G818" s="4">
        <f t="shared" si="101"/>
        <v>188.0906475177305</v>
      </c>
      <c r="H818" s="4">
        <f t="shared" si="102"/>
        <v>13.63242695035461</v>
      </c>
      <c r="I818" s="5">
        <f t="shared" si="105"/>
        <v>6554.2958964788122</v>
      </c>
      <c r="J818" s="4">
        <f t="shared" si="103"/>
        <v>14.185092907801417</v>
      </c>
      <c r="K818" s="5">
        <f t="shared" si="104"/>
        <v>494.30047407332864</v>
      </c>
      <c r="L818" s="15">
        <f t="shared" si="106"/>
        <v>12.288966307788124</v>
      </c>
      <c r="M818" s="6"/>
      <c r="N818" s="7">
        <f t="shared" si="107"/>
        <v>16.083606052598885</v>
      </c>
      <c r="O818" s="28">
        <f t="shared" si="100"/>
        <v>13.25974025974026</v>
      </c>
    </row>
    <row r="819" spans="1:15" ht="13.2" x14ac:dyDescent="0.25">
      <c r="A819" s="31">
        <v>14062</v>
      </c>
      <c r="B819" s="11">
        <v>12.24</v>
      </c>
      <c r="C819" s="4">
        <v>0.71333299999999999</v>
      </c>
      <c r="D819" s="11">
        <v>0.72</v>
      </c>
      <c r="E819" s="11">
        <v>14.1</v>
      </c>
      <c r="F819" s="23">
        <f>F813*6/12+F825*6/12</f>
        <v>2.46</v>
      </c>
      <c r="G819" s="4">
        <f t="shared" si="101"/>
        <v>225.48771063829787</v>
      </c>
      <c r="H819" s="4">
        <f t="shared" si="102"/>
        <v>13.141162180780142</v>
      </c>
      <c r="I819" s="5">
        <f t="shared" si="105"/>
        <v>7895.6119558401142</v>
      </c>
      <c r="J819" s="4">
        <f t="shared" si="103"/>
        <v>13.263982978723403</v>
      </c>
      <c r="K819" s="5">
        <f t="shared" si="104"/>
        <v>464.44776210824205</v>
      </c>
      <c r="L819" s="15">
        <f t="shared" si="106"/>
        <v>14.77032801749206</v>
      </c>
      <c r="M819" s="6"/>
      <c r="N819" s="7">
        <f t="shared" si="107"/>
        <v>19.332142114203588</v>
      </c>
      <c r="O819" s="28">
        <f t="shared" si="100"/>
        <v>17</v>
      </c>
    </row>
    <row r="820" spans="1:15" ht="13.2" x14ac:dyDescent="0.25">
      <c r="A820" s="31">
        <v>14093</v>
      </c>
      <c r="B820" s="11">
        <v>12.31</v>
      </c>
      <c r="C820" s="4">
        <v>0.68666700000000003</v>
      </c>
      <c r="D820" s="11">
        <v>0.67</v>
      </c>
      <c r="E820" s="11">
        <v>14.1</v>
      </c>
      <c r="F820" s="23">
        <f>F813*5/12+F825*7/12</f>
        <v>2.4433333333333334</v>
      </c>
      <c r="G820" s="4">
        <f t="shared" si="101"/>
        <v>226.77726453900709</v>
      </c>
      <c r="H820" s="4">
        <f t="shared" si="102"/>
        <v>12.649915833404256</v>
      </c>
      <c r="I820" s="5">
        <f t="shared" si="105"/>
        <v>7977.6787465385523</v>
      </c>
      <c r="J820" s="4">
        <f t="shared" si="103"/>
        <v>12.342873049645391</v>
      </c>
      <c r="K820" s="5">
        <f t="shared" si="104"/>
        <v>434.20347361338997</v>
      </c>
      <c r="L820" s="15">
        <f t="shared" si="106"/>
        <v>14.90358851260436</v>
      </c>
      <c r="M820" s="6"/>
      <c r="N820" s="7">
        <f t="shared" si="107"/>
        <v>19.505140465262343</v>
      </c>
      <c r="O820" s="28">
        <f t="shared" si="100"/>
        <v>18.373134328358208</v>
      </c>
    </row>
    <row r="821" spans="1:15" ht="13.2" x14ac:dyDescent="0.25">
      <c r="A821" s="31">
        <v>14124</v>
      </c>
      <c r="B821" s="11">
        <v>11.75</v>
      </c>
      <c r="C821" s="4">
        <v>0.66</v>
      </c>
      <c r="D821" s="11">
        <v>0.62</v>
      </c>
      <c r="E821" s="11">
        <v>14.1</v>
      </c>
      <c r="F821" s="23">
        <f>F813*4/12+F825*8/12</f>
        <v>2.4266666666666667</v>
      </c>
      <c r="G821" s="4">
        <f t="shared" si="101"/>
        <v>216.46083333333334</v>
      </c>
      <c r="H821" s="4">
        <f t="shared" si="102"/>
        <v>12.158651063829788</v>
      </c>
      <c r="I821" s="5">
        <f t="shared" si="105"/>
        <v>7650.4059791135342</v>
      </c>
      <c r="J821" s="4">
        <f t="shared" si="103"/>
        <v>11.421763120567375</v>
      </c>
      <c r="K821" s="5">
        <f t="shared" si="104"/>
        <v>403.68099634471412</v>
      </c>
      <c r="L821" s="15">
        <f t="shared" si="106"/>
        <v>14.282330508639969</v>
      </c>
      <c r="M821" s="6"/>
      <c r="N821" s="7">
        <f t="shared" si="107"/>
        <v>18.69288647009768</v>
      </c>
      <c r="O821" s="28">
        <f t="shared" si="100"/>
        <v>18.951612903225808</v>
      </c>
    </row>
    <row r="822" spans="1:15" ht="13.2" x14ac:dyDescent="0.25">
      <c r="A822" s="31">
        <v>14154</v>
      </c>
      <c r="B822" s="11">
        <v>13.06</v>
      </c>
      <c r="C822" s="4">
        <v>0.61</v>
      </c>
      <c r="D822" s="11">
        <v>0.62666699999999997</v>
      </c>
      <c r="E822" s="11">
        <v>14</v>
      </c>
      <c r="F822" s="23">
        <f>F813*3/12+F825*9/12</f>
        <v>2.4099999999999997</v>
      </c>
      <c r="G822" s="4">
        <f t="shared" si="101"/>
        <v>242.31244142857142</v>
      </c>
      <c r="H822" s="4">
        <f t="shared" si="102"/>
        <v>11.317809285714285</v>
      </c>
      <c r="I822" s="5">
        <f t="shared" si="105"/>
        <v>8597.416947813801</v>
      </c>
      <c r="J822" s="4">
        <f t="shared" si="103"/>
        <v>11.627045232214284</v>
      </c>
      <c r="K822" s="5">
        <f t="shared" si="104"/>
        <v>412.53579528603603</v>
      </c>
      <c r="L822" s="15">
        <f t="shared" si="106"/>
        <v>16.061147643333435</v>
      </c>
      <c r="M822" s="6"/>
      <c r="N822" s="7">
        <f t="shared" si="107"/>
        <v>21.007760685339601</v>
      </c>
      <c r="O822" s="28">
        <f t="shared" si="100"/>
        <v>20.840414446588063</v>
      </c>
    </row>
    <row r="823" spans="1:15" ht="13.2" x14ac:dyDescent="0.25">
      <c r="A823" s="31">
        <v>14185</v>
      </c>
      <c r="B823" s="11">
        <v>13.07</v>
      </c>
      <c r="C823" s="4">
        <v>0.56000000000000005</v>
      </c>
      <c r="D823" s="11">
        <v>0.63333300000000003</v>
      </c>
      <c r="E823" s="11">
        <v>14</v>
      </c>
      <c r="F823" s="23">
        <f>F813*2/12+F825*10/12</f>
        <v>2.3933333333333331</v>
      </c>
      <c r="G823" s="4">
        <f t="shared" si="101"/>
        <v>242.49797928571428</v>
      </c>
      <c r="H823" s="4">
        <f t="shared" si="102"/>
        <v>10.39012</v>
      </c>
      <c r="I823" s="5">
        <f t="shared" si="105"/>
        <v>8634.7206966940557</v>
      </c>
      <c r="J823" s="4">
        <f t="shared" si="103"/>
        <v>11.750724767785714</v>
      </c>
      <c r="K823" s="5">
        <f t="shared" si="104"/>
        <v>418.41266740622314</v>
      </c>
      <c r="L823" s="15">
        <f t="shared" si="106"/>
        <v>16.149571800715506</v>
      </c>
      <c r="M823" s="6"/>
      <c r="N823" s="7">
        <f t="shared" si="107"/>
        <v>21.10073946765084</v>
      </c>
      <c r="O823" s="28">
        <f t="shared" si="100"/>
        <v>20.636852966764717</v>
      </c>
    </row>
    <row r="824" spans="1:15" ht="13.2" x14ac:dyDescent="0.25">
      <c r="A824" s="31">
        <v>14215</v>
      </c>
      <c r="B824" s="11">
        <v>12.69</v>
      </c>
      <c r="C824" s="4">
        <v>0.51</v>
      </c>
      <c r="D824" s="11">
        <v>0.64</v>
      </c>
      <c r="E824" s="11">
        <v>14</v>
      </c>
      <c r="F824" s="23">
        <f>F813*1/12+F825*11/12</f>
        <v>2.3766666666666665</v>
      </c>
      <c r="G824" s="4">
        <f t="shared" si="101"/>
        <v>235.44754071428568</v>
      </c>
      <c r="H824" s="4">
        <f t="shared" si="102"/>
        <v>9.4624307142857145</v>
      </c>
      <c r="I824" s="5">
        <f t="shared" si="105"/>
        <v>8411.7506710525668</v>
      </c>
      <c r="J824" s="4">
        <f t="shared" si="103"/>
        <v>11.874422857142857</v>
      </c>
      <c r="K824" s="5">
        <f t="shared" si="104"/>
        <v>424.23328837459763</v>
      </c>
      <c r="L824" s="15">
        <f t="shared" si="106"/>
        <v>15.756484438993999</v>
      </c>
      <c r="M824" s="6"/>
      <c r="N824" s="7">
        <f t="shared" si="107"/>
        <v>20.558601794186654</v>
      </c>
      <c r="O824" s="28">
        <f t="shared" si="100"/>
        <v>19.828125</v>
      </c>
    </row>
    <row r="825" spans="1:15" ht="13.2" x14ac:dyDescent="0.25">
      <c r="A825" s="31">
        <v>14246</v>
      </c>
      <c r="B825" s="11">
        <v>12.5</v>
      </c>
      <c r="C825" s="4">
        <v>0.51333300000000004</v>
      </c>
      <c r="D825" s="11">
        <v>0.66333299999999995</v>
      </c>
      <c r="E825" s="11">
        <v>14</v>
      </c>
      <c r="F825" s="23">
        <v>2.36</v>
      </c>
      <c r="G825" s="4">
        <f t="shared" si="101"/>
        <v>231.92232142857142</v>
      </c>
      <c r="H825" s="4">
        <f t="shared" si="102"/>
        <v>9.5242704820714295</v>
      </c>
      <c r="I825" s="5">
        <f t="shared" si="105"/>
        <v>8314.1622659909935</v>
      </c>
      <c r="J825" s="4">
        <f t="shared" si="103"/>
        <v>12.307338339214285</v>
      </c>
      <c r="K825" s="5">
        <f t="shared" si="104"/>
        <v>441.20465587092832</v>
      </c>
      <c r="L825" s="15">
        <f t="shared" si="106"/>
        <v>15.599634410919277</v>
      </c>
      <c r="M825" s="6"/>
      <c r="N825" s="7">
        <f t="shared" si="107"/>
        <v>20.324966524351211</v>
      </c>
      <c r="O825" s="28">
        <f t="shared" si="100"/>
        <v>18.844230574990242</v>
      </c>
    </row>
    <row r="826" spans="1:15" ht="13.2" x14ac:dyDescent="0.25">
      <c r="A826" s="31">
        <v>14277</v>
      </c>
      <c r="B826" s="11">
        <v>12.4</v>
      </c>
      <c r="C826" s="4">
        <v>0.51666699999999999</v>
      </c>
      <c r="D826" s="11">
        <v>0.68666700000000003</v>
      </c>
      <c r="E826" s="11">
        <v>13.9</v>
      </c>
      <c r="F826" s="23">
        <f>F825*11/12+F837*1/12</f>
        <v>2.3474999999999997</v>
      </c>
      <c r="G826" s="4">
        <f t="shared" si="101"/>
        <v>231.72210071942445</v>
      </c>
      <c r="H826" s="4">
        <f t="shared" si="102"/>
        <v>9.6550937590647479</v>
      </c>
      <c r="I826" s="5">
        <f t="shared" si="105"/>
        <v>8335.8282869876239</v>
      </c>
      <c r="J826" s="4">
        <f t="shared" si="103"/>
        <v>12.831929010863309</v>
      </c>
      <c r="K826" s="5">
        <f t="shared" si="104"/>
        <v>461.60791954362344</v>
      </c>
      <c r="L826" s="15">
        <f t="shared" si="106"/>
        <v>15.664696928954763</v>
      </c>
      <c r="M826" s="6"/>
      <c r="N826" s="7">
        <f t="shared" si="107"/>
        <v>20.378795316805157</v>
      </c>
      <c r="O826" s="28">
        <f t="shared" si="100"/>
        <v>18.058243661046767</v>
      </c>
    </row>
    <row r="827" spans="1:15" ht="13.2" x14ac:dyDescent="0.25">
      <c r="A827" s="31">
        <v>14305</v>
      </c>
      <c r="B827" s="11">
        <v>12.39</v>
      </c>
      <c r="C827" s="4">
        <v>0.52</v>
      </c>
      <c r="D827" s="11">
        <v>0.71</v>
      </c>
      <c r="E827" s="11">
        <v>13.9</v>
      </c>
      <c r="F827" s="23">
        <f>F825*10/12+F837*2/12</f>
        <v>2.335</v>
      </c>
      <c r="G827" s="4">
        <f t="shared" si="101"/>
        <v>231.53522805755395</v>
      </c>
      <c r="H827" s="4">
        <f t="shared" si="102"/>
        <v>9.7173784172661879</v>
      </c>
      <c r="I827" s="5">
        <f t="shared" si="105"/>
        <v>8358.2364275440414</v>
      </c>
      <c r="J827" s="4">
        <f t="shared" si="103"/>
        <v>13.267958992805754</v>
      </c>
      <c r="K827" s="5">
        <f t="shared" si="104"/>
        <v>478.9627008519991</v>
      </c>
      <c r="L827" s="15">
        <f t="shared" si="106"/>
        <v>15.729223743214218</v>
      </c>
      <c r="M827" s="6"/>
      <c r="N827" s="7">
        <f t="shared" si="107"/>
        <v>20.428999210181154</v>
      </c>
      <c r="O827" s="28">
        <f t="shared" si="100"/>
        <v>17.450704225352116</v>
      </c>
    </row>
    <row r="828" spans="1:15" ht="13.2" x14ac:dyDescent="0.25">
      <c r="A828" s="31">
        <v>14336</v>
      </c>
      <c r="B828" s="11">
        <v>10.83</v>
      </c>
      <c r="C828" s="4">
        <v>0.52333300000000005</v>
      </c>
      <c r="D828" s="11">
        <v>0.72666699999999995</v>
      </c>
      <c r="E828" s="11">
        <v>13.8</v>
      </c>
      <c r="F828" s="23">
        <f>F825*9/12+F837*3/12</f>
        <v>2.3224999999999998</v>
      </c>
      <c r="G828" s="4">
        <f t="shared" si="101"/>
        <v>203.84963695652172</v>
      </c>
      <c r="H828" s="4">
        <f t="shared" si="102"/>
        <v>9.8505301992028986</v>
      </c>
      <c r="I828" s="5">
        <f t="shared" si="105"/>
        <v>7388.4417678686623</v>
      </c>
      <c r="J828" s="4">
        <f t="shared" si="103"/>
        <v>13.677821250072462</v>
      </c>
      <c r="K828" s="5">
        <f t="shared" si="104"/>
        <v>495.74670490598493</v>
      </c>
      <c r="L828" s="15">
        <f t="shared" si="106"/>
        <v>13.916994579812398</v>
      </c>
      <c r="M828" s="6"/>
      <c r="N828" s="7">
        <f t="shared" si="107"/>
        <v>18.052037760640452</v>
      </c>
      <c r="O828" s="28">
        <f t="shared" si="100"/>
        <v>14.903662888228034</v>
      </c>
    </row>
    <row r="829" spans="1:15" ht="13.2" x14ac:dyDescent="0.25">
      <c r="A829" s="31">
        <v>14366</v>
      </c>
      <c r="B829" s="11">
        <v>11.23</v>
      </c>
      <c r="C829" s="4">
        <v>0.526667</v>
      </c>
      <c r="D829" s="11">
        <v>0.74333300000000002</v>
      </c>
      <c r="E829" s="11">
        <v>13.8</v>
      </c>
      <c r="F829" s="23">
        <f>F825*8/12+F837*4/12</f>
        <v>2.31</v>
      </c>
      <c r="G829" s="4">
        <f t="shared" si="101"/>
        <v>211.37870942028985</v>
      </c>
      <c r="H829" s="4">
        <f t="shared" si="102"/>
        <v>9.9132850181884056</v>
      </c>
      <c r="I829" s="5">
        <f t="shared" si="105"/>
        <v>7691.2716304904525</v>
      </c>
      <c r="J829" s="4">
        <f t="shared" si="103"/>
        <v>13.991520054275361</v>
      </c>
      <c r="K829" s="5">
        <f t="shared" si="104"/>
        <v>509.09848752514324</v>
      </c>
      <c r="L829" s="15">
        <f t="shared" si="106"/>
        <v>14.502929499657769</v>
      </c>
      <c r="M829" s="6"/>
      <c r="N829" s="7">
        <f t="shared" si="107"/>
        <v>18.782552949801364</v>
      </c>
      <c r="O829" s="28">
        <f t="shared" si="100"/>
        <v>15.107630093107666</v>
      </c>
    </row>
    <row r="830" spans="1:15" ht="13.2" x14ac:dyDescent="0.25">
      <c r="A830" s="31">
        <v>14397</v>
      </c>
      <c r="B830" s="11">
        <v>11.43</v>
      </c>
      <c r="C830" s="4">
        <v>0.53</v>
      </c>
      <c r="D830" s="11">
        <v>0.76</v>
      </c>
      <c r="E830" s="11">
        <v>13.8</v>
      </c>
      <c r="F830" s="23">
        <f>F825*7/12+F837*5/12</f>
        <v>2.2975000000000003</v>
      </c>
      <c r="G830" s="4">
        <f t="shared" si="101"/>
        <v>215.14324565217387</v>
      </c>
      <c r="H830" s="4">
        <f t="shared" si="102"/>
        <v>9.9760210144927548</v>
      </c>
      <c r="I830" s="5">
        <f t="shared" si="105"/>
        <v>7858.4980023911403</v>
      </c>
      <c r="J830" s="4">
        <f t="shared" si="103"/>
        <v>14.305237681159419</v>
      </c>
      <c r="K830" s="5">
        <f t="shared" si="104"/>
        <v>522.52480155881597</v>
      </c>
      <c r="L830" s="15">
        <f t="shared" si="106"/>
        <v>14.833828921489786</v>
      </c>
      <c r="M830" s="6"/>
      <c r="N830" s="7">
        <f t="shared" si="107"/>
        <v>19.177986644847667</v>
      </c>
      <c r="O830" s="28">
        <f t="shared" si="100"/>
        <v>15.039473684210526</v>
      </c>
    </row>
    <row r="831" spans="1:15" ht="13.2" x14ac:dyDescent="0.25">
      <c r="A831" s="31">
        <v>14427</v>
      </c>
      <c r="B831" s="11">
        <v>11.71</v>
      </c>
      <c r="C831" s="4">
        <v>0.54</v>
      </c>
      <c r="D831" s="11">
        <v>0.776667</v>
      </c>
      <c r="E831" s="11">
        <v>13.8</v>
      </c>
      <c r="F831" s="23">
        <f>F825*6/12+F837*6/12</f>
        <v>2.2850000000000001</v>
      </c>
      <c r="G831" s="4">
        <f t="shared" si="101"/>
        <v>220.41359637681157</v>
      </c>
      <c r="H831" s="4">
        <f t="shared" si="102"/>
        <v>10.164247826086955</v>
      </c>
      <c r="I831" s="5">
        <f t="shared" si="105"/>
        <v>8081.9461083208971</v>
      </c>
      <c r="J831" s="4">
        <f t="shared" si="103"/>
        <v>14.618955308043477</v>
      </c>
      <c r="K831" s="5">
        <f t="shared" si="104"/>
        <v>536.0359383527981</v>
      </c>
      <c r="L831" s="15">
        <f t="shared" si="106"/>
        <v>15.270952598570258</v>
      </c>
      <c r="M831" s="6"/>
      <c r="N831" s="7">
        <f t="shared" si="107"/>
        <v>19.706503149702868</v>
      </c>
      <c r="O831" s="28">
        <f t="shared" si="100"/>
        <v>15.07724674796277</v>
      </c>
    </row>
    <row r="832" spans="1:15" ht="13.2" x14ac:dyDescent="0.25">
      <c r="A832" s="31">
        <v>14458</v>
      </c>
      <c r="B832" s="11">
        <v>11.54</v>
      </c>
      <c r="C832" s="4">
        <v>0.55000000000000004</v>
      </c>
      <c r="D832" s="11">
        <v>0.79333299999999995</v>
      </c>
      <c r="E832" s="11">
        <v>13.8</v>
      </c>
      <c r="F832" s="23">
        <f>F825*5/12+F837*7/12</f>
        <v>2.2725</v>
      </c>
      <c r="G832" s="4">
        <f t="shared" si="101"/>
        <v>217.21374057971011</v>
      </c>
      <c r="H832" s="4">
        <f t="shared" si="102"/>
        <v>10.352474637681158</v>
      </c>
      <c r="I832" s="5">
        <f t="shared" si="105"/>
        <v>7996.2494124669392</v>
      </c>
      <c r="J832" s="4">
        <f t="shared" si="103"/>
        <v>14.932654112246375</v>
      </c>
      <c r="K832" s="5">
        <f t="shared" si="104"/>
        <v>549.71304463956983</v>
      </c>
      <c r="L832" s="15">
        <f t="shared" si="106"/>
        <v>15.120082343333987</v>
      </c>
      <c r="M832" s="6"/>
      <c r="N832" s="7">
        <f t="shared" si="107"/>
        <v>19.476322694888804</v>
      </c>
      <c r="O832" s="28">
        <f t="shared" si="100"/>
        <v>14.546224599254034</v>
      </c>
    </row>
    <row r="833" spans="1:15" ht="13.2" x14ac:dyDescent="0.25">
      <c r="A833" s="31">
        <v>14489</v>
      </c>
      <c r="B833" s="11">
        <v>12.77</v>
      </c>
      <c r="C833" s="4">
        <v>0.56000000000000005</v>
      </c>
      <c r="D833" s="11">
        <v>0.81</v>
      </c>
      <c r="E833" s="11">
        <v>14.1</v>
      </c>
      <c r="F833" s="23">
        <f>F825*4/12+F837*8/12</f>
        <v>2.2599999999999998</v>
      </c>
      <c r="G833" s="4">
        <f t="shared" si="101"/>
        <v>235.25147588652482</v>
      </c>
      <c r="H833" s="4">
        <f t="shared" si="102"/>
        <v>10.316431205673759</v>
      </c>
      <c r="I833" s="5">
        <f t="shared" si="105"/>
        <v>8691.917312480964</v>
      </c>
      <c r="J833" s="4">
        <f t="shared" si="103"/>
        <v>14.921980851063831</v>
      </c>
      <c r="K833" s="5">
        <f t="shared" si="104"/>
        <v>551.3275664142194</v>
      </c>
      <c r="L833" s="15">
        <f t="shared" ref="L833:L896" si="108">G833/AVERAGE(J713:J832)</f>
        <v>16.452835577060966</v>
      </c>
      <c r="M833" s="6"/>
      <c r="N833" s="7">
        <f t="shared" ref="N833:N896" si="109">I833/AVERAGE(K713:K832)</f>
        <v>21.145000339724795</v>
      </c>
      <c r="O833" s="28">
        <f t="shared" si="100"/>
        <v>15.76543209876543</v>
      </c>
    </row>
    <row r="834" spans="1:15" ht="13.2" x14ac:dyDescent="0.25">
      <c r="A834" s="31">
        <v>14519</v>
      </c>
      <c r="B834" s="11">
        <v>12.9</v>
      </c>
      <c r="C834" s="4">
        <v>0.57999999999999996</v>
      </c>
      <c r="D834" s="11">
        <v>0.84</v>
      </c>
      <c r="E834" s="11">
        <v>14</v>
      </c>
      <c r="F834" s="23">
        <f>F825*3/12+F837*9/12</f>
        <v>2.2475000000000001</v>
      </c>
      <c r="G834" s="4">
        <f t="shared" si="101"/>
        <v>239.34383571428569</v>
      </c>
      <c r="H834" s="4">
        <f t="shared" si="102"/>
        <v>10.761195714285714</v>
      </c>
      <c r="I834" s="5">
        <f t="shared" si="105"/>
        <v>8876.252274390974</v>
      </c>
      <c r="J834" s="4">
        <f t="shared" si="103"/>
        <v>15.585179999999998</v>
      </c>
      <c r="K834" s="5">
        <f t="shared" si="104"/>
        <v>577.98852019290052</v>
      </c>
      <c r="L834" s="15">
        <f t="shared" si="108"/>
        <v>16.821204806265641</v>
      </c>
      <c r="M834" s="6"/>
      <c r="N834" s="7">
        <f t="shared" si="109"/>
        <v>21.56969282096799</v>
      </c>
      <c r="O834" s="28">
        <f t="shared" si="100"/>
        <v>15.357142857142858</v>
      </c>
    </row>
    <row r="835" spans="1:15" ht="13.2" x14ac:dyDescent="0.25">
      <c r="A835" s="31">
        <v>14550</v>
      </c>
      <c r="B835" s="11">
        <v>12.67</v>
      </c>
      <c r="C835" s="4">
        <v>0.6</v>
      </c>
      <c r="D835" s="11">
        <v>0.87</v>
      </c>
      <c r="E835" s="11">
        <v>14</v>
      </c>
      <c r="F835" s="23">
        <f>F825*2/12+F837*10/12</f>
        <v>2.2350000000000003</v>
      </c>
      <c r="G835" s="4">
        <f t="shared" si="101"/>
        <v>235.07646500000001</v>
      </c>
      <c r="H835" s="4">
        <f t="shared" si="102"/>
        <v>11.132271428571428</v>
      </c>
      <c r="I835" s="5">
        <f t="shared" si="105"/>
        <v>8752.3975914924958</v>
      </c>
      <c r="J835" s="4">
        <f t="shared" si="103"/>
        <v>16.141793571428572</v>
      </c>
      <c r="K835" s="5">
        <f t="shared" si="104"/>
        <v>600.99336263602777</v>
      </c>
      <c r="L835" s="15">
        <f t="shared" si="108"/>
        <v>16.599238509946645</v>
      </c>
      <c r="M835" s="6"/>
      <c r="N835" s="7">
        <f t="shared" si="109"/>
        <v>21.23727018387067</v>
      </c>
      <c r="O835" s="28">
        <f t="shared" si="100"/>
        <v>14.563218390804598</v>
      </c>
    </row>
    <row r="836" spans="1:15" ht="13.2" x14ac:dyDescent="0.25">
      <c r="A836" s="31">
        <v>14580</v>
      </c>
      <c r="B836" s="11">
        <v>12.37</v>
      </c>
      <c r="C836" s="4">
        <v>0.62</v>
      </c>
      <c r="D836" s="11">
        <v>0.9</v>
      </c>
      <c r="E836" s="11">
        <v>14</v>
      </c>
      <c r="F836" s="23">
        <f>F825*1/12+F837*11/12</f>
        <v>2.2225000000000001</v>
      </c>
      <c r="G836" s="4">
        <f t="shared" si="101"/>
        <v>229.51032928571428</v>
      </c>
      <c r="H836" s="4">
        <f t="shared" si="102"/>
        <v>11.503347142857141</v>
      </c>
      <c r="I836" s="5">
        <f t="shared" si="105"/>
        <v>8580.8496776366173</v>
      </c>
      <c r="J836" s="4">
        <f t="shared" si="103"/>
        <v>16.698407142857143</v>
      </c>
      <c r="K836" s="5">
        <f t="shared" si="104"/>
        <v>624.3140428353239</v>
      </c>
      <c r="L836" s="15">
        <f t="shared" si="108"/>
        <v>16.280412901283835</v>
      </c>
      <c r="M836" s="6"/>
      <c r="N836" s="7">
        <f t="shared" si="109"/>
        <v>20.784015129907612</v>
      </c>
      <c r="O836" s="28">
        <f t="shared" si="100"/>
        <v>13.744444444444444</v>
      </c>
    </row>
    <row r="837" spans="1:15" ht="13.2" x14ac:dyDescent="0.25">
      <c r="A837" s="31">
        <v>14611</v>
      </c>
      <c r="B837" s="11">
        <v>12.3</v>
      </c>
      <c r="C837" s="4">
        <v>0.62333300000000003</v>
      </c>
      <c r="D837" s="11">
        <v>0.93</v>
      </c>
      <c r="E837" s="11">
        <v>13.9</v>
      </c>
      <c r="F837" s="23">
        <v>2.21</v>
      </c>
      <c r="G837" s="4">
        <f t="shared" si="101"/>
        <v>229.85337410071941</v>
      </c>
      <c r="H837" s="4">
        <f t="shared" si="102"/>
        <v>11.648389694172661</v>
      </c>
      <c r="I837" s="5">
        <f t="shared" si="105"/>
        <v>8629.9674643524559</v>
      </c>
      <c r="J837" s="4">
        <f t="shared" si="103"/>
        <v>17.379157553956833</v>
      </c>
      <c r="K837" s="5">
        <f t="shared" si="104"/>
        <v>652.50973510957601</v>
      </c>
      <c r="L837" s="15">
        <f t="shared" si="108"/>
        <v>16.378480342613667</v>
      </c>
      <c r="M837" s="6"/>
      <c r="N837" s="7">
        <f t="shared" si="109"/>
        <v>20.860773184593885</v>
      </c>
      <c r="O837" s="28">
        <f t="shared" si="100"/>
        <v>13.225806451612904</v>
      </c>
    </row>
    <row r="838" spans="1:15" ht="13.2" x14ac:dyDescent="0.25">
      <c r="A838" s="31">
        <v>14642</v>
      </c>
      <c r="B838" s="11">
        <v>12.22</v>
      </c>
      <c r="C838" s="4">
        <v>0.62666699999999997</v>
      </c>
      <c r="D838" s="11">
        <v>0.96</v>
      </c>
      <c r="E838" s="11">
        <v>14</v>
      </c>
      <c r="F838" s="23">
        <f>F837*11/12+F849*1/12</f>
        <v>2.1883333333333335</v>
      </c>
      <c r="G838" s="4">
        <f t="shared" si="101"/>
        <v>226.72726142857144</v>
      </c>
      <c r="H838" s="4">
        <f t="shared" si="102"/>
        <v>11.627045232214284</v>
      </c>
      <c r="I838" s="5">
        <f t="shared" si="105"/>
        <v>8548.9745318580262</v>
      </c>
      <c r="J838" s="4">
        <f t="shared" si="103"/>
        <v>17.811634285714284</v>
      </c>
      <c r="K838" s="5">
        <f t="shared" si="104"/>
        <v>671.60520053876462</v>
      </c>
      <c r="L838" s="15">
        <f t="shared" si="108"/>
        <v>16.216119847731054</v>
      </c>
      <c r="M838" s="6"/>
      <c r="N838" s="7">
        <f t="shared" si="109"/>
        <v>20.606533623194927</v>
      </c>
      <c r="O838" s="28">
        <f t="shared" si="100"/>
        <v>12.729166666666668</v>
      </c>
    </row>
    <row r="839" spans="1:15" ht="13.2" x14ac:dyDescent="0.25">
      <c r="A839" s="31">
        <v>14671</v>
      </c>
      <c r="B839" s="11">
        <v>12.15</v>
      </c>
      <c r="C839" s="4">
        <v>0.63</v>
      </c>
      <c r="D839" s="11">
        <v>0.99</v>
      </c>
      <c r="E839" s="11">
        <v>14</v>
      </c>
      <c r="F839" s="23">
        <f>F837*10/12+F849*2/12</f>
        <v>2.166666666666667</v>
      </c>
      <c r="G839" s="4">
        <f t="shared" si="101"/>
        <v>225.42849642857141</v>
      </c>
      <c r="H839" s="4">
        <f t="shared" si="102"/>
        <v>11.688884999999999</v>
      </c>
      <c r="I839" s="5">
        <f t="shared" si="105"/>
        <v>8536.7317287232036</v>
      </c>
      <c r="J839" s="4">
        <f t="shared" si="103"/>
        <v>18.368247857142855</v>
      </c>
      <c r="K839" s="5">
        <f t="shared" si="104"/>
        <v>695.58554826633508</v>
      </c>
      <c r="L839" s="15">
        <f t="shared" si="108"/>
        <v>16.172906305307897</v>
      </c>
      <c r="M839" s="6"/>
      <c r="N839" s="7">
        <f t="shared" si="109"/>
        <v>20.505754657089824</v>
      </c>
      <c r="O839" s="28">
        <f t="shared" si="100"/>
        <v>12.272727272727273</v>
      </c>
    </row>
    <row r="840" spans="1:15" ht="13.2" x14ac:dyDescent="0.25">
      <c r="A840" s="31">
        <v>14702</v>
      </c>
      <c r="B840" s="11">
        <v>12.27</v>
      </c>
      <c r="C840" s="4">
        <v>0.63666699999999998</v>
      </c>
      <c r="D840" s="11">
        <v>1.00667</v>
      </c>
      <c r="E840" s="11">
        <v>14</v>
      </c>
      <c r="F840" s="23">
        <f>F837*9/12+F849*3/12</f>
        <v>2.145</v>
      </c>
      <c r="G840" s="4">
        <f t="shared" si="101"/>
        <v>227.65495071428569</v>
      </c>
      <c r="H840" s="4">
        <f t="shared" si="102"/>
        <v>11.812583089357142</v>
      </c>
      <c r="I840" s="5">
        <f t="shared" si="105"/>
        <v>8658.3226002519586</v>
      </c>
      <c r="J840" s="4">
        <f t="shared" si="103"/>
        <v>18.677539464999999</v>
      </c>
      <c r="K840" s="5">
        <f t="shared" si="104"/>
        <v>710.35644759540662</v>
      </c>
      <c r="L840" s="15">
        <f t="shared" si="108"/>
        <v>16.370988707128785</v>
      </c>
      <c r="M840" s="6"/>
      <c r="N840" s="7">
        <f t="shared" si="109"/>
        <v>20.710720299995657</v>
      </c>
      <c r="O840" s="28">
        <f t="shared" si="100"/>
        <v>12.188701361916021</v>
      </c>
    </row>
    <row r="841" spans="1:15" ht="13.2" x14ac:dyDescent="0.25">
      <c r="A841" s="31">
        <v>14732</v>
      </c>
      <c r="B841" s="11">
        <v>10.58</v>
      </c>
      <c r="C841" s="4">
        <v>0.64333300000000004</v>
      </c>
      <c r="D841" s="11">
        <v>1.0233300000000001</v>
      </c>
      <c r="E841" s="11">
        <v>14</v>
      </c>
      <c r="F841" s="23">
        <f>F837*8/12+F849*4/12</f>
        <v>2.1233333333333335</v>
      </c>
      <c r="G841" s="4">
        <f t="shared" si="101"/>
        <v>196.29905285714284</v>
      </c>
      <c r="H841" s="4">
        <f t="shared" si="102"/>
        <v>11.936262624928572</v>
      </c>
      <c r="I841" s="5">
        <f t="shared" si="105"/>
        <v>7503.60514793111</v>
      </c>
      <c r="J841" s="4">
        <f t="shared" si="103"/>
        <v>18.986645535000001</v>
      </c>
      <c r="K841" s="5">
        <f t="shared" si="104"/>
        <v>725.77166881213088</v>
      </c>
      <c r="L841" s="15">
        <f t="shared" si="108"/>
        <v>14.138747694800729</v>
      </c>
      <c r="M841" s="6"/>
      <c r="N841" s="7">
        <f t="shared" si="109"/>
        <v>17.861798289357676</v>
      </c>
      <c r="O841" s="28">
        <f t="shared" ref="O841:O904" si="110">B841/D841</f>
        <v>10.338795891843295</v>
      </c>
    </row>
    <row r="842" spans="1:15" ht="13.2" x14ac:dyDescent="0.25">
      <c r="A842" s="31">
        <v>14763</v>
      </c>
      <c r="B842" s="11">
        <v>9.67</v>
      </c>
      <c r="C842" s="4">
        <v>0.65</v>
      </c>
      <c r="D842" s="11">
        <v>1.04</v>
      </c>
      <c r="E842" s="11">
        <v>14.1</v>
      </c>
      <c r="F842" s="23">
        <f>F837*7/12+F849*5/12</f>
        <v>2.1016666666666666</v>
      </c>
      <c r="G842" s="4">
        <f t="shared" ref="G842:G905" si="111">B842*$E$1804/E842</f>
        <v>178.14266028368795</v>
      </c>
      <c r="H842" s="4">
        <f t="shared" ref="H842:H905" si="112">C842*$E$1804/E842</f>
        <v>11.974429078014184</v>
      </c>
      <c r="I842" s="5">
        <f t="shared" si="105"/>
        <v>6847.7141323168407</v>
      </c>
      <c r="J842" s="4">
        <f t="shared" ref="J842:J905" si="113">D842*$E$1804/E842</f>
        <v>19.159086524822698</v>
      </c>
      <c r="K842" s="5">
        <f t="shared" ref="K842:K905" si="114">J842*(I842/G842)</f>
        <v>736.46563574038419</v>
      </c>
      <c r="L842" s="15">
        <f t="shared" si="108"/>
        <v>12.84376559826881</v>
      </c>
      <c r="M842" s="6"/>
      <c r="N842" s="7">
        <f t="shared" si="109"/>
        <v>16.212647751148261</v>
      </c>
      <c r="O842" s="28">
        <f t="shared" si="110"/>
        <v>9.2980769230769234</v>
      </c>
    </row>
    <row r="843" spans="1:15" ht="13.2" x14ac:dyDescent="0.25">
      <c r="A843" s="31">
        <v>14793</v>
      </c>
      <c r="B843" s="11">
        <v>9.99</v>
      </c>
      <c r="C843" s="4">
        <v>0.656667</v>
      </c>
      <c r="D843" s="11">
        <v>1.0533300000000001</v>
      </c>
      <c r="E843" s="11">
        <v>14</v>
      </c>
      <c r="F843" s="23">
        <f>F837*6/12+F849*6/12</f>
        <v>2.08</v>
      </c>
      <c r="G843" s="4">
        <f t="shared" si="111"/>
        <v>185.35231928571426</v>
      </c>
      <c r="H843" s="4">
        <f t="shared" si="112"/>
        <v>12.183658803642857</v>
      </c>
      <c r="I843" s="5">
        <f t="shared" ref="I843:I906" si="115">I842*((G843+(H843/12))/G842)</f>
        <v>7163.8776018759481</v>
      </c>
      <c r="J843" s="4">
        <f t="shared" si="113"/>
        <v>19.543259106428572</v>
      </c>
      <c r="K843" s="5">
        <f t="shared" si="114"/>
        <v>755.34806750590519</v>
      </c>
      <c r="L843" s="15">
        <f t="shared" si="108"/>
        <v>13.369884763210056</v>
      </c>
      <c r="M843" s="6"/>
      <c r="N843" s="7">
        <f t="shared" si="109"/>
        <v>16.862230313337175</v>
      </c>
      <c r="O843" s="28">
        <f t="shared" si="110"/>
        <v>9.4842072285038874</v>
      </c>
    </row>
    <row r="844" spans="1:15" ht="13.2" x14ac:dyDescent="0.25">
      <c r="A844" s="31">
        <v>14824</v>
      </c>
      <c r="B844" s="11">
        <v>10.199999999999999</v>
      </c>
      <c r="C844" s="4">
        <v>0.66333299999999995</v>
      </c>
      <c r="D844" s="11">
        <v>1.06667</v>
      </c>
      <c r="E844" s="11">
        <v>14</v>
      </c>
      <c r="F844" s="23">
        <f>F837*5/12+F849*7/12</f>
        <v>2.0583333333333336</v>
      </c>
      <c r="G844" s="4">
        <f t="shared" si="111"/>
        <v>189.24861428571427</v>
      </c>
      <c r="H844" s="4">
        <f t="shared" si="112"/>
        <v>12.307338339214285</v>
      </c>
      <c r="I844" s="5">
        <f t="shared" si="115"/>
        <v>7354.1095669911683</v>
      </c>
      <c r="J844" s="4">
        <f t="shared" si="113"/>
        <v>19.79076660785714</v>
      </c>
      <c r="K844" s="5">
        <f t="shared" si="114"/>
        <v>769.05961292377151</v>
      </c>
      <c r="L844" s="15">
        <f t="shared" si="108"/>
        <v>13.649399392391638</v>
      </c>
      <c r="M844" s="6"/>
      <c r="N844" s="7">
        <f t="shared" si="109"/>
        <v>17.199450235230636</v>
      </c>
      <c r="O844" s="28">
        <f t="shared" si="110"/>
        <v>9.562470117280883</v>
      </c>
    </row>
    <row r="845" spans="1:15" ht="13.2" x14ac:dyDescent="0.25">
      <c r="A845" s="31">
        <v>14855</v>
      </c>
      <c r="B845" s="11">
        <v>10.63</v>
      </c>
      <c r="C845" s="4">
        <v>0.67</v>
      </c>
      <c r="D845" s="11">
        <v>1.08</v>
      </c>
      <c r="E845" s="11">
        <v>14</v>
      </c>
      <c r="F845" s="23">
        <f>F837*4/12+F849*8/12</f>
        <v>2.0366666666666666</v>
      </c>
      <c r="G845" s="4">
        <f t="shared" si="111"/>
        <v>197.22674214285715</v>
      </c>
      <c r="H845" s="4">
        <f t="shared" si="112"/>
        <v>12.43103642857143</v>
      </c>
      <c r="I845" s="5">
        <f t="shared" si="115"/>
        <v>7704.391092935276</v>
      </c>
      <c r="J845" s="4">
        <f t="shared" si="113"/>
        <v>20.03808857142857</v>
      </c>
      <c r="K845" s="5">
        <f t="shared" si="114"/>
        <v>782.76033681750675</v>
      </c>
      <c r="L845" s="15">
        <f t="shared" si="108"/>
        <v>14.214842598620638</v>
      </c>
      <c r="M845" s="6"/>
      <c r="N845" s="7">
        <f t="shared" si="109"/>
        <v>17.894527295628073</v>
      </c>
      <c r="O845" s="28">
        <f t="shared" si="110"/>
        <v>9.8425925925925934</v>
      </c>
    </row>
    <row r="846" spans="1:15" ht="13.2" x14ac:dyDescent="0.25">
      <c r="A846" s="31">
        <v>14885</v>
      </c>
      <c r="B846" s="11">
        <v>10.73</v>
      </c>
      <c r="C846" s="4">
        <v>0.67</v>
      </c>
      <c r="D846" s="11">
        <v>1.07</v>
      </c>
      <c r="E846" s="11">
        <v>14</v>
      </c>
      <c r="F846" s="23">
        <f>F837*3/12+F849*9/12</f>
        <v>2.0150000000000001</v>
      </c>
      <c r="G846" s="4">
        <f t="shared" si="111"/>
        <v>199.08212071428571</v>
      </c>
      <c r="H846" s="4">
        <f t="shared" si="112"/>
        <v>12.43103642857143</v>
      </c>
      <c r="I846" s="5">
        <f t="shared" si="115"/>
        <v>7817.3356785717524</v>
      </c>
      <c r="J846" s="4">
        <f t="shared" si="113"/>
        <v>19.852550714285716</v>
      </c>
      <c r="K846" s="5">
        <f t="shared" si="114"/>
        <v>779.54791948478805</v>
      </c>
      <c r="L846" s="15">
        <f t="shared" si="108"/>
        <v>14.328290323104955</v>
      </c>
      <c r="M846" s="6"/>
      <c r="N846" s="7">
        <f t="shared" si="109"/>
        <v>18.021167440415681</v>
      </c>
      <c r="O846" s="28">
        <f t="shared" si="110"/>
        <v>10.028037383177569</v>
      </c>
    </row>
    <row r="847" spans="1:15" ht="13.2" x14ac:dyDescent="0.25">
      <c r="A847" s="31">
        <v>14916</v>
      </c>
      <c r="B847" s="11">
        <v>10.98</v>
      </c>
      <c r="C847" s="4">
        <v>0.67</v>
      </c>
      <c r="D847" s="11">
        <v>1.06</v>
      </c>
      <c r="E847" s="11">
        <v>14</v>
      </c>
      <c r="F847" s="23">
        <f>F837*2/12+F849*10/12</f>
        <v>1.9933333333333334</v>
      </c>
      <c r="G847" s="4">
        <f t="shared" si="111"/>
        <v>203.72056714285713</v>
      </c>
      <c r="H847" s="4">
        <f t="shared" si="112"/>
        <v>12.43103642857143</v>
      </c>
      <c r="I847" s="5">
        <f t="shared" si="115"/>
        <v>8040.1503876456763</v>
      </c>
      <c r="J847" s="4">
        <f t="shared" si="113"/>
        <v>19.667012857142858</v>
      </c>
      <c r="K847" s="5">
        <f t="shared" si="114"/>
        <v>776.18938168528405</v>
      </c>
      <c r="L847" s="15">
        <f t="shared" si="108"/>
        <v>14.636689248763604</v>
      </c>
      <c r="M847" s="6"/>
      <c r="N847" s="7">
        <f t="shared" si="109"/>
        <v>18.393381330164456</v>
      </c>
      <c r="O847" s="28">
        <f t="shared" si="110"/>
        <v>10.358490566037736</v>
      </c>
    </row>
    <row r="848" spans="1:15" ht="13.2" x14ac:dyDescent="0.25">
      <c r="A848" s="31">
        <v>14946</v>
      </c>
      <c r="B848" s="11">
        <v>10.53</v>
      </c>
      <c r="C848" s="4">
        <v>0.67</v>
      </c>
      <c r="D848" s="11">
        <v>1.05</v>
      </c>
      <c r="E848" s="11">
        <v>14.1</v>
      </c>
      <c r="F848" s="23">
        <f>F837*1/12+F849*11/12</f>
        <v>1.9716666666666665</v>
      </c>
      <c r="G848" s="4">
        <f t="shared" si="111"/>
        <v>193.98575106382975</v>
      </c>
      <c r="H848" s="4">
        <f t="shared" si="112"/>
        <v>12.342873049645391</v>
      </c>
      <c r="I848" s="5">
        <f t="shared" si="115"/>
        <v>7696.5448959406212</v>
      </c>
      <c r="J848" s="4">
        <f t="shared" si="113"/>
        <v>19.343308510638298</v>
      </c>
      <c r="K848" s="5">
        <f t="shared" si="114"/>
        <v>767.461741760461</v>
      </c>
      <c r="L848" s="15">
        <f t="shared" si="108"/>
        <v>13.908426122353832</v>
      </c>
      <c r="M848" s="6"/>
      <c r="N848" s="7">
        <f t="shared" si="109"/>
        <v>17.47011511194825</v>
      </c>
      <c r="O848" s="28">
        <f t="shared" si="110"/>
        <v>10.028571428571427</v>
      </c>
    </row>
    <row r="849" spans="1:15" ht="13.2" x14ac:dyDescent="0.25">
      <c r="A849" s="31">
        <v>14977</v>
      </c>
      <c r="B849" s="11">
        <v>10.55</v>
      </c>
      <c r="C849" s="4">
        <v>0.67333299999999996</v>
      </c>
      <c r="D849" s="11">
        <v>1.0533300000000001</v>
      </c>
      <c r="E849" s="11">
        <v>14.1</v>
      </c>
      <c r="F849" s="23">
        <v>1.95</v>
      </c>
      <c r="G849" s="4">
        <f t="shared" si="111"/>
        <v>194.354195035461</v>
      </c>
      <c r="H849" s="4">
        <f t="shared" si="112"/>
        <v>12.404274237517729</v>
      </c>
      <c r="I849" s="5">
        <f t="shared" si="115"/>
        <v>7752.1757003046941</v>
      </c>
      <c r="J849" s="4">
        <f t="shared" si="113"/>
        <v>19.404654431914896</v>
      </c>
      <c r="K849" s="5">
        <f t="shared" si="114"/>
        <v>773.99044837933116</v>
      </c>
      <c r="L849" s="15">
        <f t="shared" si="108"/>
        <v>13.904158267950828</v>
      </c>
      <c r="M849" s="6"/>
      <c r="N849" s="7">
        <f t="shared" si="109"/>
        <v>17.45972403115238</v>
      </c>
      <c r="O849" s="28">
        <f t="shared" si="110"/>
        <v>10.015854480552154</v>
      </c>
    </row>
    <row r="850" spans="1:15" ht="13.2" x14ac:dyDescent="0.25">
      <c r="A850" s="31">
        <v>15008</v>
      </c>
      <c r="B850" s="11">
        <v>9.89</v>
      </c>
      <c r="C850" s="4">
        <v>0.67666700000000002</v>
      </c>
      <c r="D850" s="11">
        <v>1.05667</v>
      </c>
      <c r="E850" s="11">
        <v>14.1</v>
      </c>
      <c r="F850" s="23">
        <f>F849*11/12+F861*1/12</f>
        <v>1.9924999999999999</v>
      </c>
      <c r="G850" s="4">
        <f t="shared" si="111"/>
        <v>182.19554397163122</v>
      </c>
      <c r="H850" s="4">
        <f t="shared" si="112"/>
        <v>12.465693847588653</v>
      </c>
      <c r="I850" s="5">
        <f t="shared" si="115"/>
        <v>7308.6402337026802</v>
      </c>
      <c r="J850" s="4">
        <f t="shared" si="113"/>
        <v>19.466184575177301</v>
      </c>
      <c r="K850" s="5">
        <f t="shared" si="114"/>
        <v>780.87167601077942</v>
      </c>
      <c r="L850" s="15">
        <f t="shared" si="108"/>
        <v>13.00294330340245</v>
      </c>
      <c r="M850" s="6"/>
      <c r="N850" s="7">
        <f t="shared" si="109"/>
        <v>16.33044849608509</v>
      </c>
      <c r="O850" s="28">
        <f t="shared" si="110"/>
        <v>9.3595919255775222</v>
      </c>
    </row>
    <row r="851" spans="1:15" ht="13.2" x14ac:dyDescent="0.25">
      <c r="A851" s="31">
        <v>15036</v>
      </c>
      <c r="B851" s="11">
        <v>9.9499999999999993</v>
      </c>
      <c r="C851" s="4">
        <v>0.68</v>
      </c>
      <c r="D851" s="11">
        <v>1.06</v>
      </c>
      <c r="E851" s="11">
        <v>14.2</v>
      </c>
      <c r="F851" s="23">
        <f>F849*10/12+F861*2/12</f>
        <v>2.0350000000000001</v>
      </c>
      <c r="G851" s="4">
        <f t="shared" si="111"/>
        <v>182.01002464788732</v>
      </c>
      <c r="H851" s="4">
        <f t="shared" si="112"/>
        <v>12.438876056338028</v>
      </c>
      <c r="I851" s="5">
        <f t="shared" si="115"/>
        <v>7342.7796261271587</v>
      </c>
      <c r="J851" s="4">
        <f t="shared" si="113"/>
        <v>19.39001267605634</v>
      </c>
      <c r="K851" s="5">
        <f t="shared" si="114"/>
        <v>782.24586971806923</v>
      </c>
      <c r="L851" s="15">
        <f t="shared" si="108"/>
        <v>12.95571982206333</v>
      </c>
      <c r="M851" s="6"/>
      <c r="N851" s="7">
        <f t="shared" si="109"/>
        <v>16.274201363786236</v>
      </c>
      <c r="O851" s="28">
        <f t="shared" si="110"/>
        <v>9.3867924528301874</v>
      </c>
    </row>
    <row r="852" spans="1:15" ht="13.2" x14ac:dyDescent="0.25">
      <c r="A852" s="31">
        <v>15067</v>
      </c>
      <c r="B852" s="11">
        <v>9.64</v>
      </c>
      <c r="C852" s="4">
        <v>0.68333299999999997</v>
      </c>
      <c r="D852" s="11">
        <v>1.07</v>
      </c>
      <c r="E852" s="11">
        <v>14.3</v>
      </c>
      <c r="F852" s="23">
        <f>F849*9/12+F861*3/12</f>
        <v>2.0775000000000001</v>
      </c>
      <c r="G852" s="4">
        <f t="shared" si="111"/>
        <v>175.10621818181818</v>
      </c>
      <c r="H852" s="4">
        <f t="shared" si="112"/>
        <v>12.412433339090907</v>
      </c>
      <c r="I852" s="5">
        <f t="shared" si="115"/>
        <v>7105.9905665186252</v>
      </c>
      <c r="J852" s="4">
        <f t="shared" si="113"/>
        <v>19.436063636363638</v>
      </c>
      <c r="K852" s="5">
        <f t="shared" si="114"/>
        <v>788.73546744553221</v>
      </c>
      <c r="L852" s="15">
        <f t="shared" si="108"/>
        <v>12.429370389220782</v>
      </c>
      <c r="M852" s="6"/>
      <c r="N852" s="7">
        <f t="shared" si="109"/>
        <v>15.620596350743069</v>
      </c>
      <c r="O852" s="28">
        <f t="shared" si="110"/>
        <v>9.009345794392523</v>
      </c>
    </row>
    <row r="853" spans="1:15" ht="13.2" x14ac:dyDescent="0.25">
      <c r="A853" s="31">
        <v>15097</v>
      </c>
      <c r="B853" s="11">
        <v>9.43</v>
      </c>
      <c r="C853" s="4">
        <v>0.68666700000000003</v>
      </c>
      <c r="D853" s="11">
        <v>1.08</v>
      </c>
      <c r="E853" s="11">
        <v>14.4</v>
      </c>
      <c r="F853" s="23">
        <f>F849*8/12+F861*4/12</f>
        <v>2.12</v>
      </c>
      <c r="G853" s="4">
        <f t="shared" si="111"/>
        <v>170.10213819444442</v>
      </c>
      <c r="H853" s="4">
        <f t="shared" si="112"/>
        <v>12.386375920208334</v>
      </c>
      <c r="I853" s="5">
        <f t="shared" si="115"/>
        <v>6944.8075070367113</v>
      </c>
      <c r="J853" s="4">
        <f t="shared" si="113"/>
        <v>19.481475</v>
      </c>
      <c r="K853" s="5">
        <f t="shared" si="114"/>
        <v>795.37562116645267</v>
      </c>
      <c r="L853" s="15">
        <f t="shared" si="108"/>
        <v>12.037206512481578</v>
      </c>
      <c r="M853" s="6"/>
      <c r="N853" s="7">
        <f t="shared" si="109"/>
        <v>15.138524744744741</v>
      </c>
      <c r="O853" s="28">
        <f t="shared" si="110"/>
        <v>8.731481481481481</v>
      </c>
    </row>
    <row r="854" spans="1:15" ht="13.2" x14ac:dyDescent="0.25">
      <c r="A854" s="31">
        <v>15128</v>
      </c>
      <c r="B854" s="11">
        <v>9.76</v>
      </c>
      <c r="C854" s="4">
        <v>0.69</v>
      </c>
      <c r="D854" s="11">
        <v>1.0900000000000001</v>
      </c>
      <c r="E854" s="11">
        <v>14.7</v>
      </c>
      <c r="F854" s="23">
        <f>F849*7/12+F861*5/12</f>
        <v>2.1625000000000001</v>
      </c>
      <c r="G854" s="4">
        <f t="shared" si="111"/>
        <v>172.46185578231291</v>
      </c>
      <c r="H854" s="4">
        <f t="shared" si="112"/>
        <v>12.192487755102039</v>
      </c>
      <c r="I854" s="5">
        <f t="shared" si="115"/>
        <v>7082.630531339365</v>
      </c>
      <c r="J854" s="4">
        <f t="shared" si="113"/>
        <v>19.260596598639456</v>
      </c>
      <c r="K854" s="5">
        <f t="shared" si="114"/>
        <v>790.99049991392508</v>
      </c>
      <c r="L854" s="15">
        <f t="shared" si="108"/>
        <v>12.164306590628438</v>
      </c>
      <c r="M854" s="6"/>
      <c r="N854" s="7">
        <f t="shared" si="109"/>
        <v>15.307415379169987</v>
      </c>
      <c r="O854" s="28">
        <f t="shared" si="110"/>
        <v>8.9541284403669721</v>
      </c>
    </row>
    <row r="855" spans="1:15" ht="13.2" x14ac:dyDescent="0.25">
      <c r="A855" s="31">
        <v>15158</v>
      </c>
      <c r="B855" s="11">
        <v>10.26</v>
      </c>
      <c r="C855" s="4">
        <v>0.69333299999999998</v>
      </c>
      <c r="D855" s="11">
        <v>1.1233299999999999</v>
      </c>
      <c r="E855" s="11">
        <v>14.7</v>
      </c>
      <c r="F855" s="23">
        <f>F849*6/12+F861*6/12</f>
        <v>2.2050000000000001</v>
      </c>
      <c r="G855" s="4">
        <f t="shared" si="111"/>
        <v>181.29699183673469</v>
      </c>
      <c r="H855" s="4">
        <f t="shared" si="112"/>
        <v>12.251382772040815</v>
      </c>
      <c r="I855" s="5">
        <f t="shared" si="115"/>
        <v>7487.398330709425</v>
      </c>
      <c r="J855" s="4">
        <f t="shared" si="113"/>
        <v>19.84954676802721</v>
      </c>
      <c r="K855" s="5">
        <f t="shared" si="114"/>
        <v>819.76794998399794</v>
      </c>
      <c r="L855" s="15">
        <f t="shared" si="108"/>
        <v>12.744996277919578</v>
      </c>
      <c r="M855" s="6"/>
      <c r="N855" s="7">
        <f t="shared" si="109"/>
        <v>16.045059460934326</v>
      </c>
      <c r="O855" s="28">
        <f t="shared" si="110"/>
        <v>9.1335582598167946</v>
      </c>
    </row>
    <row r="856" spans="1:15" ht="13.2" x14ac:dyDescent="0.25">
      <c r="A856" s="31">
        <v>15189</v>
      </c>
      <c r="B856" s="11">
        <v>10.210000000000001</v>
      </c>
      <c r="C856" s="4">
        <v>0.69666700000000004</v>
      </c>
      <c r="D856" s="11">
        <v>1.1566700000000001</v>
      </c>
      <c r="E856" s="11">
        <v>14.9</v>
      </c>
      <c r="F856" s="23">
        <f>F849*5/12+F861*7/12</f>
        <v>2.2474999999999996</v>
      </c>
      <c r="G856" s="4">
        <f t="shared" si="111"/>
        <v>177.99182080536912</v>
      </c>
      <c r="H856" s="4">
        <f t="shared" si="112"/>
        <v>12.145056594026844</v>
      </c>
      <c r="I856" s="5">
        <f t="shared" si="115"/>
        <v>7392.6961212759479</v>
      </c>
      <c r="J856" s="4">
        <f t="shared" si="113"/>
        <v>20.164329027516779</v>
      </c>
      <c r="K856" s="5">
        <f t="shared" si="114"/>
        <v>837.50341063626365</v>
      </c>
      <c r="L856" s="15">
        <f t="shared" si="108"/>
        <v>12.4631737203878</v>
      </c>
      <c r="M856" s="6"/>
      <c r="N856" s="7">
        <f t="shared" si="109"/>
        <v>15.698062133844488</v>
      </c>
      <c r="O856" s="28">
        <f t="shared" si="110"/>
        <v>8.8270638989512999</v>
      </c>
    </row>
    <row r="857" spans="1:15" ht="13.2" x14ac:dyDescent="0.25">
      <c r="A857" s="31">
        <v>15220</v>
      </c>
      <c r="B857" s="11">
        <v>10.24</v>
      </c>
      <c r="C857" s="4">
        <v>0.7</v>
      </c>
      <c r="D857" s="11">
        <v>1.19</v>
      </c>
      <c r="E857" s="11">
        <v>15.1</v>
      </c>
      <c r="F857" s="23">
        <f>F849*4/12+F861*8/12</f>
        <v>2.29</v>
      </c>
      <c r="G857" s="4">
        <f t="shared" si="111"/>
        <v>176.15037880794702</v>
      </c>
      <c r="H857" s="4">
        <f t="shared" si="112"/>
        <v>12.041529801324502</v>
      </c>
      <c r="I857" s="5">
        <f t="shared" si="115"/>
        <v>7357.8914870190119</v>
      </c>
      <c r="J857" s="4">
        <f t="shared" si="113"/>
        <v>20.470600662251655</v>
      </c>
      <c r="K857" s="5">
        <f t="shared" si="114"/>
        <v>855.06746772974839</v>
      </c>
      <c r="L857" s="15">
        <f t="shared" si="108"/>
        <v>12.279729272093078</v>
      </c>
      <c r="M857" s="6"/>
      <c r="N857" s="7">
        <f t="shared" si="109"/>
        <v>15.475689806719142</v>
      </c>
      <c r="O857" s="28">
        <f t="shared" si="110"/>
        <v>8.6050420168067241</v>
      </c>
    </row>
    <row r="858" spans="1:15" ht="13.2" x14ac:dyDescent="0.25">
      <c r="A858" s="31">
        <v>15250</v>
      </c>
      <c r="B858" s="11">
        <v>9.83</v>
      </c>
      <c r="C858" s="4">
        <v>0.70333299999999999</v>
      </c>
      <c r="D858" s="11">
        <v>1.18</v>
      </c>
      <c r="E858" s="11">
        <v>15.3</v>
      </c>
      <c r="F858" s="23">
        <f>F849*3/12+F861*9/12</f>
        <v>2.3325</v>
      </c>
      <c r="G858" s="4">
        <f t="shared" si="111"/>
        <v>166.88705816993465</v>
      </c>
      <c r="H858" s="4">
        <f t="shared" si="112"/>
        <v>11.940709591437907</v>
      </c>
      <c r="I858" s="5">
        <f t="shared" si="115"/>
        <v>7012.5219717521495</v>
      </c>
      <c r="J858" s="4">
        <f t="shared" si="113"/>
        <v>20.03323790849673</v>
      </c>
      <c r="K858" s="5">
        <f t="shared" si="114"/>
        <v>841.78798847075643</v>
      </c>
      <c r="L858" s="15">
        <f t="shared" si="108"/>
        <v>11.577814956574079</v>
      </c>
      <c r="M858" s="6"/>
      <c r="N858" s="7">
        <f t="shared" si="109"/>
        <v>14.603833689036174</v>
      </c>
      <c r="O858" s="28">
        <f t="shared" si="110"/>
        <v>8.3305084745762716</v>
      </c>
    </row>
    <row r="859" spans="1:15" ht="13.2" x14ac:dyDescent="0.25">
      <c r="A859" s="31">
        <v>15281</v>
      </c>
      <c r="B859" s="11">
        <v>9.3699999999999992</v>
      </c>
      <c r="C859" s="4">
        <v>0.70666700000000005</v>
      </c>
      <c r="D859" s="11">
        <v>1.17</v>
      </c>
      <c r="E859" s="11">
        <v>15.4</v>
      </c>
      <c r="F859" s="23">
        <f>F849*2/12+F861*10/12</f>
        <v>2.3750000000000004</v>
      </c>
      <c r="G859" s="4">
        <f t="shared" si="111"/>
        <v>158.04452012987011</v>
      </c>
      <c r="H859" s="4">
        <f t="shared" si="112"/>
        <v>11.919407353961038</v>
      </c>
      <c r="I859" s="5">
        <f t="shared" si="115"/>
        <v>6682.6997111230548</v>
      </c>
      <c r="J859" s="4">
        <f t="shared" si="113"/>
        <v>19.734481168831167</v>
      </c>
      <c r="K859" s="5">
        <f t="shared" si="114"/>
        <v>834.44596179444761</v>
      </c>
      <c r="L859" s="15">
        <f t="shared" si="108"/>
        <v>10.911668685916965</v>
      </c>
      <c r="M859" s="6"/>
      <c r="N859" s="7">
        <f t="shared" si="109"/>
        <v>13.782187279853906</v>
      </c>
      <c r="O859" s="28">
        <f t="shared" si="110"/>
        <v>8.0085470085470085</v>
      </c>
    </row>
    <row r="860" spans="1:15" ht="13.2" x14ac:dyDescent="0.25">
      <c r="A860" s="31">
        <v>15311</v>
      </c>
      <c r="B860" s="11">
        <v>8.76</v>
      </c>
      <c r="C860" s="4">
        <v>0.71</v>
      </c>
      <c r="D860" s="11">
        <v>1.1599999999999999</v>
      </c>
      <c r="E860" s="11">
        <v>15.5</v>
      </c>
      <c r="F860" s="23">
        <f>F849*1/12+F861*11/12</f>
        <v>2.4175</v>
      </c>
      <c r="G860" s="4">
        <f t="shared" si="111"/>
        <v>146.80234064516128</v>
      </c>
      <c r="H860" s="4">
        <f t="shared" si="112"/>
        <v>11.898363225806451</v>
      </c>
      <c r="I860" s="5">
        <f t="shared" si="115"/>
        <v>6249.2648125414871</v>
      </c>
      <c r="J860" s="4">
        <f t="shared" si="113"/>
        <v>19.439579354838706</v>
      </c>
      <c r="K860" s="5">
        <f t="shared" si="114"/>
        <v>827.52821718585903</v>
      </c>
      <c r="L860" s="15">
        <f t="shared" si="108"/>
        <v>10.086593309917902</v>
      </c>
      <c r="M860" s="6"/>
      <c r="N860" s="7">
        <f t="shared" si="109"/>
        <v>12.764729919112984</v>
      </c>
      <c r="O860" s="28">
        <f t="shared" si="110"/>
        <v>7.5517241379310347</v>
      </c>
    </row>
    <row r="861" spans="1:15" ht="13.2" x14ac:dyDescent="0.25">
      <c r="A861" s="31">
        <v>15342</v>
      </c>
      <c r="B861" s="11">
        <v>8.93</v>
      </c>
      <c r="C861" s="4">
        <v>0.70333299999999999</v>
      </c>
      <c r="D861" s="11">
        <v>1.1200000000000001</v>
      </c>
      <c r="E861" s="11">
        <v>15.7</v>
      </c>
      <c r="F861" s="23">
        <v>2.46</v>
      </c>
      <c r="G861" s="4">
        <f t="shared" si="111"/>
        <v>147.7448592356688</v>
      </c>
      <c r="H861" s="4">
        <f t="shared" si="112"/>
        <v>11.636487691019108</v>
      </c>
      <c r="I861" s="5">
        <f t="shared" si="115"/>
        <v>6330.6668253844846</v>
      </c>
      <c r="J861" s="4">
        <f t="shared" si="113"/>
        <v>18.530150318471339</v>
      </c>
      <c r="K861" s="5">
        <f t="shared" si="114"/>
        <v>793.99180788696788</v>
      </c>
      <c r="L861" s="15">
        <f t="shared" si="108"/>
        <v>10.101686431929252</v>
      </c>
      <c r="M861" s="6"/>
      <c r="N861" s="7">
        <f t="shared" si="109"/>
        <v>12.80779972330018</v>
      </c>
      <c r="O861" s="28">
        <f t="shared" si="110"/>
        <v>7.9732142857142847</v>
      </c>
    </row>
    <row r="862" spans="1:15" ht="13.2" x14ac:dyDescent="0.25">
      <c r="A862" s="31">
        <v>15373</v>
      </c>
      <c r="B862" s="11">
        <v>8.65</v>
      </c>
      <c r="C862" s="4">
        <v>0.69666700000000004</v>
      </c>
      <c r="D862" s="11">
        <v>1.08</v>
      </c>
      <c r="E862" s="11">
        <v>15.8</v>
      </c>
      <c r="F862" s="23">
        <f>F861*11/12+F873*1/12</f>
        <v>2.4608333333333334</v>
      </c>
      <c r="G862" s="4">
        <f t="shared" si="111"/>
        <v>142.20654746835442</v>
      </c>
      <c r="H862" s="4">
        <f t="shared" si="112"/>
        <v>11.453249572848099</v>
      </c>
      <c r="I862" s="5">
        <f t="shared" si="115"/>
        <v>6134.2540288155105</v>
      </c>
      <c r="J862" s="4">
        <f t="shared" si="113"/>
        <v>17.755268354430378</v>
      </c>
      <c r="K862" s="5">
        <f t="shared" si="114"/>
        <v>765.89530070760134</v>
      </c>
      <c r="L862" s="15">
        <f t="shared" si="108"/>
        <v>9.6802555917493596</v>
      </c>
      <c r="M862" s="6"/>
      <c r="N862" s="7">
        <f t="shared" si="109"/>
        <v>12.300243464664588</v>
      </c>
      <c r="O862" s="28">
        <f t="shared" si="110"/>
        <v>8.0092592592592595</v>
      </c>
    </row>
    <row r="863" spans="1:15" ht="13.2" x14ac:dyDescent="0.25">
      <c r="A863" s="31">
        <v>15401</v>
      </c>
      <c r="B863" s="11">
        <v>8.18</v>
      </c>
      <c r="C863" s="4">
        <v>0.69</v>
      </c>
      <c r="D863" s="11">
        <v>1.04</v>
      </c>
      <c r="E863" s="11">
        <v>16</v>
      </c>
      <c r="F863" s="23">
        <f>F861*10/12+F873*2/12</f>
        <v>2.4616666666666669</v>
      </c>
      <c r="G863" s="4">
        <f t="shared" si="111"/>
        <v>132.79872125</v>
      </c>
      <c r="H863" s="4">
        <f t="shared" si="112"/>
        <v>11.201848124999998</v>
      </c>
      <c r="I863" s="5">
        <f t="shared" si="115"/>
        <v>5768.7030165130836</v>
      </c>
      <c r="J863" s="4">
        <f t="shared" si="113"/>
        <v>16.883945000000001</v>
      </c>
      <c r="K863" s="5">
        <f t="shared" si="114"/>
        <v>733.4292343733016</v>
      </c>
      <c r="L863" s="15">
        <f t="shared" si="108"/>
        <v>9.003426617760967</v>
      </c>
      <c r="M863" s="6"/>
      <c r="N863" s="7">
        <f t="shared" si="109"/>
        <v>11.470465379020213</v>
      </c>
      <c r="O863" s="28">
        <f t="shared" si="110"/>
        <v>7.865384615384615</v>
      </c>
    </row>
    <row r="864" spans="1:15" ht="13.2" x14ac:dyDescent="0.25">
      <c r="A864" s="31">
        <v>15432</v>
      </c>
      <c r="B864" s="11">
        <v>7.84</v>
      </c>
      <c r="C864" s="4">
        <v>0.68</v>
      </c>
      <c r="D864" s="11">
        <v>1.02</v>
      </c>
      <c r="E864" s="11">
        <v>16.100000000000001</v>
      </c>
      <c r="F864" s="23">
        <f>F861*9/12+F873*3/12</f>
        <v>2.4624999999999999</v>
      </c>
      <c r="G864" s="4">
        <f t="shared" si="111"/>
        <v>126.48841739130432</v>
      </c>
      <c r="H864" s="4">
        <f t="shared" si="112"/>
        <v>10.970934161490682</v>
      </c>
      <c r="I864" s="5">
        <f t="shared" si="115"/>
        <v>5534.3011824505529</v>
      </c>
      <c r="J864" s="4">
        <f t="shared" si="113"/>
        <v>16.456401242236023</v>
      </c>
      <c r="K864" s="5">
        <f t="shared" si="114"/>
        <v>720.02387832902605</v>
      </c>
      <c r="L864" s="15">
        <f t="shared" si="108"/>
        <v>8.5442557075882579</v>
      </c>
      <c r="M864" s="6"/>
      <c r="N864" s="7">
        <f t="shared" si="109"/>
        <v>10.918206150831162</v>
      </c>
      <c r="O864" s="28">
        <f t="shared" si="110"/>
        <v>7.6862745098039209</v>
      </c>
    </row>
    <row r="865" spans="1:15" ht="13.2" x14ac:dyDescent="0.25">
      <c r="A865" s="31">
        <v>15462</v>
      </c>
      <c r="B865" s="11">
        <v>7.93</v>
      </c>
      <c r="C865" s="4">
        <v>0.67</v>
      </c>
      <c r="D865" s="11">
        <v>1</v>
      </c>
      <c r="E865" s="11">
        <v>16.3</v>
      </c>
      <c r="F865" s="23">
        <f>F861*8/12+F873*4/12</f>
        <v>2.4633333333333334</v>
      </c>
      <c r="G865" s="4">
        <f t="shared" si="111"/>
        <v>126.37063128834355</v>
      </c>
      <c r="H865" s="4">
        <f t="shared" si="112"/>
        <v>10.676963803680982</v>
      </c>
      <c r="I865" s="5">
        <f t="shared" si="115"/>
        <v>5568.0771131077636</v>
      </c>
      <c r="J865" s="4">
        <f t="shared" si="113"/>
        <v>15.935766871165642</v>
      </c>
      <c r="K865" s="5">
        <f t="shared" si="114"/>
        <v>702.15348210690593</v>
      </c>
      <c r="L865" s="15">
        <f t="shared" si="108"/>
        <v>8.50611625969605</v>
      </c>
      <c r="M865" s="6"/>
      <c r="N865" s="7">
        <f t="shared" si="109"/>
        <v>10.90124838682509</v>
      </c>
      <c r="O865" s="28">
        <f t="shared" si="110"/>
        <v>7.93</v>
      </c>
    </row>
    <row r="866" spans="1:15" ht="13.2" x14ac:dyDescent="0.25">
      <c r="A866" s="31">
        <v>15493</v>
      </c>
      <c r="B866" s="11">
        <v>8.33</v>
      </c>
      <c r="C866" s="4">
        <v>0.66</v>
      </c>
      <c r="D866" s="11">
        <v>0.98</v>
      </c>
      <c r="E866" s="11">
        <v>16.3</v>
      </c>
      <c r="F866" s="23">
        <f>F861*7/12+F873*5/12</f>
        <v>2.4641666666666664</v>
      </c>
      <c r="G866" s="4">
        <f t="shared" si="111"/>
        <v>132.74493803680983</v>
      </c>
      <c r="H866" s="4">
        <f t="shared" si="112"/>
        <v>10.517606134969325</v>
      </c>
      <c r="I866" s="5">
        <f t="shared" si="115"/>
        <v>5887.556947466408</v>
      </c>
      <c r="J866" s="4">
        <f t="shared" si="113"/>
        <v>15.617051533742329</v>
      </c>
      <c r="K866" s="5">
        <f t="shared" si="114"/>
        <v>692.65375852545958</v>
      </c>
      <c r="L866" s="15">
        <f t="shared" si="108"/>
        <v>8.9054569285180509</v>
      </c>
      <c r="M866" s="6"/>
      <c r="N866" s="7">
        <f t="shared" si="109"/>
        <v>11.442697243987253</v>
      </c>
      <c r="O866" s="28">
        <f t="shared" si="110"/>
        <v>8.5</v>
      </c>
    </row>
    <row r="867" spans="1:15" ht="13.2" x14ac:dyDescent="0.25">
      <c r="A867" s="31">
        <v>15523</v>
      </c>
      <c r="B867" s="11">
        <v>8.64</v>
      </c>
      <c r="C867" s="4">
        <v>0.64666699999999999</v>
      </c>
      <c r="D867" s="11">
        <v>0.96666700000000005</v>
      </c>
      <c r="E867" s="11">
        <v>16.399999999999999</v>
      </c>
      <c r="F867" s="23">
        <f>F861*6/12+F873*6/12</f>
        <v>2.4649999999999999</v>
      </c>
      <c r="G867" s="4">
        <f t="shared" si="111"/>
        <v>136.84548292682928</v>
      </c>
      <c r="H867" s="4">
        <f t="shared" si="112"/>
        <v>10.242298368963414</v>
      </c>
      <c r="I867" s="5">
        <f t="shared" si="115"/>
        <v>6107.2818441769323</v>
      </c>
      <c r="J867" s="4">
        <f t="shared" si="113"/>
        <v>15.310649588475611</v>
      </c>
      <c r="K867" s="5">
        <f t="shared" si="114"/>
        <v>683.29951602603967</v>
      </c>
      <c r="L867" s="15">
        <f t="shared" si="108"/>
        <v>9.1504889009947377</v>
      </c>
      <c r="M867" s="6"/>
      <c r="N867" s="7">
        <f t="shared" si="109"/>
        <v>11.784997227682235</v>
      </c>
      <c r="O867" s="28">
        <f t="shared" si="110"/>
        <v>8.9379279524386366</v>
      </c>
    </row>
    <row r="868" spans="1:15" ht="13.2" x14ac:dyDescent="0.25">
      <c r="A868" s="31">
        <v>15554</v>
      </c>
      <c r="B868" s="11">
        <v>8.59</v>
      </c>
      <c r="C868" s="4">
        <v>0.63333300000000003</v>
      </c>
      <c r="D868" s="11">
        <v>0.95333299999999999</v>
      </c>
      <c r="E868" s="11">
        <v>16.5</v>
      </c>
      <c r="F868" s="23">
        <f>F861*5/12+F873*7/12</f>
        <v>2.4658333333333338</v>
      </c>
      <c r="G868" s="4">
        <f t="shared" si="111"/>
        <v>135.22898606060605</v>
      </c>
      <c r="H868" s="4">
        <f t="shared" si="112"/>
        <v>9.9703119241818179</v>
      </c>
      <c r="I868" s="5">
        <f t="shared" si="115"/>
        <v>6072.2195989592747</v>
      </c>
      <c r="J868" s="4">
        <f t="shared" si="113"/>
        <v>15.007945863575758</v>
      </c>
      <c r="K868" s="5">
        <f t="shared" si="114"/>
        <v>673.9053931239398</v>
      </c>
      <c r="L868" s="15">
        <f t="shared" si="108"/>
        <v>9.0128230475642894</v>
      </c>
      <c r="M868" s="6"/>
      <c r="N868" s="7">
        <f t="shared" si="109"/>
        <v>11.634971805540617</v>
      </c>
      <c r="O868" s="28">
        <f t="shared" si="110"/>
        <v>9.0104926610114191</v>
      </c>
    </row>
    <row r="869" spans="1:15" ht="13.2" x14ac:dyDescent="0.25">
      <c r="A869" s="31">
        <v>15585</v>
      </c>
      <c r="B869" s="11">
        <v>8.68</v>
      </c>
      <c r="C869" s="4">
        <v>0.62</v>
      </c>
      <c r="D869" s="11">
        <v>0.94</v>
      </c>
      <c r="E869" s="11">
        <v>16.5</v>
      </c>
      <c r="F869" s="23">
        <f>F861*4/12+F873*8/12</f>
        <v>2.4666666666666668</v>
      </c>
      <c r="G869" s="4">
        <f t="shared" si="111"/>
        <v>136.6458206060606</v>
      </c>
      <c r="H869" s="4">
        <f t="shared" si="112"/>
        <v>9.7604157575757569</v>
      </c>
      <c r="I869" s="5">
        <f t="shared" si="115"/>
        <v>6172.3629179176642</v>
      </c>
      <c r="J869" s="4">
        <f t="shared" si="113"/>
        <v>14.798049696969695</v>
      </c>
      <c r="K869" s="5">
        <f t="shared" si="114"/>
        <v>668.43561553486222</v>
      </c>
      <c r="L869" s="15">
        <f t="shared" si="108"/>
        <v>9.077829839371498</v>
      </c>
      <c r="M869" s="6"/>
      <c r="N869" s="7">
        <f t="shared" si="109"/>
        <v>11.745145809200281</v>
      </c>
      <c r="O869" s="28">
        <f t="shared" si="110"/>
        <v>9.2340425531914896</v>
      </c>
    </row>
    <row r="870" spans="1:15" ht="13.2" x14ac:dyDescent="0.25">
      <c r="A870" s="31">
        <v>15615</v>
      </c>
      <c r="B870" s="11">
        <v>9.32</v>
      </c>
      <c r="C870" s="4">
        <v>0.61</v>
      </c>
      <c r="D870" s="11">
        <v>0.97</v>
      </c>
      <c r="E870" s="11">
        <v>16.7</v>
      </c>
      <c r="F870" s="23">
        <f>F861*3/12+F873*9/12</f>
        <v>2.4675000000000002</v>
      </c>
      <c r="G870" s="4">
        <f t="shared" si="111"/>
        <v>144.96394970059879</v>
      </c>
      <c r="H870" s="4">
        <f t="shared" si="112"/>
        <v>9.4879838323353276</v>
      </c>
      <c r="I870" s="5">
        <f t="shared" si="115"/>
        <v>6583.8119078532909</v>
      </c>
      <c r="J870" s="4">
        <f t="shared" si="113"/>
        <v>15.087449700598802</v>
      </c>
      <c r="K870" s="5">
        <f t="shared" si="114"/>
        <v>685.22505907915149</v>
      </c>
      <c r="L870" s="15">
        <f t="shared" si="108"/>
        <v>9.5991767493529814</v>
      </c>
      <c r="M870" s="6"/>
      <c r="N870" s="7">
        <f t="shared" si="109"/>
        <v>12.442152869609721</v>
      </c>
      <c r="O870" s="28">
        <f t="shared" si="110"/>
        <v>9.6082474226804138</v>
      </c>
    </row>
    <row r="871" spans="1:15" ht="13.2" x14ac:dyDescent="0.25">
      <c r="A871" s="31">
        <v>15646</v>
      </c>
      <c r="B871" s="11">
        <v>9.4700000000000006</v>
      </c>
      <c r="C871" s="4">
        <v>0.6</v>
      </c>
      <c r="D871" s="11">
        <v>1</v>
      </c>
      <c r="E871" s="11">
        <v>16.8</v>
      </c>
      <c r="F871" s="23">
        <f>F861*2/12+F873*10/12</f>
        <v>2.4683333333333337</v>
      </c>
      <c r="G871" s="4">
        <f t="shared" si="111"/>
        <v>146.42029226190473</v>
      </c>
      <c r="H871" s="4">
        <f t="shared" si="112"/>
        <v>9.2768928571428564</v>
      </c>
      <c r="I871" s="5">
        <f t="shared" si="115"/>
        <v>6685.0650952773567</v>
      </c>
      <c r="J871" s="4">
        <f t="shared" si="113"/>
        <v>15.461488095238094</v>
      </c>
      <c r="K871" s="5">
        <f t="shared" si="114"/>
        <v>705.92028461218126</v>
      </c>
      <c r="L871" s="15">
        <f t="shared" si="108"/>
        <v>9.6613341521716514</v>
      </c>
      <c r="M871" s="6"/>
      <c r="N871" s="7">
        <f t="shared" si="109"/>
        <v>12.543111801092829</v>
      </c>
      <c r="O871" s="28">
        <f t="shared" si="110"/>
        <v>9.4700000000000006</v>
      </c>
    </row>
    <row r="872" spans="1:15" ht="13.2" x14ac:dyDescent="0.25">
      <c r="A872" s="31">
        <v>15676</v>
      </c>
      <c r="B872" s="11">
        <v>9.52</v>
      </c>
      <c r="C872" s="4">
        <v>0.59</v>
      </c>
      <c r="D872" s="11">
        <v>1.03</v>
      </c>
      <c r="E872" s="11">
        <v>16.899999999999999</v>
      </c>
      <c r="F872" s="23">
        <f>F861*1/12+F873*11/12</f>
        <v>2.4691666666666667</v>
      </c>
      <c r="G872" s="4">
        <f t="shared" si="111"/>
        <v>146.32240000000002</v>
      </c>
      <c r="H872" s="4">
        <f t="shared" si="112"/>
        <v>9.0683000000000007</v>
      </c>
      <c r="I872" s="5">
        <f t="shared" si="115"/>
        <v>6715.0980351966591</v>
      </c>
      <c r="J872" s="4">
        <f t="shared" si="113"/>
        <v>15.831100000000001</v>
      </c>
      <c r="K872" s="5">
        <f t="shared" si="114"/>
        <v>726.52846389207548</v>
      </c>
      <c r="L872" s="15">
        <f t="shared" si="108"/>
        <v>9.6175141032831739</v>
      </c>
      <c r="M872" s="6"/>
      <c r="N872" s="7">
        <f t="shared" si="109"/>
        <v>12.504872502621103</v>
      </c>
      <c r="O872" s="28">
        <f t="shared" si="110"/>
        <v>9.2427184466019412</v>
      </c>
    </row>
    <row r="873" spans="1:15" ht="13.2" x14ac:dyDescent="0.25">
      <c r="A873" s="31">
        <v>15707</v>
      </c>
      <c r="B873" s="11">
        <v>10.09</v>
      </c>
      <c r="C873" s="4">
        <v>0.59</v>
      </c>
      <c r="D873" s="11">
        <v>1.0433300000000001</v>
      </c>
      <c r="E873" s="11">
        <v>16.899999999999999</v>
      </c>
      <c r="F873" s="23">
        <v>2.4700000000000002</v>
      </c>
      <c r="G873" s="4">
        <f t="shared" si="111"/>
        <v>155.08330000000001</v>
      </c>
      <c r="H873" s="4">
        <f t="shared" si="112"/>
        <v>9.0683000000000007</v>
      </c>
      <c r="I873" s="5">
        <f t="shared" si="115"/>
        <v>7151.8380422126893</v>
      </c>
      <c r="J873" s="4">
        <f t="shared" si="113"/>
        <v>16.035982100000002</v>
      </c>
      <c r="K873" s="5">
        <f t="shared" si="114"/>
        <v>739.51706487430783</v>
      </c>
      <c r="L873" s="15">
        <f t="shared" si="108"/>
        <v>10.150534220432077</v>
      </c>
      <c r="M873" s="6"/>
      <c r="N873" s="7">
        <f t="shared" si="109"/>
        <v>13.213565770538398</v>
      </c>
      <c r="O873" s="28">
        <f t="shared" si="110"/>
        <v>9.6709574151994087</v>
      </c>
    </row>
    <row r="874" spans="1:15" ht="13.2" x14ac:dyDescent="0.25">
      <c r="A874" s="31">
        <v>15738</v>
      </c>
      <c r="B874" s="11">
        <v>10.69</v>
      </c>
      <c r="C874" s="4">
        <v>0.59</v>
      </c>
      <c r="D874" s="11">
        <v>1.05667</v>
      </c>
      <c r="E874" s="11">
        <v>16.899999999999999</v>
      </c>
      <c r="F874" s="23">
        <f>F873*11/12+F885*1/12</f>
        <v>2.4708333333333332</v>
      </c>
      <c r="G874" s="4">
        <f t="shared" si="111"/>
        <v>164.30529999999999</v>
      </c>
      <c r="H874" s="4">
        <f t="shared" si="112"/>
        <v>9.0683000000000007</v>
      </c>
      <c r="I874" s="5">
        <f t="shared" si="115"/>
        <v>7611.9703377927754</v>
      </c>
      <c r="J874" s="4">
        <f t="shared" si="113"/>
        <v>16.241017899999999</v>
      </c>
      <c r="K874" s="5">
        <f t="shared" si="114"/>
        <v>752.41727753372231</v>
      </c>
      <c r="L874" s="15">
        <f t="shared" si="108"/>
        <v>10.708982995221261</v>
      </c>
      <c r="M874" s="6"/>
      <c r="N874" s="7">
        <f t="shared" si="109"/>
        <v>13.952601800590958</v>
      </c>
      <c r="O874" s="28">
        <f t="shared" si="110"/>
        <v>10.116687329062053</v>
      </c>
    </row>
    <row r="875" spans="1:15" ht="13.2" x14ac:dyDescent="0.25">
      <c r="A875" s="31">
        <v>15766</v>
      </c>
      <c r="B875" s="11">
        <v>11.07</v>
      </c>
      <c r="C875" s="4">
        <v>0.59</v>
      </c>
      <c r="D875" s="11">
        <v>1.07</v>
      </c>
      <c r="E875" s="11">
        <v>17.2</v>
      </c>
      <c r="F875" s="23">
        <f>F873*10/12+F885*2/12</f>
        <v>2.4716666666666667</v>
      </c>
      <c r="G875" s="4">
        <f t="shared" si="111"/>
        <v>167.17823895348837</v>
      </c>
      <c r="H875" s="4">
        <f t="shared" si="112"/>
        <v>8.9101319767441858</v>
      </c>
      <c r="I875" s="5">
        <f t="shared" si="115"/>
        <v>7779.4676600883795</v>
      </c>
      <c r="J875" s="4">
        <f t="shared" si="113"/>
        <v>16.159052906976747</v>
      </c>
      <c r="K875" s="5">
        <f t="shared" si="114"/>
        <v>751.94493191459514</v>
      </c>
      <c r="L875" s="15">
        <f t="shared" si="108"/>
        <v>10.850541744036796</v>
      </c>
      <c r="M875" s="6"/>
      <c r="N875" s="7">
        <f t="shared" si="109"/>
        <v>14.14645987221863</v>
      </c>
      <c r="O875" s="28">
        <f t="shared" si="110"/>
        <v>10.345794392523365</v>
      </c>
    </row>
    <row r="876" spans="1:15" ht="13.2" x14ac:dyDescent="0.25">
      <c r="A876" s="31">
        <v>15797</v>
      </c>
      <c r="B876" s="11">
        <v>11.44</v>
      </c>
      <c r="C876" s="4">
        <v>0.59</v>
      </c>
      <c r="D876" s="11">
        <v>1.08</v>
      </c>
      <c r="E876" s="11">
        <v>17.399999999999999</v>
      </c>
      <c r="F876" s="23">
        <f>F873*9/12+F885*3/12</f>
        <v>2.4725000000000001</v>
      </c>
      <c r="G876" s="4">
        <f t="shared" si="111"/>
        <v>170.78013333333334</v>
      </c>
      <c r="H876" s="4">
        <f t="shared" si="112"/>
        <v>8.8077166666666677</v>
      </c>
      <c r="I876" s="5">
        <f t="shared" si="115"/>
        <v>7981.2329534353921</v>
      </c>
      <c r="J876" s="4">
        <f t="shared" si="113"/>
        <v>16.122599999999998</v>
      </c>
      <c r="K876" s="5">
        <f t="shared" si="114"/>
        <v>753.47304105858586</v>
      </c>
      <c r="L876" s="15">
        <f t="shared" si="108"/>
        <v>11.039227142939682</v>
      </c>
      <c r="M876" s="6"/>
      <c r="N876" s="7">
        <f t="shared" si="109"/>
        <v>14.400210502607534</v>
      </c>
      <c r="O876" s="28">
        <f t="shared" si="110"/>
        <v>10.592592592592592</v>
      </c>
    </row>
    <row r="877" spans="1:15" ht="13.2" x14ac:dyDescent="0.25">
      <c r="A877" s="31">
        <v>15827</v>
      </c>
      <c r="B877" s="11">
        <v>11.89</v>
      </c>
      <c r="C877" s="4">
        <v>0.59</v>
      </c>
      <c r="D877" s="11">
        <v>1.0900000000000001</v>
      </c>
      <c r="E877" s="11">
        <v>17.5</v>
      </c>
      <c r="F877" s="23">
        <f>F873*8/12+F885*4/12</f>
        <v>2.4733333333333336</v>
      </c>
      <c r="G877" s="4">
        <f t="shared" si="111"/>
        <v>176.48360971428571</v>
      </c>
      <c r="H877" s="4">
        <f t="shared" si="112"/>
        <v>8.7573868571428566</v>
      </c>
      <c r="I877" s="5">
        <f t="shared" si="115"/>
        <v>8281.8846433371527</v>
      </c>
      <c r="J877" s="4">
        <f t="shared" si="113"/>
        <v>16.178901142857143</v>
      </c>
      <c r="K877" s="5">
        <f t="shared" si="114"/>
        <v>759.2308041410846</v>
      </c>
      <c r="L877" s="15">
        <f t="shared" si="108"/>
        <v>11.362215800613685</v>
      </c>
      <c r="M877" s="6"/>
      <c r="N877" s="7">
        <f t="shared" si="109"/>
        <v>14.827344489187841</v>
      </c>
      <c r="O877" s="28">
        <f t="shared" si="110"/>
        <v>10.908256880733944</v>
      </c>
    </row>
    <row r="878" spans="1:15" ht="13.2" x14ac:dyDescent="0.25">
      <c r="A878" s="31">
        <v>15858</v>
      </c>
      <c r="B878" s="11">
        <v>12.1</v>
      </c>
      <c r="C878" s="4">
        <v>0.59</v>
      </c>
      <c r="D878" s="11">
        <v>1.1000000000000001</v>
      </c>
      <c r="E878" s="11">
        <v>17.5</v>
      </c>
      <c r="F878" s="23">
        <f>F873*7/12+F885*5/12</f>
        <v>2.4741666666666671</v>
      </c>
      <c r="G878" s="4">
        <f t="shared" si="111"/>
        <v>179.60064571428569</v>
      </c>
      <c r="H878" s="4">
        <f t="shared" si="112"/>
        <v>8.7573868571428566</v>
      </c>
      <c r="I878" s="5">
        <f t="shared" si="115"/>
        <v>8462.4051174104516</v>
      </c>
      <c r="J878" s="4">
        <f t="shared" si="113"/>
        <v>16.327331428571426</v>
      </c>
      <c r="K878" s="5">
        <f t="shared" si="114"/>
        <v>769.30955612822288</v>
      </c>
      <c r="L878" s="15">
        <f t="shared" si="108"/>
        <v>11.516744786451223</v>
      </c>
      <c r="M878" s="6"/>
      <c r="N878" s="7">
        <f t="shared" si="109"/>
        <v>15.033775620802524</v>
      </c>
      <c r="O878" s="28">
        <f t="shared" si="110"/>
        <v>10.999999999999998</v>
      </c>
    </row>
    <row r="879" spans="1:15" ht="13.2" x14ac:dyDescent="0.25">
      <c r="A879" s="31">
        <v>15888</v>
      </c>
      <c r="B879" s="11">
        <v>12.35</v>
      </c>
      <c r="C879" s="4">
        <v>0.593333</v>
      </c>
      <c r="D879" s="11">
        <v>1.0933299999999999</v>
      </c>
      <c r="E879" s="11">
        <v>17.399999999999999</v>
      </c>
      <c r="F879" s="23">
        <f>F873*6/12+F885*6/12</f>
        <v>2.4750000000000001</v>
      </c>
      <c r="G879" s="4">
        <f t="shared" si="111"/>
        <v>184.36491666666666</v>
      </c>
      <c r="H879" s="4">
        <f t="shared" si="112"/>
        <v>8.8574728016666668</v>
      </c>
      <c r="I879" s="5">
        <f t="shared" si="115"/>
        <v>8721.6663483485936</v>
      </c>
      <c r="J879" s="4">
        <f t="shared" si="113"/>
        <v>16.321594683333334</v>
      </c>
      <c r="K879" s="5">
        <f t="shared" si="114"/>
        <v>772.118175598378</v>
      </c>
      <c r="L879" s="15">
        <f t="shared" si="108"/>
        <v>11.774213341781648</v>
      </c>
      <c r="M879" s="6"/>
      <c r="N879" s="7">
        <f t="shared" si="109"/>
        <v>15.373683748422986</v>
      </c>
      <c r="O879" s="28">
        <f t="shared" si="110"/>
        <v>11.295766145628493</v>
      </c>
    </row>
    <row r="880" spans="1:15" ht="13.2" x14ac:dyDescent="0.25">
      <c r="A880" s="31">
        <v>15919</v>
      </c>
      <c r="B880" s="11">
        <v>11.74</v>
      </c>
      <c r="C880" s="4">
        <v>0.59666699999999995</v>
      </c>
      <c r="D880" s="11">
        <v>1.08667</v>
      </c>
      <c r="E880" s="11">
        <v>17.3</v>
      </c>
      <c r="F880" s="23">
        <f>F873*5/12+F885*7/12</f>
        <v>2.4758333333333331</v>
      </c>
      <c r="G880" s="4">
        <f t="shared" si="111"/>
        <v>176.27168901734103</v>
      </c>
      <c r="H880" s="4">
        <f t="shared" si="112"/>
        <v>8.9587308237572234</v>
      </c>
      <c r="I880" s="5">
        <f t="shared" si="115"/>
        <v>8374.1209622667811</v>
      </c>
      <c r="J880" s="4">
        <f t="shared" si="113"/>
        <v>16.315941763583812</v>
      </c>
      <c r="K880" s="5">
        <f t="shared" si="114"/>
        <v>775.11976371945832</v>
      </c>
      <c r="L880" s="15">
        <f t="shared" si="108"/>
        <v>11.210545904158959</v>
      </c>
      <c r="M880" s="6"/>
      <c r="N880" s="7">
        <f t="shared" si="109"/>
        <v>14.645291104906276</v>
      </c>
      <c r="O880" s="28">
        <f t="shared" si="110"/>
        <v>10.803647841571038</v>
      </c>
    </row>
    <row r="881" spans="1:15" ht="13.2" x14ac:dyDescent="0.25">
      <c r="A881" s="31">
        <v>15950</v>
      </c>
      <c r="B881" s="11">
        <v>11.99</v>
      </c>
      <c r="C881" s="4">
        <v>0.6</v>
      </c>
      <c r="D881" s="11">
        <v>1.08</v>
      </c>
      <c r="E881" s="11">
        <v>17.399999999999999</v>
      </c>
      <c r="F881" s="23">
        <f>F873*4/12+F885*8/12</f>
        <v>2.4766666666666666</v>
      </c>
      <c r="G881" s="4">
        <f t="shared" si="111"/>
        <v>178.99071666666669</v>
      </c>
      <c r="H881" s="4">
        <f t="shared" si="112"/>
        <v>8.9570000000000007</v>
      </c>
      <c r="I881" s="5">
        <f t="shared" si="115"/>
        <v>8538.7534682119913</v>
      </c>
      <c r="J881" s="4">
        <f t="shared" si="113"/>
        <v>16.122599999999998</v>
      </c>
      <c r="K881" s="5">
        <f t="shared" si="114"/>
        <v>769.12875276638431</v>
      </c>
      <c r="L881" s="15">
        <f t="shared" si="108"/>
        <v>11.336281939610279</v>
      </c>
      <c r="M881" s="6"/>
      <c r="N881" s="7">
        <f t="shared" si="109"/>
        <v>14.816447618832884</v>
      </c>
      <c r="O881" s="28">
        <f t="shared" si="110"/>
        <v>11.101851851851851</v>
      </c>
    </row>
    <row r="882" spans="1:15" ht="13.2" x14ac:dyDescent="0.25">
      <c r="A882" s="31">
        <v>15980</v>
      </c>
      <c r="B882" s="11">
        <v>11.88</v>
      </c>
      <c r="C882" s="4">
        <v>0.60333300000000001</v>
      </c>
      <c r="D882" s="11">
        <v>1.0333300000000001</v>
      </c>
      <c r="E882" s="11">
        <v>17.399999999999999</v>
      </c>
      <c r="F882" s="23">
        <f>F873*3/12+F885*9/12</f>
        <v>2.4775</v>
      </c>
      <c r="G882" s="4">
        <f t="shared" si="111"/>
        <v>177.3486</v>
      </c>
      <c r="H882" s="4">
        <f t="shared" si="112"/>
        <v>9.0067561349999998</v>
      </c>
      <c r="I882" s="5">
        <f t="shared" si="115"/>
        <v>8496.2218944574524</v>
      </c>
      <c r="J882" s="4">
        <f t="shared" si="113"/>
        <v>15.425894683333334</v>
      </c>
      <c r="K882" s="5">
        <f t="shared" si="114"/>
        <v>739.00681567337699</v>
      </c>
      <c r="L882" s="15">
        <f t="shared" si="108"/>
        <v>11.187335503326024</v>
      </c>
      <c r="M882" s="6"/>
      <c r="N882" s="7">
        <f t="shared" si="109"/>
        <v>14.629987013874132</v>
      </c>
      <c r="O882" s="28">
        <f t="shared" si="110"/>
        <v>11.496811280036386</v>
      </c>
    </row>
    <row r="883" spans="1:15" ht="13.2" x14ac:dyDescent="0.25">
      <c r="A883" s="31">
        <v>16011</v>
      </c>
      <c r="B883" s="11">
        <v>11.33</v>
      </c>
      <c r="C883" s="4">
        <v>0.60666699999999996</v>
      </c>
      <c r="D883" s="11">
        <v>0.98666699999999996</v>
      </c>
      <c r="E883" s="11">
        <v>17.399999999999999</v>
      </c>
      <c r="F883" s="23">
        <f>F873*2/12+F885*10/12</f>
        <v>2.4783333333333335</v>
      </c>
      <c r="G883" s="4">
        <f t="shared" si="111"/>
        <v>169.13801666666666</v>
      </c>
      <c r="H883" s="4">
        <f t="shared" si="112"/>
        <v>9.0565271983333329</v>
      </c>
      <c r="I883" s="5">
        <f t="shared" si="115"/>
        <v>8139.0341345291799</v>
      </c>
      <c r="J883" s="4">
        <f t="shared" si="113"/>
        <v>14.729293864999999</v>
      </c>
      <c r="K883" s="5">
        <f t="shared" si="114"/>
        <v>708.78344151928536</v>
      </c>
      <c r="L883" s="15">
        <f t="shared" si="108"/>
        <v>10.631033673001411</v>
      </c>
      <c r="M883" s="6"/>
      <c r="N883" s="7">
        <f t="shared" si="109"/>
        <v>13.915069560218242</v>
      </c>
      <c r="O883" s="28">
        <f t="shared" si="110"/>
        <v>11.483104228681004</v>
      </c>
    </row>
    <row r="884" spans="1:15" ht="13.2" x14ac:dyDescent="0.25">
      <c r="A884" s="31">
        <v>16041</v>
      </c>
      <c r="B884" s="11">
        <v>11.48</v>
      </c>
      <c r="C884" s="4">
        <v>0.61</v>
      </c>
      <c r="D884" s="11">
        <v>0.94</v>
      </c>
      <c r="E884" s="11">
        <v>17.399999999999999</v>
      </c>
      <c r="F884" s="23">
        <f>F873*1/12+F885*11/12</f>
        <v>2.479166666666667</v>
      </c>
      <c r="G884" s="4">
        <f t="shared" si="111"/>
        <v>171.37726666666666</v>
      </c>
      <c r="H884" s="4">
        <f t="shared" si="112"/>
        <v>9.106283333333332</v>
      </c>
      <c r="I884" s="5">
        <f t="shared" si="115"/>
        <v>8283.3050396793369</v>
      </c>
      <c r="J884" s="4">
        <f t="shared" si="113"/>
        <v>14.032633333333333</v>
      </c>
      <c r="K884" s="5">
        <f t="shared" si="114"/>
        <v>678.24971579255896</v>
      </c>
      <c r="L884" s="15">
        <f t="shared" si="108"/>
        <v>10.737360316041062</v>
      </c>
      <c r="M884" s="6"/>
      <c r="N884" s="7">
        <f t="shared" si="109"/>
        <v>14.068001177874827</v>
      </c>
      <c r="O884" s="28">
        <f t="shared" si="110"/>
        <v>12.212765957446809</v>
      </c>
    </row>
    <row r="885" spans="1:15" ht="13.2" x14ac:dyDescent="0.25">
      <c r="A885" s="31">
        <v>16072</v>
      </c>
      <c r="B885" s="11">
        <v>11.85</v>
      </c>
      <c r="C885" s="4">
        <v>0.61333300000000002</v>
      </c>
      <c r="D885" s="11">
        <v>0.93666700000000003</v>
      </c>
      <c r="E885" s="11">
        <v>17.399999999999999</v>
      </c>
      <c r="F885" s="23">
        <v>2.48</v>
      </c>
      <c r="G885" s="4">
        <f t="shared" si="111"/>
        <v>176.90075000000002</v>
      </c>
      <c r="H885" s="4">
        <f t="shared" si="112"/>
        <v>9.1560394683333328</v>
      </c>
      <c r="I885" s="5">
        <f t="shared" si="115"/>
        <v>8587.154478602668</v>
      </c>
      <c r="J885" s="4">
        <f t="shared" si="113"/>
        <v>13.982877198333334</v>
      </c>
      <c r="K885" s="5">
        <f t="shared" si="114"/>
        <v>678.75985012736919</v>
      </c>
      <c r="L885" s="15">
        <f t="shared" si="108"/>
        <v>11.052412763977463</v>
      </c>
      <c r="M885" s="6"/>
      <c r="N885" s="7">
        <f t="shared" si="109"/>
        <v>14.494846472285829</v>
      </c>
      <c r="O885" s="28">
        <f t="shared" si="110"/>
        <v>12.651241049380408</v>
      </c>
    </row>
    <row r="886" spans="1:15" ht="13.2" x14ac:dyDescent="0.25">
      <c r="A886" s="31">
        <v>16103</v>
      </c>
      <c r="B886" s="11">
        <v>11.77</v>
      </c>
      <c r="C886" s="4">
        <v>0.61666699999999997</v>
      </c>
      <c r="D886" s="11">
        <v>0.93333299999999997</v>
      </c>
      <c r="E886" s="11">
        <v>17.399999999999999</v>
      </c>
      <c r="F886" s="23">
        <f>F885*11/12+F897*1/12</f>
        <v>2.4708333333333332</v>
      </c>
      <c r="G886" s="4">
        <f t="shared" si="111"/>
        <v>175.70648333333335</v>
      </c>
      <c r="H886" s="4">
        <f t="shared" si="112"/>
        <v>9.2058105316666676</v>
      </c>
      <c r="I886" s="5">
        <f t="shared" si="115"/>
        <v>8566.4213315660854</v>
      </c>
      <c r="J886" s="4">
        <f t="shared" si="113"/>
        <v>13.933106135000001</v>
      </c>
      <c r="K886" s="5">
        <f t="shared" si="114"/>
        <v>679.29683268093197</v>
      </c>
      <c r="L886" s="15">
        <f t="shared" si="108"/>
        <v>10.947918887724716</v>
      </c>
      <c r="M886" s="6"/>
      <c r="N886" s="7">
        <f t="shared" si="109"/>
        <v>14.372484109547699</v>
      </c>
      <c r="O886" s="28">
        <f t="shared" si="110"/>
        <v>12.610718789542425</v>
      </c>
    </row>
    <row r="887" spans="1:15" ht="13.2" x14ac:dyDescent="0.25">
      <c r="A887" s="31">
        <v>16132</v>
      </c>
      <c r="B887" s="11">
        <v>12.1</v>
      </c>
      <c r="C887" s="4">
        <v>0.62</v>
      </c>
      <c r="D887" s="11">
        <v>0.93</v>
      </c>
      <c r="E887" s="11">
        <v>17.399999999999999</v>
      </c>
      <c r="F887" s="23">
        <f>F885*10/12+F897*2/12</f>
        <v>2.4616666666666669</v>
      </c>
      <c r="G887" s="4">
        <f t="shared" si="111"/>
        <v>180.63283333333334</v>
      </c>
      <c r="H887" s="4">
        <f t="shared" si="112"/>
        <v>9.2555666666666667</v>
      </c>
      <c r="I887" s="5">
        <f t="shared" si="115"/>
        <v>8844.2053141388169</v>
      </c>
      <c r="J887" s="4">
        <f t="shared" si="113"/>
        <v>13.883350000000002</v>
      </c>
      <c r="K887" s="5">
        <f t="shared" si="114"/>
        <v>679.76123488835538</v>
      </c>
      <c r="L887" s="15">
        <f t="shared" si="108"/>
        <v>11.224693196180676</v>
      </c>
      <c r="M887" s="6"/>
      <c r="N887" s="7">
        <f t="shared" si="109"/>
        <v>14.749564229990966</v>
      </c>
      <c r="O887" s="28">
        <f t="shared" si="110"/>
        <v>13.010752688172042</v>
      </c>
    </row>
    <row r="888" spans="1:15" ht="13.2" x14ac:dyDescent="0.25">
      <c r="A888" s="31">
        <v>16163</v>
      </c>
      <c r="B888" s="11">
        <v>11.89</v>
      </c>
      <c r="C888" s="4">
        <v>0.62333300000000003</v>
      </c>
      <c r="D888" s="11">
        <v>0.92666700000000002</v>
      </c>
      <c r="E888" s="11">
        <v>17.5</v>
      </c>
      <c r="F888" s="23">
        <f>F885*9/12+F897*3/12</f>
        <v>2.4525000000000001</v>
      </c>
      <c r="G888" s="4">
        <f t="shared" si="111"/>
        <v>176.48360971428571</v>
      </c>
      <c r="H888" s="4">
        <f t="shared" si="112"/>
        <v>9.2521495285142858</v>
      </c>
      <c r="I888" s="5">
        <f t="shared" si="115"/>
        <v>8678.8002073954503</v>
      </c>
      <c r="J888" s="4">
        <f t="shared" si="113"/>
        <v>13.7545447572</v>
      </c>
      <c r="K888" s="5">
        <f t="shared" si="114"/>
        <v>676.39678316118761</v>
      </c>
      <c r="L888" s="15">
        <f t="shared" si="108"/>
        <v>10.938275188239391</v>
      </c>
      <c r="M888" s="6"/>
      <c r="N888" s="7">
        <f t="shared" si="109"/>
        <v>14.387983948343406</v>
      </c>
      <c r="O888" s="28">
        <f t="shared" si="110"/>
        <v>12.830930636355886</v>
      </c>
    </row>
    <row r="889" spans="1:15" ht="13.2" x14ac:dyDescent="0.25">
      <c r="A889" s="31">
        <v>16193</v>
      </c>
      <c r="B889" s="11">
        <v>12.1</v>
      </c>
      <c r="C889" s="4">
        <v>0.62666699999999997</v>
      </c>
      <c r="D889" s="11">
        <v>0.92333299999999996</v>
      </c>
      <c r="E889" s="11">
        <v>17.5</v>
      </c>
      <c r="F889" s="23">
        <f>F885*8/12+F897*4/12</f>
        <v>2.4433333333333334</v>
      </c>
      <c r="G889" s="4">
        <f t="shared" si="111"/>
        <v>179.60064571428569</v>
      </c>
      <c r="H889" s="4">
        <f t="shared" si="112"/>
        <v>9.3016361857714269</v>
      </c>
      <c r="I889" s="5">
        <f t="shared" si="115"/>
        <v>8870.2026058549691</v>
      </c>
      <c r="J889" s="4">
        <f t="shared" si="113"/>
        <v>13.705058099942855</v>
      </c>
      <c r="K889" s="5">
        <f t="shared" si="114"/>
        <v>676.87196551007321</v>
      </c>
      <c r="L889" s="15">
        <f t="shared" si="108"/>
        <v>11.103736936792615</v>
      </c>
      <c r="M889" s="6"/>
      <c r="N889" s="7">
        <f t="shared" si="109"/>
        <v>14.620020758909016</v>
      </c>
      <c r="O889" s="28">
        <f t="shared" si="110"/>
        <v>13.104697871732084</v>
      </c>
    </row>
    <row r="890" spans="1:15" ht="13.2" x14ac:dyDescent="0.25">
      <c r="A890" s="31">
        <v>16224</v>
      </c>
      <c r="B890" s="11">
        <v>12.67</v>
      </c>
      <c r="C890" s="4">
        <v>0.63</v>
      </c>
      <c r="D890" s="11">
        <v>0.92</v>
      </c>
      <c r="E890" s="11">
        <v>17.600000000000001</v>
      </c>
      <c r="F890" s="23">
        <f>F885*7/12+F897*5/12</f>
        <v>2.4341666666666666</v>
      </c>
      <c r="G890" s="4">
        <f t="shared" si="111"/>
        <v>186.99264261363635</v>
      </c>
      <c r="H890" s="4">
        <f t="shared" si="112"/>
        <v>9.2979767045454533</v>
      </c>
      <c r="I890" s="5">
        <f t="shared" si="115"/>
        <v>9273.5498282650387</v>
      </c>
      <c r="J890" s="4">
        <f t="shared" si="113"/>
        <v>13.577997727272725</v>
      </c>
      <c r="K890" s="5">
        <f t="shared" si="114"/>
        <v>673.37536243124191</v>
      </c>
      <c r="L890" s="15">
        <f t="shared" si="108"/>
        <v>11.532785272532504</v>
      </c>
      <c r="M890" s="6"/>
      <c r="N890" s="7">
        <f t="shared" si="109"/>
        <v>15.197274767915033</v>
      </c>
      <c r="O890" s="28">
        <f t="shared" si="110"/>
        <v>13.771739130434781</v>
      </c>
    </row>
    <row r="891" spans="1:15" ht="13.2" x14ac:dyDescent="0.25">
      <c r="A891" s="31">
        <v>16254</v>
      </c>
      <c r="B891" s="11">
        <v>13</v>
      </c>
      <c r="C891" s="4">
        <v>0.63333300000000003</v>
      </c>
      <c r="D891" s="11">
        <v>0.91333299999999995</v>
      </c>
      <c r="E891" s="11">
        <v>17.7</v>
      </c>
      <c r="F891" s="23">
        <f>F885*6/12+F897*6/12</f>
        <v>2.4249999999999998</v>
      </c>
      <c r="G891" s="4">
        <f t="shared" si="111"/>
        <v>190.77903954802258</v>
      </c>
      <c r="H891" s="4">
        <f t="shared" si="112"/>
        <v>9.2943585733898306</v>
      </c>
      <c r="I891" s="5">
        <f t="shared" si="115"/>
        <v>9499.7404499678414</v>
      </c>
      <c r="J891" s="4">
        <f t="shared" si="113"/>
        <v>13.403445579039547</v>
      </c>
      <c r="K891" s="5">
        <f t="shared" si="114"/>
        <v>667.41741879926758</v>
      </c>
      <c r="L891" s="15">
        <f t="shared" si="108"/>
        <v>11.738774750180712</v>
      </c>
      <c r="M891" s="6"/>
      <c r="N891" s="7">
        <f t="shared" si="109"/>
        <v>15.480309849362953</v>
      </c>
      <c r="O891" s="28">
        <f t="shared" si="110"/>
        <v>14.233581837073665</v>
      </c>
    </row>
    <row r="892" spans="1:15" ht="13.2" x14ac:dyDescent="0.25">
      <c r="A892" s="31">
        <v>16285</v>
      </c>
      <c r="B892" s="11">
        <v>12.81</v>
      </c>
      <c r="C892" s="4">
        <v>0.63666699999999998</v>
      </c>
      <c r="D892" s="11">
        <v>0.906667</v>
      </c>
      <c r="E892" s="11">
        <v>17.7</v>
      </c>
      <c r="F892" s="23">
        <f>F885*5/12+F897*7/12</f>
        <v>2.4158333333333335</v>
      </c>
      <c r="G892" s="4">
        <f t="shared" si="111"/>
        <v>187.9907305084746</v>
      </c>
      <c r="H892" s="4">
        <f t="shared" si="112"/>
        <v>9.3432860593785296</v>
      </c>
      <c r="I892" s="5">
        <f t="shared" si="115"/>
        <v>9399.6684180904904</v>
      </c>
      <c r="J892" s="4">
        <f t="shared" si="113"/>
        <v>13.305619957683614</v>
      </c>
      <c r="K892" s="5">
        <f t="shared" si="114"/>
        <v>665.29033299179139</v>
      </c>
      <c r="L892" s="15">
        <f t="shared" si="108"/>
        <v>11.541711674209219</v>
      </c>
      <c r="M892" s="6"/>
      <c r="N892" s="7">
        <f t="shared" si="109"/>
        <v>15.233407930416281</v>
      </c>
      <c r="O892" s="28">
        <f t="shared" si="110"/>
        <v>14.128671276223796</v>
      </c>
    </row>
    <row r="893" spans="1:15" ht="13.2" x14ac:dyDescent="0.25">
      <c r="A893" s="31">
        <v>16316</v>
      </c>
      <c r="B893" s="11">
        <v>12.6</v>
      </c>
      <c r="C893" s="4">
        <v>0.64</v>
      </c>
      <c r="D893" s="11">
        <v>0.9</v>
      </c>
      <c r="E893" s="11">
        <v>17.7</v>
      </c>
      <c r="F893" s="23">
        <f>F885*4/12+F897*8/12</f>
        <v>2.4066666666666667</v>
      </c>
      <c r="G893" s="4">
        <f t="shared" si="111"/>
        <v>184.90891525423726</v>
      </c>
      <c r="H893" s="4">
        <f t="shared" si="112"/>
        <v>9.3921988700564967</v>
      </c>
      <c r="I893" s="5">
        <f t="shared" si="115"/>
        <v>9284.7102042861025</v>
      </c>
      <c r="J893" s="4">
        <f t="shared" si="113"/>
        <v>13.207779661016948</v>
      </c>
      <c r="K893" s="5">
        <f t="shared" si="114"/>
        <v>663.19358602043599</v>
      </c>
      <c r="L893" s="15">
        <f t="shared" si="108"/>
        <v>11.328560584696467</v>
      </c>
      <c r="M893" s="6"/>
      <c r="N893" s="7">
        <f t="shared" si="109"/>
        <v>14.966305729668383</v>
      </c>
      <c r="O893" s="28">
        <f t="shared" si="110"/>
        <v>14</v>
      </c>
    </row>
    <row r="894" spans="1:15" ht="13.2" x14ac:dyDescent="0.25">
      <c r="A894" s="31">
        <v>16346</v>
      </c>
      <c r="B894" s="11">
        <v>12.91</v>
      </c>
      <c r="C894" s="4">
        <v>0.64</v>
      </c>
      <c r="D894" s="11">
        <v>0.91</v>
      </c>
      <c r="E894" s="11">
        <v>17.7</v>
      </c>
      <c r="F894" s="23">
        <f>F885*3/12+F897*9/12</f>
        <v>2.3975</v>
      </c>
      <c r="G894" s="4">
        <f t="shared" si="111"/>
        <v>189.45826158192091</v>
      </c>
      <c r="H894" s="4">
        <f t="shared" si="112"/>
        <v>9.3921988700564967</v>
      </c>
      <c r="I894" s="5">
        <f t="shared" si="115"/>
        <v>9552.4439112350956</v>
      </c>
      <c r="J894" s="4">
        <f t="shared" si="113"/>
        <v>13.354532768361581</v>
      </c>
      <c r="K894" s="5">
        <f t="shared" si="114"/>
        <v>673.33260722106399</v>
      </c>
      <c r="L894" s="15">
        <f t="shared" si="108"/>
        <v>11.58310518627912</v>
      </c>
      <c r="M894" s="6"/>
      <c r="N894" s="7">
        <f t="shared" si="109"/>
        <v>15.315966613277228</v>
      </c>
      <c r="O894" s="28">
        <f t="shared" si="110"/>
        <v>14.186813186813186</v>
      </c>
    </row>
    <row r="895" spans="1:15" ht="13.2" x14ac:dyDescent="0.25">
      <c r="A895" s="31">
        <v>16377</v>
      </c>
      <c r="B895" s="11">
        <v>12.82</v>
      </c>
      <c r="C895" s="4">
        <v>0.64</v>
      </c>
      <c r="D895" s="11">
        <v>0.92</v>
      </c>
      <c r="E895" s="11">
        <v>17.7</v>
      </c>
      <c r="F895" s="23">
        <f>F885*2/12+F897*10/12</f>
        <v>2.3883333333333336</v>
      </c>
      <c r="G895" s="4">
        <f t="shared" si="111"/>
        <v>188.13748361581924</v>
      </c>
      <c r="H895" s="4">
        <f t="shared" si="112"/>
        <v>9.3921988700564967</v>
      </c>
      <c r="I895" s="5">
        <f t="shared" si="115"/>
        <v>9525.3132933617217</v>
      </c>
      <c r="J895" s="4">
        <f t="shared" si="113"/>
        <v>13.501285875706214</v>
      </c>
      <c r="K895" s="5">
        <f t="shared" si="114"/>
        <v>683.56382448461636</v>
      </c>
      <c r="L895" s="15">
        <f t="shared" si="108"/>
        <v>11.478459198055479</v>
      </c>
      <c r="M895" s="6"/>
      <c r="N895" s="7">
        <f t="shared" si="109"/>
        <v>15.190706986565084</v>
      </c>
      <c r="O895" s="28">
        <f t="shared" si="110"/>
        <v>13.934782608695652</v>
      </c>
    </row>
    <row r="896" spans="1:15" ht="13.2" x14ac:dyDescent="0.25">
      <c r="A896" s="31">
        <v>16407</v>
      </c>
      <c r="B896" s="11">
        <v>13.1</v>
      </c>
      <c r="C896" s="4">
        <v>0.64</v>
      </c>
      <c r="D896" s="11">
        <v>0.93</v>
      </c>
      <c r="E896" s="11">
        <v>17.8</v>
      </c>
      <c r="F896" s="23">
        <f>F885*1/12+F897*11/12</f>
        <v>2.3791666666666664</v>
      </c>
      <c r="G896" s="4">
        <f t="shared" si="111"/>
        <v>191.16653370786514</v>
      </c>
      <c r="H896" s="4">
        <f t="shared" si="112"/>
        <v>9.339433707865167</v>
      </c>
      <c r="I896" s="5">
        <f t="shared" si="115"/>
        <v>9718.0769561285706</v>
      </c>
      <c r="J896" s="4">
        <f t="shared" si="113"/>
        <v>13.571364606741572</v>
      </c>
      <c r="K896" s="5">
        <f t="shared" si="114"/>
        <v>689.90928009157028</v>
      </c>
      <c r="L896" s="15">
        <f t="shared" si="108"/>
        <v>11.638683593355124</v>
      </c>
      <c r="M896" s="6"/>
      <c r="N896" s="7">
        <f t="shared" si="109"/>
        <v>15.414205958668196</v>
      </c>
      <c r="O896" s="28">
        <f t="shared" si="110"/>
        <v>14.086021505376342</v>
      </c>
    </row>
    <row r="897" spans="1:15" ht="13.2" x14ac:dyDescent="0.25">
      <c r="A897" s="31">
        <v>16438</v>
      </c>
      <c r="B897" s="11">
        <v>13.49</v>
      </c>
      <c r="C897" s="4">
        <v>0.64333300000000004</v>
      </c>
      <c r="D897" s="11">
        <v>0.94</v>
      </c>
      <c r="E897" s="11">
        <v>17.8</v>
      </c>
      <c r="F897" s="23">
        <v>2.37</v>
      </c>
      <c r="G897" s="4">
        <f t="shared" si="111"/>
        <v>196.85775112359551</v>
      </c>
      <c r="H897" s="4">
        <f t="shared" si="112"/>
        <v>9.3880717274719103</v>
      </c>
      <c r="I897" s="5">
        <f t="shared" si="115"/>
        <v>10047.164486390015</v>
      </c>
      <c r="J897" s="4">
        <f t="shared" si="113"/>
        <v>13.717293258426965</v>
      </c>
      <c r="K897" s="5">
        <f t="shared" si="114"/>
        <v>700.09893381813288</v>
      </c>
      <c r="L897" s="15">
        <f t="shared" ref="L897:L960" si="116">G897/AVERAGE(J777:J896)</f>
        <v>11.960463439806988</v>
      </c>
      <c r="M897" s="6"/>
      <c r="N897" s="7">
        <f t="shared" ref="N897:N960" si="117">I897/AVERAGE(K777:K896)</f>
        <v>15.850197374836545</v>
      </c>
      <c r="O897" s="28">
        <f t="shared" si="110"/>
        <v>14.351063829787234</v>
      </c>
    </row>
    <row r="898" spans="1:15" ht="13.2" x14ac:dyDescent="0.25">
      <c r="A898" s="31">
        <v>16469</v>
      </c>
      <c r="B898" s="11">
        <v>13.94</v>
      </c>
      <c r="C898" s="4">
        <v>0.64666699999999999</v>
      </c>
      <c r="D898" s="11">
        <v>0.95</v>
      </c>
      <c r="E898" s="11">
        <v>17.8</v>
      </c>
      <c r="F898" s="23">
        <f>F897*11/12+F909*1/12</f>
        <v>2.355</v>
      </c>
      <c r="G898" s="4">
        <f t="shared" si="111"/>
        <v>203.42454044943818</v>
      </c>
      <c r="H898" s="4">
        <f t="shared" si="112"/>
        <v>9.4367243399438188</v>
      </c>
      <c r="I898" s="5">
        <f t="shared" si="115"/>
        <v>10422.453947369915</v>
      </c>
      <c r="J898" s="4">
        <f t="shared" si="113"/>
        <v>13.863221910112358</v>
      </c>
      <c r="K898" s="5">
        <f t="shared" si="114"/>
        <v>710.28201219522373</v>
      </c>
      <c r="L898" s="15">
        <f t="shared" si="116"/>
        <v>12.341753548186313</v>
      </c>
      <c r="M898" s="6"/>
      <c r="N898" s="7">
        <f t="shared" si="117"/>
        <v>16.360841623342544</v>
      </c>
      <c r="O898" s="28">
        <f t="shared" si="110"/>
        <v>14.673684210526316</v>
      </c>
    </row>
    <row r="899" spans="1:15" ht="13.2" x14ac:dyDescent="0.25">
      <c r="A899" s="31">
        <v>16497</v>
      </c>
      <c r="B899" s="11">
        <v>13.93</v>
      </c>
      <c r="C899" s="4">
        <v>0.65</v>
      </c>
      <c r="D899" s="11">
        <v>0.96</v>
      </c>
      <c r="E899" s="11">
        <v>17.8</v>
      </c>
      <c r="F899" s="23">
        <f>F897*10/12+F909*2/12</f>
        <v>2.3400000000000003</v>
      </c>
      <c r="G899" s="4">
        <f t="shared" si="111"/>
        <v>203.2786117977528</v>
      </c>
      <c r="H899" s="4">
        <f t="shared" si="112"/>
        <v>9.4853623595505621</v>
      </c>
      <c r="I899" s="5">
        <f t="shared" si="115"/>
        <v>10455.475830393027</v>
      </c>
      <c r="J899" s="4">
        <f t="shared" si="113"/>
        <v>14.009150561797751</v>
      </c>
      <c r="K899" s="5">
        <f t="shared" si="114"/>
        <v>720.54966239607359</v>
      </c>
      <c r="L899" s="15">
        <f t="shared" si="116"/>
        <v>12.323310311389324</v>
      </c>
      <c r="M899" s="6"/>
      <c r="N899" s="7">
        <f t="shared" si="117"/>
        <v>16.339009379818243</v>
      </c>
      <c r="O899" s="28">
        <f t="shared" si="110"/>
        <v>14.510416666666666</v>
      </c>
    </row>
    <row r="900" spans="1:15" ht="13.2" x14ac:dyDescent="0.25">
      <c r="A900" s="31">
        <v>16528</v>
      </c>
      <c r="B900" s="11">
        <v>14.28</v>
      </c>
      <c r="C900" s="4">
        <v>0.65</v>
      </c>
      <c r="D900" s="11">
        <v>0.973333</v>
      </c>
      <c r="E900" s="11">
        <v>17.8</v>
      </c>
      <c r="F900" s="23">
        <f>F897*9/12+F909*3/12</f>
        <v>2.3250000000000002</v>
      </c>
      <c r="G900" s="4">
        <f t="shared" si="111"/>
        <v>208.38611460674156</v>
      </c>
      <c r="H900" s="4">
        <f t="shared" si="112"/>
        <v>9.4853623595505621</v>
      </c>
      <c r="I900" s="5">
        <f t="shared" si="115"/>
        <v>10758.832242078874</v>
      </c>
      <c r="J900" s="4">
        <f t="shared" si="113"/>
        <v>14.203717233089886</v>
      </c>
      <c r="K900" s="5">
        <f t="shared" si="114"/>
        <v>733.32818366101924</v>
      </c>
      <c r="L900" s="15">
        <f t="shared" si="116"/>
        <v>12.631867236563073</v>
      </c>
      <c r="M900" s="6"/>
      <c r="N900" s="7">
        <f t="shared" si="117"/>
        <v>16.745879992645978</v>
      </c>
      <c r="O900" s="28">
        <f t="shared" si="110"/>
        <v>14.671237901108869</v>
      </c>
    </row>
    <row r="901" spans="1:15" ht="13.2" x14ac:dyDescent="0.25">
      <c r="A901" s="31">
        <v>16558</v>
      </c>
      <c r="B901" s="11">
        <v>14.82</v>
      </c>
      <c r="C901" s="4">
        <v>0.65</v>
      </c>
      <c r="D901" s="11">
        <v>0.98666699999999996</v>
      </c>
      <c r="E901" s="11">
        <v>17.899999999999999</v>
      </c>
      <c r="F901" s="23">
        <f>F897*8/12+F909*4/12</f>
        <v>2.31</v>
      </c>
      <c r="G901" s="4">
        <f t="shared" si="111"/>
        <v>215.05807039106148</v>
      </c>
      <c r="H901" s="4">
        <f t="shared" si="112"/>
        <v>9.4323715083798891</v>
      </c>
      <c r="I901" s="5">
        <f t="shared" si="115"/>
        <v>11143.882984959666</v>
      </c>
      <c r="J901" s="4">
        <f t="shared" si="113"/>
        <v>14.317861075474859</v>
      </c>
      <c r="K901" s="5">
        <f t="shared" si="114"/>
        <v>741.92318442113333</v>
      </c>
      <c r="L901" s="15">
        <f t="shared" si="116"/>
        <v>13.036560628785354</v>
      </c>
      <c r="M901" s="6"/>
      <c r="N901" s="7">
        <f t="shared" si="117"/>
        <v>17.276370053124367</v>
      </c>
      <c r="O901" s="28">
        <f t="shared" si="110"/>
        <v>15.020265195856354</v>
      </c>
    </row>
    <row r="902" spans="1:15" ht="13.2" x14ac:dyDescent="0.25">
      <c r="A902" s="31">
        <v>16589</v>
      </c>
      <c r="B902" s="11">
        <v>15.09</v>
      </c>
      <c r="C902" s="4">
        <v>0.65</v>
      </c>
      <c r="D902" s="11">
        <v>1</v>
      </c>
      <c r="E902" s="11">
        <v>18.100000000000001</v>
      </c>
      <c r="F902" s="23">
        <f>F897*7/12+F909*5/12</f>
        <v>2.2949999999999999</v>
      </c>
      <c r="G902" s="4">
        <f t="shared" si="111"/>
        <v>216.55650662983422</v>
      </c>
      <c r="H902" s="4">
        <f t="shared" si="112"/>
        <v>9.3281464088397783</v>
      </c>
      <c r="I902" s="5">
        <f t="shared" si="115"/>
        <v>11261.80948606584</v>
      </c>
      <c r="J902" s="4">
        <f t="shared" si="113"/>
        <v>14.350994475138119</v>
      </c>
      <c r="K902" s="5">
        <f t="shared" si="114"/>
        <v>746.30944241655675</v>
      </c>
      <c r="L902" s="15">
        <f t="shared" si="116"/>
        <v>13.130223361406049</v>
      </c>
      <c r="M902" s="6"/>
      <c r="N902" s="7">
        <f t="shared" si="117"/>
        <v>17.39199204667505</v>
      </c>
      <c r="O902" s="28">
        <f t="shared" si="110"/>
        <v>15.09</v>
      </c>
    </row>
    <row r="903" spans="1:15" ht="13.2" x14ac:dyDescent="0.25">
      <c r="A903" s="31">
        <v>16619</v>
      </c>
      <c r="B903" s="11">
        <v>14.78</v>
      </c>
      <c r="C903" s="4">
        <v>0.65333300000000005</v>
      </c>
      <c r="D903" s="11">
        <v>0.99666699999999997</v>
      </c>
      <c r="E903" s="11">
        <v>18.100000000000001</v>
      </c>
      <c r="F903" s="23">
        <f>F897*6/12+F909*6/12</f>
        <v>2.2800000000000002</v>
      </c>
      <c r="G903" s="4">
        <f t="shared" si="111"/>
        <v>212.1076983425414</v>
      </c>
      <c r="H903" s="4">
        <f t="shared" si="112"/>
        <v>9.3759782734254138</v>
      </c>
      <c r="I903" s="5">
        <f t="shared" si="115"/>
        <v>11071.085941161902</v>
      </c>
      <c r="J903" s="4">
        <f t="shared" si="113"/>
        <v>14.303162610552484</v>
      </c>
      <c r="K903" s="5">
        <f t="shared" si="114"/>
        <v>746.56197643572466</v>
      </c>
      <c r="L903" s="15">
        <f t="shared" si="116"/>
        <v>12.867028443009156</v>
      </c>
      <c r="M903" s="6"/>
      <c r="N903" s="7">
        <f t="shared" si="117"/>
        <v>17.035325856511676</v>
      </c>
      <c r="O903" s="28">
        <f t="shared" si="110"/>
        <v>14.829426478452683</v>
      </c>
    </row>
    <row r="904" spans="1:15" ht="13.2" x14ac:dyDescent="0.25">
      <c r="A904" s="31">
        <v>16650</v>
      </c>
      <c r="B904" s="11">
        <v>14.83</v>
      </c>
      <c r="C904" s="4">
        <v>0.656667</v>
      </c>
      <c r="D904" s="11">
        <v>0.99333300000000002</v>
      </c>
      <c r="E904" s="11">
        <v>18.100000000000001</v>
      </c>
      <c r="F904" s="23">
        <f>F897*5/12+F909*7/12</f>
        <v>2.2650000000000001</v>
      </c>
      <c r="G904" s="4">
        <f t="shared" si="111"/>
        <v>212.82524806629831</v>
      </c>
      <c r="H904" s="4">
        <f t="shared" si="112"/>
        <v>9.4238244890055238</v>
      </c>
      <c r="I904" s="5">
        <f t="shared" si="115"/>
        <v>11149.529041953638</v>
      </c>
      <c r="J904" s="4">
        <f t="shared" si="113"/>
        <v>14.255316394972374</v>
      </c>
      <c r="K904" s="5">
        <f t="shared" si="114"/>
        <v>746.81019095286126</v>
      </c>
      <c r="L904" s="15">
        <f t="shared" si="116"/>
        <v>12.915378562256736</v>
      </c>
      <c r="M904" s="6"/>
      <c r="N904" s="7">
        <f t="shared" si="117"/>
        <v>17.09212105447623</v>
      </c>
      <c r="O904" s="28">
        <f t="shared" si="110"/>
        <v>14.929535211253427</v>
      </c>
    </row>
    <row r="905" spans="1:15" ht="13.2" x14ac:dyDescent="0.25">
      <c r="A905" s="31">
        <v>16681</v>
      </c>
      <c r="B905" s="11">
        <v>15.84</v>
      </c>
      <c r="C905" s="4">
        <v>0.66</v>
      </c>
      <c r="D905" s="11">
        <v>0.99</v>
      </c>
      <c r="E905" s="11">
        <v>18.100000000000001</v>
      </c>
      <c r="F905" s="23">
        <f>F897*4/12+F909*8/12</f>
        <v>2.25</v>
      </c>
      <c r="G905" s="4">
        <f t="shared" si="111"/>
        <v>227.31975248618781</v>
      </c>
      <c r="H905" s="4">
        <f t="shared" si="112"/>
        <v>9.4716563535911593</v>
      </c>
      <c r="I905" s="5">
        <f t="shared" si="115"/>
        <v>11950.220102619896</v>
      </c>
      <c r="J905" s="4">
        <f t="shared" si="113"/>
        <v>14.207484530386738</v>
      </c>
      <c r="K905" s="5">
        <f t="shared" si="114"/>
        <v>746.88875641374352</v>
      </c>
      <c r="L905" s="15">
        <f t="shared" si="116"/>
        <v>13.798264951719782</v>
      </c>
      <c r="M905" s="6"/>
      <c r="N905" s="7">
        <f t="shared" si="117"/>
        <v>18.24964078549468</v>
      </c>
      <c r="O905" s="28">
        <f t="shared" ref="O905:O968" si="118">B905/D905</f>
        <v>16</v>
      </c>
    </row>
    <row r="906" spans="1:15" ht="13.2" x14ac:dyDescent="0.25">
      <c r="A906" s="31">
        <v>16711</v>
      </c>
      <c r="B906" s="11">
        <v>16.5</v>
      </c>
      <c r="C906" s="4">
        <v>0.66</v>
      </c>
      <c r="D906" s="11">
        <v>0.98</v>
      </c>
      <c r="E906" s="11">
        <v>18.100000000000001</v>
      </c>
      <c r="F906" s="23">
        <f>F897*3/12+F909*9/12</f>
        <v>2.2350000000000003</v>
      </c>
      <c r="G906" s="4">
        <f t="shared" ref="G906:G969" si="119">B906*$E$1804/E906</f>
        <v>236.791408839779</v>
      </c>
      <c r="H906" s="4">
        <f t="shared" ref="H906:H969" si="120">C906*$E$1804/E906</f>
        <v>9.4716563535911593</v>
      </c>
      <c r="I906" s="5">
        <f t="shared" si="115"/>
        <v>12489.639760029824</v>
      </c>
      <c r="J906" s="4">
        <f t="shared" ref="J906:J969" si="121">D906*$E$1804/E906</f>
        <v>14.063974585635357</v>
      </c>
      <c r="K906" s="5">
        <f t="shared" ref="K906:K969" si="122">J906*(I906/G906)</f>
        <v>741.80890695934704</v>
      </c>
      <c r="L906" s="15">
        <f t="shared" si="116"/>
        <v>14.374662675391338</v>
      </c>
      <c r="M906" s="6"/>
      <c r="N906" s="7">
        <f t="shared" si="117"/>
        <v>18.998880544708726</v>
      </c>
      <c r="O906" s="28">
        <f t="shared" si="118"/>
        <v>16.836734693877553</v>
      </c>
    </row>
    <row r="907" spans="1:15" ht="13.2" x14ac:dyDescent="0.25">
      <c r="A907" s="31">
        <v>16742</v>
      </c>
      <c r="B907" s="11">
        <v>17.04</v>
      </c>
      <c r="C907" s="4">
        <v>0.66</v>
      </c>
      <c r="D907" s="11">
        <v>0.97</v>
      </c>
      <c r="E907" s="11">
        <v>18.100000000000001</v>
      </c>
      <c r="F907" s="23">
        <f>F897*2/12+F909*10/12</f>
        <v>2.2199999999999998</v>
      </c>
      <c r="G907" s="4">
        <f t="shared" si="119"/>
        <v>244.54094585635355</v>
      </c>
      <c r="H907" s="4">
        <f t="shared" si="120"/>
        <v>9.4716563535911593</v>
      </c>
      <c r="I907" s="5">
        <f t="shared" ref="I907:I970" si="123">I906*((G907+(H907/12))/G906)</f>
        <v>12940.023739255141</v>
      </c>
      <c r="J907" s="4">
        <f t="shared" si="121"/>
        <v>13.920464640883974</v>
      </c>
      <c r="K907" s="5">
        <f t="shared" si="122"/>
        <v>736.60933257496981</v>
      </c>
      <c r="L907" s="15">
        <f t="shared" si="116"/>
        <v>14.847702661876777</v>
      </c>
      <c r="M907" s="6"/>
      <c r="N907" s="7">
        <f t="shared" si="117"/>
        <v>19.608975958272865</v>
      </c>
      <c r="O907" s="28">
        <f t="shared" si="118"/>
        <v>17.567010309278349</v>
      </c>
    </row>
    <row r="908" spans="1:15" ht="13.2" x14ac:dyDescent="0.25">
      <c r="A908" s="31">
        <v>16772</v>
      </c>
      <c r="B908" s="11">
        <v>17.329999999999998</v>
      </c>
      <c r="C908" s="4">
        <v>0.66</v>
      </c>
      <c r="D908" s="11">
        <v>0.96</v>
      </c>
      <c r="E908" s="11">
        <v>18.2</v>
      </c>
      <c r="F908" s="23">
        <f>F897*1/12+F909*11/12</f>
        <v>2.2050000000000001</v>
      </c>
      <c r="G908" s="4">
        <f t="shared" si="119"/>
        <v>247.33623571428569</v>
      </c>
      <c r="H908" s="4">
        <f t="shared" si="120"/>
        <v>9.419614285714287</v>
      </c>
      <c r="I908" s="5">
        <f t="shared" si="123"/>
        <v>13129.475119936951</v>
      </c>
      <c r="J908" s="4">
        <f t="shared" si="121"/>
        <v>13.701257142857143</v>
      </c>
      <c r="K908" s="5">
        <f t="shared" si="122"/>
        <v>727.31079718058129</v>
      </c>
      <c r="L908" s="15">
        <f t="shared" si="116"/>
        <v>15.020347474739962</v>
      </c>
      <c r="M908" s="6"/>
      <c r="N908" s="7">
        <f t="shared" si="117"/>
        <v>19.821351248851311</v>
      </c>
      <c r="O908" s="28">
        <f t="shared" si="118"/>
        <v>18.052083333333332</v>
      </c>
    </row>
    <row r="909" spans="1:15" ht="13.2" x14ac:dyDescent="0.25">
      <c r="A909" s="31">
        <v>16803</v>
      </c>
      <c r="B909" s="11">
        <v>18.02</v>
      </c>
      <c r="C909" s="4">
        <v>0.66666700000000001</v>
      </c>
      <c r="D909" s="11">
        <v>0.94</v>
      </c>
      <c r="E909" s="11">
        <v>18.2</v>
      </c>
      <c r="F909" s="23">
        <v>2.19</v>
      </c>
      <c r="G909" s="4">
        <f t="shared" si="119"/>
        <v>257.18401428571423</v>
      </c>
      <c r="H909" s="4">
        <f t="shared" si="120"/>
        <v>9.5147666621428577</v>
      </c>
      <c r="I909" s="5">
        <f t="shared" si="123"/>
        <v>13694.319521662574</v>
      </c>
      <c r="J909" s="4">
        <f t="shared" si="121"/>
        <v>13.415814285714285</v>
      </c>
      <c r="K909" s="5">
        <f t="shared" si="122"/>
        <v>714.35407049738194</v>
      </c>
      <c r="L909" s="15">
        <f t="shared" si="116"/>
        <v>15.623163177761661</v>
      </c>
      <c r="M909" s="6"/>
      <c r="N909" s="7">
        <f t="shared" si="117"/>
        <v>20.599482382192502</v>
      </c>
      <c r="O909" s="28">
        <f t="shared" si="118"/>
        <v>19.170212765957448</v>
      </c>
    </row>
    <row r="910" spans="1:15" ht="13.2" x14ac:dyDescent="0.25">
      <c r="A910" s="31">
        <v>16834</v>
      </c>
      <c r="B910" s="11">
        <v>18.07</v>
      </c>
      <c r="C910" s="4">
        <v>0.67333299999999996</v>
      </c>
      <c r="D910" s="11">
        <v>0.92</v>
      </c>
      <c r="E910" s="11">
        <v>18.100000000000001</v>
      </c>
      <c r="F910" s="23">
        <f>F909*11/12+F921*1/12</f>
        <v>2.1949999999999998</v>
      </c>
      <c r="G910" s="4">
        <f t="shared" si="119"/>
        <v>259.32247016574587</v>
      </c>
      <c r="H910" s="4">
        <f t="shared" si="120"/>
        <v>9.662998162928174</v>
      </c>
      <c r="I910" s="5">
        <f t="shared" si="123"/>
        <v>13851.063504815867</v>
      </c>
      <c r="J910" s="4">
        <f t="shared" si="121"/>
        <v>13.202914917127071</v>
      </c>
      <c r="K910" s="5">
        <f t="shared" si="122"/>
        <v>705.2007982529384</v>
      </c>
      <c r="L910" s="15">
        <f t="shared" si="116"/>
        <v>15.761666525801905</v>
      </c>
      <c r="M910" s="6"/>
      <c r="N910" s="7">
        <f t="shared" si="117"/>
        <v>20.765541749059196</v>
      </c>
      <c r="O910" s="28">
        <f t="shared" si="118"/>
        <v>19.641304347826086</v>
      </c>
    </row>
    <row r="911" spans="1:15" ht="13.2" x14ac:dyDescent="0.25">
      <c r="A911" s="31">
        <v>16862</v>
      </c>
      <c r="B911" s="11">
        <v>17.53</v>
      </c>
      <c r="C911" s="4">
        <v>0.68</v>
      </c>
      <c r="D911" s="11">
        <v>0.9</v>
      </c>
      <c r="E911" s="11">
        <v>18.3</v>
      </c>
      <c r="F911" s="23">
        <f>F909*10/12+F921*2/12</f>
        <v>2.2000000000000002</v>
      </c>
      <c r="G911" s="4">
        <f t="shared" si="119"/>
        <v>248.82350218579234</v>
      </c>
      <c r="H911" s="4">
        <f t="shared" si="120"/>
        <v>9.652024043715846</v>
      </c>
      <c r="I911" s="5">
        <f t="shared" si="123"/>
        <v>13333.248861495862</v>
      </c>
      <c r="J911" s="4">
        <f t="shared" si="121"/>
        <v>12.774737704918032</v>
      </c>
      <c r="K911" s="5">
        <f t="shared" si="122"/>
        <v>684.53645039054618</v>
      </c>
      <c r="L911" s="15">
        <f t="shared" si="116"/>
        <v>15.134873415142531</v>
      </c>
      <c r="M911" s="6"/>
      <c r="N911" s="7">
        <f t="shared" si="117"/>
        <v>19.926591500429506</v>
      </c>
      <c r="O911" s="28">
        <f t="shared" si="118"/>
        <v>19.477777777777778</v>
      </c>
    </row>
    <row r="912" spans="1:15" ht="13.2" x14ac:dyDescent="0.25">
      <c r="A912" s="31">
        <v>16893</v>
      </c>
      <c r="B912" s="11">
        <v>18.66</v>
      </c>
      <c r="C912" s="4">
        <v>0.68</v>
      </c>
      <c r="D912" s="11">
        <v>0.88</v>
      </c>
      <c r="E912" s="11">
        <v>18.399999999999999</v>
      </c>
      <c r="F912" s="23">
        <f>F909*9/12+F921*3/12</f>
        <v>2.2050000000000001</v>
      </c>
      <c r="G912" s="4">
        <f t="shared" si="119"/>
        <v>263.42342282608695</v>
      </c>
      <c r="H912" s="4">
        <f t="shared" si="120"/>
        <v>9.5995673913043476</v>
      </c>
      <c r="I912" s="5">
        <f t="shared" si="123"/>
        <v>14158.454245502293</v>
      </c>
      <c r="J912" s="4">
        <f t="shared" si="121"/>
        <v>12.422969565217391</v>
      </c>
      <c r="K912" s="5">
        <f t="shared" si="122"/>
        <v>667.7084531640952</v>
      </c>
      <c r="L912" s="15">
        <f t="shared" si="116"/>
        <v>16.040842386215914</v>
      </c>
      <c r="M912" s="6"/>
      <c r="N912" s="7">
        <f t="shared" si="117"/>
        <v>21.101916955508486</v>
      </c>
      <c r="O912" s="28">
        <f t="shared" si="118"/>
        <v>21.204545454545453</v>
      </c>
    </row>
    <row r="913" spans="1:15" ht="13.2" x14ac:dyDescent="0.25">
      <c r="A913" s="31">
        <v>16923</v>
      </c>
      <c r="B913" s="11">
        <v>18.7</v>
      </c>
      <c r="C913" s="4">
        <v>0.68</v>
      </c>
      <c r="D913" s="11">
        <v>0.86</v>
      </c>
      <c r="E913" s="11">
        <v>18.5</v>
      </c>
      <c r="F913" s="23">
        <f>F909*8/12+F921*4/12</f>
        <v>2.21</v>
      </c>
      <c r="G913" s="4">
        <f t="shared" si="119"/>
        <v>262.56114054054052</v>
      </c>
      <c r="H913" s="4">
        <f t="shared" si="120"/>
        <v>9.5476778378378366</v>
      </c>
      <c r="I913" s="5">
        <f t="shared" si="123"/>
        <v>14154.872353308823</v>
      </c>
      <c r="J913" s="4">
        <f t="shared" si="121"/>
        <v>12.075004324324324</v>
      </c>
      <c r="K913" s="5">
        <f t="shared" si="122"/>
        <v>650.97273924307956</v>
      </c>
      <c r="L913" s="15">
        <f t="shared" si="116"/>
        <v>16.013723170832176</v>
      </c>
      <c r="M913" s="6"/>
      <c r="N913" s="7">
        <f t="shared" si="117"/>
        <v>21.048307121707534</v>
      </c>
      <c r="O913" s="28">
        <f t="shared" si="118"/>
        <v>21.744186046511626</v>
      </c>
    </row>
    <row r="914" spans="1:15" ht="13.2" x14ac:dyDescent="0.25">
      <c r="A914" s="31">
        <v>16954</v>
      </c>
      <c r="B914" s="11">
        <v>18.579999999999998</v>
      </c>
      <c r="C914" s="4">
        <v>0.68</v>
      </c>
      <c r="D914" s="11">
        <v>0.84</v>
      </c>
      <c r="E914" s="11">
        <v>18.7</v>
      </c>
      <c r="F914" s="23">
        <f>F909*7/12+F921*5/12</f>
        <v>2.2149999999999999</v>
      </c>
      <c r="G914" s="4">
        <f t="shared" si="119"/>
        <v>258.08613582887699</v>
      </c>
      <c r="H914" s="4">
        <f t="shared" si="120"/>
        <v>9.4455636363636355</v>
      </c>
      <c r="I914" s="5">
        <f t="shared" si="123"/>
        <v>13956.056216991892</v>
      </c>
      <c r="J914" s="4">
        <f t="shared" si="121"/>
        <v>11.668049197860961</v>
      </c>
      <c r="K914" s="5">
        <f t="shared" si="122"/>
        <v>630.95194953031159</v>
      </c>
      <c r="L914" s="15">
        <f t="shared" si="116"/>
        <v>15.77318688012874</v>
      </c>
      <c r="M914" s="6"/>
      <c r="N914" s="7">
        <f t="shared" si="117"/>
        <v>20.714507926611397</v>
      </c>
      <c r="O914" s="28">
        <f t="shared" si="118"/>
        <v>22.119047619047617</v>
      </c>
    </row>
    <row r="915" spans="1:15" ht="13.2" x14ac:dyDescent="0.25">
      <c r="A915" s="31">
        <v>16984</v>
      </c>
      <c r="B915" s="11">
        <v>18.05</v>
      </c>
      <c r="C915" s="4">
        <v>0.68333299999999997</v>
      </c>
      <c r="D915" s="11">
        <v>0.85666699999999996</v>
      </c>
      <c r="E915" s="11">
        <v>19.8</v>
      </c>
      <c r="F915" s="23">
        <f>F909*6/12+F921*6/12</f>
        <v>2.2199999999999998</v>
      </c>
      <c r="G915" s="4">
        <f t="shared" si="119"/>
        <v>236.79503282828281</v>
      </c>
      <c r="H915" s="4">
        <f t="shared" si="120"/>
        <v>8.9645351893434331</v>
      </c>
      <c r="I915" s="5">
        <f t="shared" si="123"/>
        <v>12845.132404461508</v>
      </c>
      <c r="J915" s="4">
        <f t="shared" si="121"/>
        <v>11.238475921767675</v>
      </c>
      <c r="K915" s="5">
        <f t="shared" si="122"/>
        <v>609.63994689932554</v>
      </c>
      <c r="L915" s="15">
        <f t="shared" si="116"/>
        <v>14.508136111909073</v>
      </c>
      <c r="M915" s="6"/>
      <c r="N915" s="7">
        <f t="shared" si="117"/>
        <v>19.03897404049837</v>
      </c>
      <c r="O915" s="28">
        <f t="shared" si="118"/>
        <v>21.070030712050308</v>
      </c>
    </row>
    <row r="916" spans="1:15" ht="13.2" x14ac:dyDescent="0.25">
      <c r="A916" s="31">
        <v>17015</v>
      </c>
      <c r="B916" s="11">
        <v>17.7</v>
      </c>
      <c r="C916" s="4">
        <v>0.68666700000000003</v>
      </c>
      <c r="D916" s="11">
        <v>0.87333300000000003</v>
      </c>
      <c r="E916" s="11">
        <v>20.2</v>
      </c>
      <c r="F916" s="23">
        <f>F909*5/12+F921*7/12</f>
        <v>2.2250000000000001</v>
      </c>
      <c r="G916" s="4">
        <f t="shared" si="119"/>
        <v>227.60535148514853</v>
      </c>
      <c r="H916" s="4">
        <f t="shared" si="120"/>
        <v>8.82989174509901</v>
      </c>
      <c r="I916" s="5">
        <f t="shared" si="123"/>
        <v>12386.546294798985</v>
      </c>
      <c r="J916" s="4">
        <f t="shared" si="121"/>
        <v>11.230240928168318</v>
      </c>
      <c r="K916" s="5">
        <f t="shared" si="122"/>
        <v>611.16269125851318</v>
      </c>
      <c r="L916" s="15">
        <f t="shared" si="116"/>
        <v>13.984939309942764</v>
      </c>
      <c r="M916" s="6"/>
      <c r="N916" s="7">
        <f t="shared" si="117"/>
        <v>18.340641021743643</v>
      </c>
      <c r="O916" s="28">
        <f t="shared" si="118"/>
        <v>20.267183308085229</v>
      </c>
    </row>
    <row r="917" spans="1:15" ht="13.2" x14ac:dyDescent="0.25">
      <c r="A917" s="31">
        <v>17046</v>
      </c>
      <c r="B917" s="11">
        <v>15.09</v>
      </c>
      <c r="C917" s="4">
        <v>0.69</v>
      </c>
      <c r="D917" s="11">
        <v>0.89</v>
      </c>
      <c r="E917" s="11">
        <v>20.399999999999999</v>
      </c>
      <c r="F917" s="23">
        <f>F909*4/12+F921*8/12</f>
        <v>2.23</v>
      </c>
      <c r="G917" s="4">
        <f t="shared" si="119"/>
        <v>192.14082205882352</v>
      </c>
      <c r="H917" s="4">
        <f t="shared" si="120"/>
        <v>8.785763235294116</v>
      </c>
      <c r="I917" s="5">
        <f t="shared" si="123"/>
        <v>10496.369895894111</v>
      </c>
      <c r="J917" s="4">
        <f t="shared" si="121"/>
        <v>11.332361274509806</v>
      </c>
      <c r="K917" s="5">
        <f t="shared" si="122"/>
        <v>619.07019266704845</v>
      </c>
      <c r="L917" s="15">
        <f t="shared" si="116"/>
        <v>11.841267540149634</v>
      </c>
      <c r="M917" s="6"/>
      <c r="N917" s="7">
        <f t="shared" si="117"/>
        <v>15.527660854694714</v>
      </c>
      <c r="O917" s="28">
        <f t="shared" si="118"/>
        <v>16.95505617977528</v>
      </c>
    </row>
    <row r="918" spans="1:15" ht="13.2" x14ac:dyDescent="0.25">
      <c r="A918" s="31">
        <v>17076</v>
      </c>
      <c r="B918" s="11">
        <v>14.75</v>
      </c>
      <c r="C918" s="4">
        <v>0.69666700000000004</v>
      </c>
      <c r="D918" s="11">
        <v>0.94666700000000004</v>
      </c>
      <c r="E918" s="11">
        <v>20.8</v>
      </c>
      <c r="F918" s="23">
        <f>F909*3/12+F921*9/12</f>
        <v>2.2349999999999999</v>
      </c>
      <c r="G918" s="4">
        <f t="shared" si="119"/>
        <v>184.19984374999999</v>
      </c>
      <c r="H918" s="4">
        <f t="shared" si="120"/>
        <v>8.7000645793749989</v>
      </c>
      <c r="I918" s="5">
        <f t="shared" si="123"/>
        <v>10102.171931134937</v>
      </c>
      <c r="J918" s="4">
        <f t="shared" si="121"/>
        <v>11.822095829375</v>
      </c>
      <c r="K918" s="5">
        <f t="shared" si="122"/>
        <v>648.36561325638763</v>
      </c>
      <c r="L918" s="15">
        <f t="shared" si="116"/>
        <v>11.387602961765051</v>
      </c>
      <c r="M918" s="6"/>
      <c r="N918" s="7">
        <f t="shared" si="117"/>
        <v>14.931866479299604</v>
      </c>
      <c r="O918" s="28">
        <f t="shared" si="118"/>
        <v>15.580980429232243</v>
      </c>
    </row>
    <row r="919" spans="1:15" ht="13.2" x14ac:dyDescent="0.25">
      <c r="A919" s="31">
        <v>17107</v>
      </c>
      <c r="B919" s="11">
        <v>14.69</v>
      </c>
      <c r="C919" s="4">
        <v>0.70333299999999999</v>
      </c>
      <c r="D919" s="11">
        <v>1.0033300000000001</v>
      </c>
      <c r="E919" s="11">
        <v>21.3</v>
      </c>
      <c r="F919" s="23">
        <f>F909*2/12+F921*10/12</f>
        <v>2.2400000000000002</v>
      </c>
      <c r="G919" s="4">
        <f t="shared" si="119"/>
        <v>179.14420516431923</v>
      </c>
      <c r="H919" s="4">
        <f t="shared" si="120"/>
        <v>8.5771294248356806</v>
      </c>
      <c r="I919" s="5">
        <f t="shared" si="123"/>
        <v>9864.1028156693974</v>
      </c>
      <c r="J919" s="4">
        <f t="shared" si="121"/>
        <v>12.235585797652581</v>
      </c>
      <c r="K919" s="5">
        <f t="shared" si="122"/>
        <v>673.72023676280298</v>
      </c>
      <c r="L919" s="15">
        <f t="shared" si="116"/>
        <v>11.110043656743292</v>
      </c>
      <c r="M919" s="6"/>
      <c r="N919" s="7">
        <f t="shared" si="117"/>
        <v>14.565527161951859</v>
      </c>
      <c r="O919" s="28">
        <f t="shared" si="118"/>
        <v>14.641244655297857</v>
      </c>
    </row>
    <row r="920" spans="1:15" ht="13.2" x14ac:dyDescent="0.25">
      <c r="A920" s="31">
        <v>17137</v>
      </c>
      <c r="B920" s="11">
        <v>15.13</v>
      </c>
      <c r="C920" s="4">
        <v>0.71</v>
      </c>
      <c r="D920" s="11">
        <v>1.06</v>
      </c>
      <c r="E920" s="11">
        <v>21.5</v>
      </c>
      <c r="F920" s="23">
        <f>F909*1/12+F921*11/12</f>
        <v>2.2450000000000001</v>
      </c>
      <c r="G920" s="4">
        <f t="shared" si="119"/>
        <v>182.79362279069767</v>
      </c>
      <c r="H920" s="4">
        <f t="shared" si="120"/>
        <v>8.5778897674418602</v>
      </c>
      <c r="I920" s="5">
        <f t="shared" si="123"/>
        <v>10104.40826974974</v>
      </c>
      <c r="J920" s="4">
        <f t="shared" si="121"/>
        <v>12.806426976744188</v>
      </c>
      <c r="K920" s="5">
        <f t="shared" si="122"/>
        <v>707.90963423230176</v>
      </c>
      <c r="L920" s="15">
        <f t="shared" si="116"/>
        <v>11.372779425862701</v>
      </c>
      <c r="M920" s="6"/>
      <c r="N920" s="7">
        <f t="shared" si="117"/>
        <v>14.904166173962986</v>
      </c>
      <c r="O920" s="28">
        <f t="shared" si="118"/>
        <v>14.273584905660377</v>
      </c>
    </row>
    <row r="921" spans="1:15" ht="13.2" x14ac:dyDescent="0.25">
      <c r="A921" s="31">
        <v>17168</v>
      </c>
      <c r="B921" s="11">
        <v>15.21</v>
      </c>
      <c r="C921" s="4">
        <v>0.71333299999999999</v>
      </c>
      <c r="D921" s="11">
        <v>1.1299999999999999</v>
      </c>
      <c r="E921" s="11">
        <v>21.5</v>
      </c>
      <c r="F921" s="23">
        <v>2.25</v>
      </c>
      <c r="G921" s="4">
        <f t="shared" si="119"/>
        <v>183.76014558139536</v>
      </c>
      <c r="H921" s="4">
        <f t="shared" si="120"/>
        <v>8.6181575232093017</v>
      </c>
      <c r="I921" s="5">
        <f t="shared" si="123"/>
        <v>10197.534728238643</v>
      </c>
      <c r="J921" s="4">
        <f t="shared" si="121"/>
        <v>13.652134418604648</v>
      </c>
      <c r="K921" s="5">
        <f t="shared" si="122"/>
        <v>757.60777402430392</v>
      </c>
      <c r="L921" s="15">
        <f t="shared" si="116"/>
        <v>11.469296334735576</v>
      </c>
      <c r="M921" s="6"/>
      <c r="N921" s="7">
        <f t="shared" si="117"/>
        <v>15.022197025934341</v>
      </c>
      <c r="O921" s="28">
        <f t="shared" si="118"/>
        <v>13.460176991150444</v>
      </c>
    </row>
    <row r="922" spans="1:15" ht="13.2" x14ac:dyDescent="0.25">
      <c r="A922" s="31">
        <v>17199</v>
      </c>
      <c r="B922" s="11">
        <v>15.8</v>
      </c>
      <c r="C922" s="4">
        <v>0.71666700000000005</v>
      </c>
      <c r="D922" s="11">
        <v>1.2</v>
      </c>
      <c r="E922" s="11">
        <v>21.5</v>
      </c>
      <c r="F922" s="23">
        <f>F921*11/12+F933*1/12</f>
        <v>2.2658333333333331</v>
      </c>
      <c r="G922" s="4">
        <f t="shared" si="119"/>
        <v>190.88825116279068</v>
      </c>
      <c r="H922" s="4">
        <f t="shared" si="120"/>
        <v>8.6584373605116287</v>
      </c>
      <c r="I922" s="5">
        <f t="shared" si="123"/>
        <v>10633.140593332946</v>
      </c>
      <c r="J922" s="4">
        <f t="shared" si="121"/>
        <v>14.497841860465115</v>
      </c>
      <c r="K922" s="5">
        <f t="shared" si="122"/>
        <v>807.58029822781873</v>
      </c>
      <c r="L922" s="15">
        <f t="shared" si="116"/>
        <v>11.949565314209433</v>
      </c>
      <c r="M922" s="6"/>
      <c r="N922" s="7">
        <f t="shared" si="117"/>
        <v>15.63722858443901</v>
      </c>
      <c r="O922" s="28">
        <f t="shared" si="118"/>
        <v>13.166666666666668</v>
      </c>
    </row>
    <row r="923" spans="1:15" ht="13.2" x14ac:dyDescent="0.25">
      <c r="A923" s="31">
        <v>17227</v>
      </c>
      <c r="B923" s="11">
        <v>15.16</v>
      </c>
      <c r="C923" s="4">
        <v>0.72</v>
      </c>
      <c r="D923" s="11">
        <v>1.27</v>
      </c>
      <c r="E923" s="11">
        <v>21.9</v>
      </c>
      <c r="F923" s="23">
        <f>F921*10/12+F933*2/12</f>
        <v>2.2816666666666667</v>
      </c>
      <c r="G923" s="4">
        <f t="shared" si="119"/>
        <v>179.81075251141553</v>
      </c>
      <c r="H923" s="4">
        <f t="shared" si="120"/>
        <v>8.5398246575342469</v>
      </c>
      <c r="I923" s="5">
        <f t="shared" si="123"/>
        <v>10055.726826068842</v>
      </c>
      <c r="J923" s="4">
        <f t="shared" si="121"/>
        <v>15.063301826484018</v>
      </c>
      <c r="K923" s="5">
        <f t="shared" si="122"/>
        <v>842.39927896486995</v>
      </c>
      <c r="L923" s="15">
        <f t="shared" si="116"/>
        <v>11.287903096501282</v>
      </c>
      <c r="M923" s="6"/>
      <c r="N923" s="7">
        <f t="shared" si="117"/>
        <v>14.75750257603905</v>
      </c>
      <c r="O923" s="28">
        <f t="shared" si="118"/>
        <v>11.937007874015748</v>
      </c>
    </row>
    <row r="924" spans="1:15" ht="13.2" x14ac:dyDescent="0.25">
      <c r="A924" s="31">
        <v>17258</v>
      </c>
      <c r="B924" s="11">
        <v>14.6</v>
      </c>
      <c r="C924" s="4">
        <v>0.73333300000000001</v>
      </c>
      <c r="D924" s="11">
        <v>1.32667</v>
      </c>
      <c r="E924" s="11">
        <v>21.9</v>
      </c>
      <c r="F924" s="23">
        <f>F921*9/12+F933*3/12</f>
        <v>2.2974999999999999</v>
      </c>
      <c r="G924" s="4">
        <f t="shared" si="119"/>
        <v>173.16866666666667</v>
      </c>
      <c r="H924" s="4">
        <f t="shared" si="120"/>
        <v>8.6979656049771705</v>
      </c>
      <c r="I924" s="5">
        <f t="shared" si="123"/>
        <v>9724.8105554518606</v>
      </c>
      <c r="J924" s="4">
        <f t="shared" si="121"/>
        <v>15.735457192237442</v>
      </c>
      <c r="K924" s="5">
        <f t="shared" si="122"/>
        <v>883.67222052063835</v>
      </c>
      <c r="L924" s="15">
        <f t="shared" si="116"/>
        <v>10.900825126392672</v>
      </c>
      <c r="M924" s="6"/>
      <c r="N924" s="7">
        <f t="shared" si="117"/>
        <v>14.239032702754546</v>
      </c>
      <c r="O924" s="28">
        <f t="shared" si="118"/>
        <v>11.004997474880716</v>
      </c>
    </row>
    <row r="925" spans="1:15" ht="13.2" x14ac:dyDescent="0.25">
      <c r="A925" s="31">
        <v>17288</v>
      </c>
      <c r="B925" s="11">
        <v>14.34</v>
      </c>
      <c r="C925" s="4">
        <v>0.74666699999999997</v>
      </c>
      <c r="D925" s="11">
        <v>1.3833299999999999</v>
      </c>
      <c r="E925" s="11">
        <v>21.9</v>
      </c>
      <c r="F925" s="23">
        <f>F921*8/12+F933*4/12</f>
        <v>2.3133333333333335</v>
      </c>
      <c r="G925" s="4">
        <f t="shared" si="119"/>
        <v>170.0848410958904</v>
      </c>
      <c r="H925" s="4">
        <f t="shared" si="120"/>
        <v>8.8561184132876711</v>
      </c>
      <c r="I925" s="5">
        <f t="shared" si="123"/>
        <v>9593.0741752577833</v>
      </c>
      <c r="J925" s="4">
        <f t="shared" si="121"/>
        <v>16.407493949315068</v>
      </c>
      <c r="K925" s="5">
        <f t="shared" si="122"/>
        <v>925.41055082701178</v>
      </c>
      <c r="L925" s="15">
        <f t="shared" si="116"/>
        <v>10.733674273688536</v>
      </c>
      <c r="M925" s="6"/>
      <c r="N925" s="7">
        <f t="shared" si="117"/>
        <v>14.00851928963858</v>
      </c>
      <c r="O925" s="28">
        <f t="shared" si="118"/>
        <v>10.366290039253107</v>
      </c>
    </row>
    <row r="926" spans="1:15" ht="13.2" x14ac:dyDescent="0.25">
      <c r="A926" s="31">
        <v>17319</v>
      </c>
      <c r="B926" s="11">
        <v>14.84</v>
      </c>
      <c r="C926" s="4">
        <v>0.76</v>
      </c>
      <c r="D926" s="11">
        <v>1.44</v>
      </c>
      <c r="E926" s="11">
        <v>22</v>
      </c>
      <c r="F926" s="23">
        <f>F921*7/12+F933*5/12</f>
        <v>2.3291666666666666</v>
      </c>
      <c r="G926" s="4">
        <f t="shared" si="119"/>
        <v>175.21520545454544</v>
      </c>
      <c r="H926" s="4">
        <f t="shared" si="120"/>
        <v>8.9732854545454543</v>
      </c>
      <c r="I926" s="5">
        <f t="shared" si="123"/>
        <v>9924.6111593228143</v>
      </c>
      <c r="J926" s="4">
        <f t="shared" si="121"/>
        <v>17.002014545454543</v>
      </c>
      <c r="K926" s="5">
        <f t="shared" si="122"/>
        <v>963.03504510949131</v>
      </c>
      <c r="L926" s="15">
        <f t="shared" si="116"/>
        <v>11.082715855052093</v>
      </c>
      <c r="M926" s="6"/>
      <c r="N926" s="7">
        <f t="shared" si="117"/>
        <v>14.448343003675774</v>
      </c>
      <c r="O926" s="28">
        <f t="shared" si="118"/>
        <v>10.305555555555555</v>
      </c>
    </row>
    <row r="927" spans="1:15" ht="13.2" x14ac:dyDescent="0.25">
      <c r="A927" s="31">
        <v>17349</v>
      </c>
      <c r="B927" s="11">
        <v>15.77</v>
      </c>
      <c r="C927" s="4">
        <v>0.77</v>
      </c>
      <c r="D927" s="11">
        <v>1.4766699999999999</v>
      </c>
      <c r="E927" s="11">
        <v>22.2</v>
      </c>
      <c r="F927" s="23">
        <f>F921*6/12+F933*6/12</f>
        <v>2.3449999999999998</v>
      </c>
      <c r="G927" s="4">
        <f t="shared" si="119"/>
        <v>184.51823468468467</v>
      </c>
      <c r="H927" s="4">
        <f t="shared" si="120"/>
        <v>9.0094509009008998</v>
      </c>
      <c r="I927" s="5">
        <f t="shared" si="123"/>
        <v>10494.083552999869</v>
      </c>
      <c r="J927" s="4">
        <f t="shared" si="121"/>
        <v>17.277903716666664</v>
      </c>
      <c r="K927" s="5">
        <f t="shared" si="122"/>
        <v>982.64415727383118</v>
      </c>
      <c r="L927" s="15">
        <f t="shared" si="116"/>
        <v>11.696446553354361</v>
      </c>
      <c r="M927" s="6"/>
      <c r="N927" s="7">
        <f t="shared" si="117"/>
        <v>15.226610589449008</v>
      </c>
      <c r="O927" s="28">
        <f t="shared" si="118"/>
        <v>10.679434132202863</v>
      </c>
    </row>
    <row r="928" spans="1:15" ht="13.2" x14ac:dyDescent="0.25">
      <c r="A928" s="31">
        <v>17380</v>
      </c>
      <c r="B928" s="11">
        <v>15.46</v>
      </c>
      <c r="C928" s="4">
        <v>0.78</v>
      </c>
      <c r="D928" s="11">
        <v>1.5133300000000001</v>
      </c>
      <c r="E928" s="11">
        <v>22.5</v>
      </c>
      <c r="F928" s="23">
        <f>F921*5/12+F933*7/12</f>
        <v>2.3608333333333329</v>
      </c>
      <c r="G928" s="4">
        <f t="shared" si="119"/>
        <v>178.47917244444443</v>
      </c>
      <c r="H928" s="4">
        <f t="shared" si="120"/>
        <v>9.0047706666666656</v>
      </c>
      <c r="I928" s="5">
        <f t="shared" si="123"/>
        <v>10193.301957187825</v>
      </c>
      <c r="J928" s="4">
        <f t="shared" si="121"/>
        <v>17.470755888444444</v>
      </c>
      <c r="K928" s="5">
        <f t="shared" si="122"/>
        <v>997.78975749489337</v>
      </c>
      <c r="L928" s="15">
        <f t="shared" si="116"/>
        <v>11.337472355329828</v>
      </c>
      <c r="M928" s="6"/>
      <c r="N928" s="7">
        <f t="shared" si="117"/>
        <v>14.73910076464815</v>
      </c>
      <c r="O928" s="28">
        <f t="shared" si="118"/>
        <v>10.215881532778706</v>
      </c>
    </row>
    <row r="929" spans="1:15" ht="13.2" x14ac:dyDescent="0.25">
      <c r="A929" s="31">
        <v>17411</v>
      </c>
      <c r="B929" s="11">
        <v>15.06</v>
      </c>
      <c r="C929" s="4">
        <v>0.79</v>
      </c>
      <c r="D929" s="11">
        <v>1.55</v>
      </c>
      <c r="E929" s="11">
        <v>23</v>
      </c>
      <c r="F929" s="23">
        <f>F921*4/12+F933*8/12</f>
        <v>2.3766666666666669</v>
      </c>
      <c r="G929" s="4">
        <f t="shared" si="119"/>
        <v>170.08174695652176</v>
      </c>
      <c r="H929" s="4">
        <f t="shared" si="120"/>
        <v>8.921950869565217</v>
      </c>
      <c r="I929" s="5">
        <f t="shared" si="123"/>
        <v>9756.1707540277275</v>
      </c>
      <c r="J929" s="4">
        <f t="shared" si="121"/>
        <v>17.505093478260868</v>
      </c>
      <c r="K929" s="5">
        <f t="shared" si="122"/>
        <v>1004.1211599430926</v>
      </c>
      <c r="L929" s="15">
        <f t="shared" si="116"/>
        <v>10.827463017228835</v>
      </c>
      <c r="M929" s="6"/>
      <c r="N929" s="7">
        <f t="shared" si="117"/>
        <v>14.058032932818952</v>
      </c>
      <c r="O929" s="28">
        <f t="shared" si="118"/>
        <v>9.7161290322580651</v>
      </c>
    </row>
    <row r="930" spans="1:15" ht="13.2" x14ac:dyDescent="0.25">
      <c r="A930" s="31">
        <v>17441</v>
      </c>
      <c r="B930" s="11">
        <v>15.45</v>
      </c>
      <c r="C930" s="4">
        <v>0.80666700000000002</v>
      </c>
      <c r="D930" s="11">
        <v>1.57</v>
      </c>
      <c r="E930" s="11">
        <v>23</v>
      </c>
      <c r="F930" s="23">
        <f>F921*3/12+F933*9/12</f>
        <v>2.3925000000000001</v>
      </c>
      <c r="G930" s="4">
        <f t="shared" si="119"/>
        <v>174.48625434782608</v>
      </c>
      <c r="H930" s="4">
        <f t="shared" si="120"/>
        <v>9.1101814456956518</v>
      </c>
      <c r="I930" s="5">
        <f t="shared" si="123"/>
        <v>10052.368519203073</v>
      </c>
      <c r="J930" s="4">
        <f t="shared" si="121"/>
        <v>17.730965652173914</v>
      </c>
      <c r="K930" s="5">
        <f t="shared" si="122"/>
        <v>1021.5028203979824</v>
      </c>
      <c r="L930" s="15">
        <f t="shared" si="116"/>
        <v>11.132662042754784</v>
      </c>
      <c r="M930" s="6"/>
      <c r="N930" s="7">
        <f t="shared" si="117"/>
        <v>14.435005794121897</v>
      </c>
      <c r="O930" s="28">
        <f t="shared" si="118"/>
        <v>9.84076433121019</v>
      </c>
    </row>
    <row r="931" spans="1:15" ht="13.2" x14ac:dyDescent="0.25">
      <c r="A931" s="31">
        <v>17472</v>
      </c>
      <c r="B931" s="11">
        <v>15.27</v>
      </c>
      <c r="C931" s="4">
        <v>0.82333299999999998</v>
      </c>
      <c r="D931" s="11">
        <v>1.59</v>
      </c>
      <c r="E931" s="11">
        <v>23.1</v>
      </c>
      <c r="F931" s="23">
        <f>F921*2/12+F933*10/12</f>
        <v>2.4083333333333332</v>
      </c>
      <c r="G931" s="4">
        <f t="shared" si="119"/>
        <v>171.70685324675324</v>
      </c>
      <c r="H931" s="4">
        <f t="shared" si="120"/>
        <v>9.2581479112121201</v>
      </c>
      <c r="I931" s="5">
        <f t="shared" si="123"/>
        <v>9936.6915680947768</v>
      </c>
      <c r="J931" s="4">
        <f t="shared" si="121"/>
        <v>17.879102597402596</v>
      </c>
      <c r="K931" s="5">
        <f t="shared" si="122"/>
        <v>1034.6653302731299</v>
      </c>
      <c r="L931" s="15">
        <f t="shared" si="116"/>
        <v>10.97540732483907</v>
      </c>
      <c r="M931" s="6"/>
      <c r="N931" s="7">
        <f t="shared" si="117"/>
        <v>14.214670910685852</v>
      </c>
      <c r="O931" s="28">
        <f t="shared" si="118"/>
        <v>9.6037735849056602</v>
      </c>
    </row>
    <row r="932" spans="1:15" ht="13.2" x14ac:dyDescent="0.25">
      <c r="A932" s="31">
        <v>17502</v>
      </c>
      <c r="B932" s="11">
        <v>15.03</v>
      </c>
      <c r="C932" s="4">
        <v>0.84</v>
      </c>
      <c r="D932" s="11">
        <v>1.61</v>
      </c>
      <c r="E932" s="11">
        <v>23.4</v>
      </c>
      <c r="F932" s="23">
        <f>F921*1/12+F933*11/12</f>
        <v>2.4241666666666668</v>
      </c>
      <c r="G932" s="4">
        <f t="shared" si="119"/>
        <v>166.84135000000001</v>
      </c>
      <c r="H932" s="4">
        <f t="shared" si="120"/>
        <v>9.324466666666666</v>
      </c>
      <c r="I932" s="5">
        <f t="shared" si="123"/>
        <v>9700.0917554311254</v>
      </c>
      <c r="J932" s="4">
        <f t="shared" si="121"/>
        <v>17.871894444444447</v>
      </c>
      <c r="K932" s="5">
        <f t="shared" si="122"/>
        <v>1039.0650516463149</v>
      </c>
      <c r="L932" s="15">
        <f t="shared" si="116"/>
        <v>10.680912531969188</v>
      </c>
      <c r="M932" s="6"/>
      <c r="N932" s="7">
        <f t="shared" si="117"/>
        <v>13.820049087776749</v>
      </c>
      <c r="O932" s="28">
        <f t="shared" si="118"/>
        <v>9.3354037267080727</v>
      </c>
    </row>
    <row r="933" spans="1:15" ht="13.2" x14ac:dyDescent="0.25">
      <c r="A933" s="31">
        <v>17533</v>
      </c>
      <c r="B933" s="11">
        <v>14.83</v>
      </c>
      <c r="C933" s="4">
        <v>0.843333</v>
      </c>
      <c r="D933" s="11">
        <v>1.64333</v>
      </c>
      <c r="E933" s="11">
        <v>23.7</v>
      </c>
      <c r="F933" s="23">
        <v>2.44</v>
      </c>
      <c r="G933" s="4">
        <f t="shared" si="119"/>
        <v>162.53742573839662</v>
      </c>
      <c r="H933" s="4">
        <f t="shared" si="120"/>
        <v>9.2429652636708859</v>
      </c>
      <c r="I933" s="5">
        <f t="shared" si="123"/>
        <v>9494.6451281402515</v>
      </c>
      <c r="J933" s="4">
        <f t="shared" si="121"/>
        <v>18.010966138818564</v>
      </c>
      <c r="K933" s="5">
        <f t="shared" si="122"/>
        <v>1052.1129587610733</v>
      </c>
      <c r="L933" s="15">
        <f t="shared" si="116"/>
        <v>10.419342657320323</v>
      </c>
      <c r="M933" s="6"/>
      <c r="N933" s="7">
        <f t="shared" si="117"/>
        <v>13.470659208036281</v>
      </c>
      <c r="O933" s="28">
        <f t="shared" si="118"/>
        <v>9.0243590757790582</v>
      </c>
    </row>
    <row r="934" spans="1:15" ht="13.2" x14ac:dyDescent="0.25">
      <c r="A934" s="31">
        <v>17564</v>
      </c>
      <c r="B934" s="11">
        <v>14.1</v>
      </c>
      <c r="C934" s="4">
        <v>0.84666699999999995</v>
      </c>
      <c r="D934" s="11">
        <v>1.6766700000000001</v>
      </c>
      <c r="E934" s="11">
        <v>23.5</v>
      </c>
      <c r="F934" s="23">
        <f>F933*11/12+F945*1/12</f>
        <v>2.4291666666666667</v>
      </c>
      <c r="G934" s="4">
        <f t="shared" si="119"/>
        <v>155.85179999999997</v>
      </c>
      <c r="H934" s="4">
        <f t="shared" si="120"/>
        <v>9.3584805638723392</v>
      </c>
      <c r="I934" s="5">
        <f t="shared" si="123"/>
        <v>9149.6598264483255</v>
      </c>
      <c r="J934" s="4">
        <f t="shared" si="121"/>
        <v>18.532768617446809</v>
      </c>
      <c r="K934" s="5">
        <f t="shared" si="122"/>
        <v>1088.0113575327034</v>
      </c>
      <c r="L934" s="15">
        <f t="shared" si="116"/>
        <v>9.999761169144179</v>
      </c>
      <c r="M934" s="6"/>
      <c r="N934" s="7">
        <f t="shared" si="117"/>
        <v>12.922123925363083</v>
      </c>
      <c r="O934" s="28">
        <f t="shared" si="118"/>
        <v>8.4095260247991543</v>
      </c>
    </row>
    <row r="935" spans="1:15" ht="13.2" x14ac:dyDescent="0.25">
      <c r="A935" s="31">
        <v>17593</v>
      </c>
      <c r="B935" s="11">
        <v>14.3</v>
      </c>
      <c r="C935" s="4">
        <v>0.85</v>
      </c>
      <c r="D935" s="11">
        <v>1.71</v>
      </c>
      <c r="E935" s="11">
        <v>23.4</v>
      </c>
      <c r="F935" s="23">
        <f>F933*10/12+F945*2/12</f>
        <v>2.418333333333333</v>
      </c>
      <c r="G935" s="4">
        <f t="shared" si="119"/>
        <v>158.73794444444445</v>
      </c>
      <c r="H935" s="4">
        <f t="shared" si="120"/>
        <v>9.4354722222222218</v>
      </c>
      <c r="I935" s="5">
        <f t="shared" si="123"/>
        <v>9365.2590044575863</v>
      </c>
      <c r="J935" s="4">
        <f t="shared" si="121"/>
        <v>18.981950000000001</v>
      </c>
      <c r="K935" s="5">
        <f t="shared" si="122"/>
        <v>1119.9016012323407</v>
      </c>
      <c r="L935" s="15">
        <f t="shared" si="116"/>
        <v>10.18668060948967</v>
      </c>
      <c r="M935" s="6"/>
      <c r="N935" s="7">
        <f t="shared" si="117"/>
        <v>13.157348384869669</v>
      </c>
      <c r="O935" s="28">
        <f t="shared" si="118"/>
        <v>8.3625730994152061</v>
      </c>
    </row>
    <row r="936" spans="1:15" ht="13.2" x14ac:dyDescent="0.25">
      <c r="A936" s="31">
        <v>17624</v>
      </c>
      <c r="B936" s="11">
        <v>15.4</v>
      </c>
      <c r="C936" s="4">
        <v>0.85</v>
      </c>
      <c r="D936" s="11">
        <v>1.76</v>
      </c>
      <c r="E936" s="11">
        <v>23.8</v>
      </c>
      <c r="F936" s="23">
        <f>F933*9/12+F945*3/12</f>
        <v>2.4075000000000002</v>
      </c>
      <c r="G936" s="4">
        <f t="shared" si="119"/>
        <v>168.07547058823528</v>
      </c>
      <c r="H936" s="4">
        <f t="shared" si="120"/>
        <v>9.2768928571428564</v>
      </c>
      <c r="I936" s="5">
        <f t="shared" si="123"/>
        <v>9961.7666205742007</v>
      </c>
      <c r="J936" s="4">
        <f t="shared" si="121"/>
        <v>19.208625210084033</v>
      </c>
      <c r="K936" s="5">
        <f t="shared" si="122"/>
        <v>1138.4876137799088</v>
      </c>
      <c r="L936" s="15">
        <f t="shared" si="116"/>
        <v>10.779484482024616</v>
      </c>
      <c r="M936" s="6"/>
      <c r="N936" s="7">
        <f t="shared" si="117"/>
        <v>13.912519101434729</v>
      </c>
      <c r="O936" s="28">
        <f t="shared" si="118"/>
        <v>8.75</v>
      </c>
    </row>
    <row r="937" spans="1:15" ht="13.2" x14ac:dyDescent="0.25">
      <c r="A937" s="31">
        <v>17654</v>
      </c>
      <c r="B937" s="11">
        <v>16.149999999999999</v>
      </c>
      <c r="C937" s="4">
        <v>0.85</v>
      </c>
      <c r="D937" s="11">
        <v>1.81</v>
      </c>
      <c r="E937" s="11">
        <v>23.9</v>
      </c>
      <c r="F937" s="23">
        <f>F933*8/12+F945*4/12</f>
        <v>2.3966666666666665</v>
      </c>
      <c r="G937" s="4">
        <f t="shared" si="119"/>
        <v>175.52347071129705</v>
      </c>
      <c r="H937" s="4">
        <f t="shared" si="120"/>
        <v>9.2380774058577408</v>
      </c>
      <c r="I937" s="5">
        <f t="shared" si="123"/>
        <v>10448.834739384765</v>
      </c>
      <c r="J937" s="4">
        <f t="shared" si="121"/>
        <v>19.671670711297072</v>
      </c>
      <c r="K937" s="5">
        <f t="shared" si="122"/>
        <v>1171.045874816497</v>
      </c>
      <c r="L937" s="15">
        <f t="shared" si="116"/>
        <v>11.241032697984433</v>
      </c>
      <c r="M937" s="6"/>
      <c r="N937" s="7">
        <f t="shared" si="117"/>
        <v>14.496634879651305</v>
      </c>
      <c r="O937" s="28">
        <f t="shared" si="118"/>
        <v>8.9226519337016565</v>
      </c>
    </row>
    <row r="938" spans="1:15" ht="13.2" x14ac:dyDescent="0.25">
      <c r="A938" s="31">
        <v>17685</v>
      </c>
      <c r="B938" s="11">
        <v>16.82</v>
      </c>
      <c r="C938" s="4">
        <v>0.85</v>
      </c>
      <c r="D938" s="11">
        <v>1.86</v>
      </c>
      <c r="E938" s="11">
        <v>24.1</v>
      </c>
      <c r="F938" s="23">
        <f>F933*7/12+F945*5/12</f>
        <v>2.3858333333333333</v>
      </c>
      <c r="G938" s="4">
        <f t="shared" si="119"/>
        <v>181.28819336099585</v>
      </c>
      <c r="H938" s="4">
        <f t="shared" si="120"/>
        <v>9.161412863070538</v>
      </c>
      <c r="I938" s="5">
        <f t="shared" si="123"/>
        <v>10837.454039645818</v>
      </c>
      <c r="J938" s="4">
        <f t="shared" si="121"/>
        <v>20.047326970954355</v>
      </c>
      <c r="K938" s="5">
        <f t="shared" si="122"/>
        <v>1198.4342754899653</v>
      </c>
      <c r="L938" s="15">
        <f t="shared" si="116"/>
        <v>11.583895756523839</v>
      </c>
      <c r="M938" s="6"/>
      <c r="N938" s="7">
        <f t="shared" si="117"/>
        <v>14.925847493337095</v>
      </c>
      <c r="O938" s="28">
        <f t="shared" si="118"/>
        <v>9.043010752688172</v>
      </c>
    </row>
    <row r="939" spans="1:15" ht="13.2" x14ac:dyDescent="0.25">
      <c r="A939" s="31">
        <v>17715</v>
      </c>
      <c r="B939" s="11">
        <v>16.420000000000002</v>
      </c>
      <c r="C939" s="4">
        <v>0.85666699999999996</v>
      </c>
      <c r="D939" s="11">
        <v>1.93</v>
      </c>
      <c r="E939" s="11">
        <v>24.4</v>
      </c>
      <c r="F939" s="23">
        <f>F933*6/12+F945*6/12</f>
        <v>2.375</v>
      </c>
      <c r="G939" s="4">
        <f t="shared" si="119"/>
        <v>174.80099426229509</v>
      </c>
      <c r="H939" s="4">
        <f t="shared" si="120"/>
        <v>9.1197468545491791</v>
      </c>
      <c r="I939" s="5">
        <f t="shared" si="123"/>
        <v>10495.079368254557</v>
      </c>
      <c r="J939" s="4">
        <f t="shared" si="121"/>
        <v>20.546036475409835</v>
      </c>
      <c r="K939" s="5">
        <f t="shared" si="122"/>
        <v>1233.5872826267534</v>
      </c>
      <c r="L939" s="15">
        <f t="shared" si="116"/>
        <v>11.134621739180929</v>
      </c>
      <c r="M939" s="6"/>
      <c r="N939" s="7">
        <f t="shared" si="117"/>
        <v>14.338438705434074</v>
      </c>
      <c r="O939" s="28">
        <f t="shared" si="118"/>
        <v>8.5077720207253904</v>
      </c>
    </row>
    <row r="940" spans="1:15" ht="13.2" x14ac:dyDescent="0.25">
      <c r="A940" s="31">
        <v>17746</v>
      </c>
      <c r="B940" s="11">
        <v>15.94</v>
      </c>
      <c r="C940" s="4">
        <v>0.86333300000000002</v>
      </c>
      <c r="D940" s="11">
        <v>2</v>
      </c>
      <c r="E940" s="11">
        <v>24.5</v>
      </c>
      <c r="F940" s="23">
        <f>F933*5/12+F945*7/12</f>
        <v>2.3641666666666667</v>
      </c>
      <c r="G940" s="4">
        <f t="shared" si="119"/>
        <v>168.99848244897959</v>
      </c>
      <c r="H940" s="4">
        <f t="shared" si="120"/>
        <v>9.1531974183265312</v>
      </c>
      <c r="I940" s="5">
        <f t="shared" si="123"/>
        <v>10192.492258890672</v>
      </c>
      <c r="J940" s="4">
        <f t="shared" si="121"/>
        <v>21.204326530612242</v>
      </c>
      <c r="K940" s="5">
        <f t="shared" si="122"/>
        <v>1278.8572470377253</v>
      </c>
      <c r="L940" s="15">
        <f t="shared" si="116"/>
        <v>10.72355666247813</v>
      </c>
      <c r="M940" s="6"/>
      <c r="N940" s="7">
        <f t="shared" si="117"/>
        <v>13.804163636491666</v>
      </c>
      <c r="O940" s="28">
        <f t="shared" si="118"/>
        <v>7.97</v>
      </c>
    </row>
    <row r="941" spans="1:15" ht="13.2" x14ac:dyDescent="0.25">
      <c r="A941" s="31">
        <v>17777</v>
      </c>
      <c r="B941" s="11">
        <v>15.76</v>
      </c>
      <c r="C941" s="4">
        <v>0.87</v>
      </c>
      <c r="D941" s="11">
        <v>2.0699999999999998</v>
      </c>
      <c r="E941" s="11">
        <v>24.5</v>
      </c>
      <c r="F941" s="23">
        <f>F933*4/12+F945*8/12</f>
        <v>2.3533333333333335</v>
      </c>
      <c r="G941" s="4">
        <f t="shared" si="119"/>
        <v>167.09009306122448</v>
      </c>
      <c r="H941" s="4">
        <f t="shared" si="120"/>
        <v>9.223882040816326</v>
      </c>
      <c r="I941" s="5">
        <f t="shared" si="123"/>
        <v>10123.753681862394</v>
      </c>
      <c r="J941" s="4">
        <f t="shared" si="121"/>
        <v>21.946477959183671</v>
      </c>
      <c r="K941" s="5">
        <f t="shared" si="122"/>
        <v>1329.7062259806569</v>
      </c>
      <c r="L941" s="15">
        <f t="shared" si="116"/>
        <v>10.553013689399155</v>
      </c>
      <c r="M941" s="6"/>
      <c r="N941" s="7">
        <f t="shared" si="117"/>
        <v>13.581595172569701</v>
      </c>
      <c r="O941" s="28">
        <f t="shared" si="118"/>
        <v>7.6135265700483092</v>
      </c>
    </row>
    <row r="942" spans="1:15" ht="13.2" x14ac:dyDescent="0.25">
      <c r="A942" s="31">
        <v>17807</v>
      </c>
      <c r="B942" s="11">
        <v>16.190000000000001</v>
      </c>
      <c r="C942" s="4">
        <v>0.89</v>
      </c>
      <c r="D942" s="11">
        <v>2.1433300000000002</v>
      </c>
      <c r="E942" s="11">
        <v>24.4</v>
      </c>
      <c r="F942" s="23">
        <f>F933*3/12+F945*9/12</f>
        <v>2.3424999999999998</v>
      </c>
      <c r="G942" s="4">
        <f t="shared" si="119"/>
        <v>172.35250286885247</v>
      </c>
      <c r="H942" s="4">
        <f t="shared" si="120"/>
        <v>9.4745971311475419</v>
      </c>
      <c r="I942" s="5">
        <f t="shared" si="123"/>
        <v>10490.433398428302</v>
      </c>
      <c r="J942" s="4">
        <f t="shared" si="121"/>
        <v>22.817065470901642</v>
      </c>
      <c r="K942" s="5">
        <f t="shared" si="122"/>
        <v>1388.7869435363395</v>
      </c>
      <c r="L942" s="15">
        <f t="shared" si="116"/>
        <v>10.825409809169487</v>
      </c>
      <c r="M942" s="6"/>
      <c r="N942" s="7">
        <f t="shared" si="117"/>
        <v>13.929311962219325</v>
      </c>
      <c r="O942" s="28">
        <f t="shared" si="118"/>
        <v>7.553666490927669</v>
      </c>
    </row>
    <row r="943" spans="1:15" ht="13.2" x14ac:dyDescent="0.25">
      <c r="A943" s="31">
        <v>17838</v>
      </c>
      <c r="B943" s="11">
        <v>15.29</v>
      </c>
      <c r="C943" s="4">
        <v>0.91</v>
      </c>
      <c r="D943" s="11">
        <v>2.2166700000000001</v>
      </c>
      <c r="E943" s="11">
        <v>24.2</v>
      </c>
      <c r="F943" s="23">
        <f>F933*2/12+F945*10/12</f>
        <v>2.3316666666666666</v>
      </c>
      <c r="G943" s="4">
        <f t="shared" si="119"/>
        <v>164.11666818181817</v>
      </c>
      <c r="H943" s="4">
        <f t="shared" si="120"/>
        <v>9.7675714876033055</v>
      </c>
      <c r="I943" s="5">
        <f t="shared" si="123"/>
        <v>10038.69271703853</v>
      </c>
      <c r="J943" s="4">
        <f t="shared" si="121"/>
        <v>23.792838120247936</v>
      </c>
      <c r="K943" s="5">
        <f t="shared" si="122"/>
        <v>1455.3609538965206</v>
      </c>
      <c r="L943" s="15">
        <f t="shared" si="116"/>
        <v>10.248096205635564</v>
      </c>
      <c r="M943" s="6"/>
      <c r="N943" s="7">
        <f t="shared" si="117"/>
        <v>13.187035340998523</v>
      </c>
      <c r="O943" s="28">
        <f t="shared" si="118"/>
        <v>6.8977339883699411</v>
      </c>
    </row>
    <row r="944" spans="1:15" ht="13.2" x14ac:dyDescent="0.25">
      <c r="A944" s="31">
        <v>17868</v>
      </c>
      <c r="B944" s="11">
        <v>15.19</v>
      </c>
      <c r="C944" s="4">
        <v>0.93</v>
      </c>
      <c r="D944" s="11">
        <v>2.29</v>
      </c>
      <c r="E944" s="11">
        <v>24.1</v>
      </c>
      <c r="F944" s="23">
        <f>F933*1/12+F945*11/12</f>
        <v>2.3208333333333333</v>
      </c>
      <c r="G944" s="4">
        <f t="shared" si="119"/>
        <v>163.71983692946057</v>
      </c>
      <c r="H944" s="4">
        <f t="shared" si="120"/>
        <v>10.023663485477178</v>
      </c>
      <c r="I944" s="5">
        <f t="shared" si="123"/>
        <v>10065.513308643502</v>
      </c>
      <c r="J944" s="4">
        <f t="shared" si="121"/>
        <v>24.681924066390035</v>
      </c>
      <c r="K944" s="5">
        <f t="shared" si="122"/>
        <v>1517.44736516087</v>
      </c>
      <c r="L944" s="15">
        <f t="shared" si="116"/>
        <v>10.15965293890091</v>
      </c>
      <c r="M944" s="6"/>
      <c r="N944" s="7">
        <f t="shared" si="117"/>
        <v>13.073862008778567</v>
      </c>
      <c r="O944" s="28">
        <f t="shared" si="118"/>
        <v>6.6331877729257638</v>
      </c>
    </row>
    <row r="945" spans="1:15" ht="13.2" x14ac:dyDescent="0.25">
      <c r="A945" s="31">
        <v>17899</v>
      </c>
      <c r="B945" s="11">
        <v>15.36</v>
      </c>
      <c r="C945" s="4">
        <v>0.94666700000000004</v>
      </c>
      <c r="D945" s="11">
        <v>2.3199999999999998</v>
      </c>
      <c r="E945" s="11">
        <v>24</v>
      </c>
      <c r="F945" s="23">
        <v>2.31</v>
      </c>
      <c r="G945" s="4">
        <f t="shared" si="119"/>
        <v>166.24191999999999</v>
      </c>
      <c r="H945" s="4">
        <f t="shared" si="120"/>
        <v>10.245816385458333</v>
      </c>
      <c r="I945" s="5">
        <f t="shared" si="123"/>
        <v>10273.064074114509</v>
      </c>
      <c r="J945" s="4">
        <f t="shared" si="121"/>
        <v>25.109456666666663</v>
      </c>
      <c r="K945" s="5">
        <f t="shared" si="122"/>
        <v>1551.660719527712</v>
      </c>
      <c r="L945" s="15">
        <f t="shared" si="116"/>
        <v>10.248285758038973</v>
      </c>
      <c r="M945" s="6"/>
      <c r="N945" s="7">
        <f t="shared" si="117"/>
        <v>13.187399442600723</v>
      </c>
      <c r="O945" s="28">
        <f t="shared" si="118"/>
        <v>6.6206896551724137</v>
      </c>
    </row>
    <row r="946" spans="1:15" ht="13.2" x14ac:dyDescent="0.25">
      <c r="A946" s="31">
        <v>17930</v>
      </c>
      <c r="B946" s="11">
        <v>14.77</v>
      </c>
      <c r="C946" s="4">
        <v>0.96333299999999999</v>
      </c>
      <c r="D946" s="11">
        <v>2.35</v>
      </c>
      <c r="E946" s="11">
        <v>23.8</v>
      </c>
      <c r="F946" s="23">
        <f>F945*11/12+F957*1/12</f>
        <v>2.3108333333333335</v>
      </c>
      <c r="G946" s="4">
        <f t="shared" si="119"/>
        <v>161.19965588235291</v>
      </c>
      <c r="H946" s="4">
        <f t="shared" si="120"/>
        <v>10.513808266764704</v>
      </c>
      <c r="I946" s="5">
        <f t="shared" si="123"/>
        <v>10015.615470335284</v>
      </c>
      <c r="J946" s="4">
        <f t="shared" si="121"/>
        <v>25.647880252100837</v>
      </c>
      <c r="K946" s="5">
        <f t="shared" si="122"/>
        <v>1593.547485124436</v>
      </c>
      <c r="L946" s="15">
        <f t="shared" si="116"/>
        <v>9.8725171405700518</v>
      </c>
      <c r="M946" s="6"/>
      <c r="N946" s="7">
        <f t="shared" si="117"/>
        <v>12.705981845428798</v>
      </c>
      <c r="O946" s="28">
        <f t="shared" si="118"/>
        <v>6.2851063829787233</v>
      </c>
    </row>
    <row r="947" spans="1:15" ht="13.2" x14ac:dyDescent="0.25">
      <c r="A947" s="31">
        <v>17958</v>
      </c>
      <c r="B947" s="11">
        <v>14.91</v>
      </c>
      <c r="C947" s="4">
        <v>0.98</v>
      </c>
      <c r="D947" s="11">
        <v>2.38</v>
      </c>
      <c r="E947" s="11">
        <v>23.8</v>
      </c>
      <c r="F947" s="23">
        <f>F945*10/12+F957*2/12</f>
        <v>2.3116666666666665</v>
      </c>
      <c r="G947" s="4">
        <f t="shared" si="119"/>
        <v>162.72761470588236</v>
      </c>
      <c r="H947" s="4">
        <f t="shared" si="120"/>
        <v>10.69571176470588</v>
      </c>
      <c r="I947" s="5">
        <f t="shared" si="123"/>
        <v>10165.928814676812</v>
      </c>
      <c r="J947" s="4">
        <f t="shared" si="121"/>
        <v>25.975299999999997</v>
      </c>
      <c r="K947" s="5">
        <f t="shared" si="122"/>
        <v>1622.7304211221201</v>
      </c>
      <c r="L947" s="15">
        <f t="shared" si="116"/>
        <v>9.9013324912409164</v>
      </c>
      <c r="M947" s="6"/>
      <c r="N947" s="7">
        <f t="shared" si="117"/>
        <v>12.744166953113305</v>
      </c>
      <c r="O947" s="28">
        <f t="shared" si="118"/>
        <v>6.2647058823529411</v>
      </c>
    </row>
    <row r="948" spans="1:15" ht="13.2" x14ac:dyDescent="0.25">
      <c r="A948" s="31">
        <v>17989</v>
      </c>
      <c r="B948" s="11">
        <v>14.89</v>
      </c>
      <c r="C948" s="4">
        <v>0.99333300000000002</v>
      </c>
      <c r="D948" s="11">
        <v>2.3866700000000001</v>
      </c>
      <c r="E948" s="11">
        <v>23.9</v>
      </c>
      <c r="F948" s="23">
        <f>F945*9/12+F957*3/12</f>
        <v>2.3125</v>
      </c>
      <c r="G948" s="4">
        <f t="shared" si="119"/>
        <v>161.82937949790795</v>
      </c>
      <c r="H948" s="4">
        <f t="shared" si="120"/>
        <v>10.795867227991632</v>
      </c>
      <c r="I948" s="5">
        <f t="shared" si="123"/>
        <v>10166.017549634063</v>
      </c>
      <c r="J948" s="4">
        <f t="shared" si="121"/>
        <v>25.939108473221758</v>
      </c>
      <c r="K948" s="5">
        <f t="shared" si="122"/>
        <v>1629.4781131756301</v>
      </c>
      <c r="L948" s="15">
        <f t="shared" si="116"/>
        <v>9.7836398675440535</v>
      </c>
      <c r="M948" s="6"/>
      <c r="N948" s="7">
        <f t="shared" si="117"/>
        <v>12.593798560825595</v>
      </c>
      <c r="O948" s="28">
        <f t="shared" si="118"/>
        <v>6.238818102209355</v>
      </c>
    </row>
    <row r="949" spans="1:15" ht="13.2" x14ac:dyDescent="0.25">
      <c r="A949" s="31">
        <v>18019</v>
      </c>
      <c r="B949" s="11">
        <v>14.78</v>
      </c>
      <c r="C949" s="4">
        <v>1.00667</v>
      </c>
      <c r="D949" s="11">
        <v>2.3933300000000002</v>
      </c>
      <c r="E949" s="11">
        <v>23.8</v>
      </c>
      <c r="F949" s="23">
        <f>F945*8/12+F957*4/12</f>
        <v>2.3133333333333335</v>
      </c>
      <c r="G949" s="4">
        <f t="shared" si="119"/>
        <v>161.3087957983193</v>
      </c>
      <c r="H949" s="4">
        <f t="shared" si="120"/>
        <v>10.986787920588235</v>
      </c>
      <c r="I949" s="5">
        <f t="shared" si="123"/>
        <v>10190.830062382289</v>
      </c>
      <c r="J949" s="4">
        <f t="shared" si="121"/>
        <v>26.120783507983191</v>
      </c>
      <c r="K949" s="5">
        <f t="shared" si="122"/>
        <v>1650.2042837078084</v>
      </c>
      <c r="L949" s="15">
        <f t="shared" si="116"/>
        <v>9.6922950863958075</v>
      </c>
      <c r="M949" s="6"/>
      <c r="N949" s="7">
        <f t="shared" si="117"/>
        <v>12.478488236972925</v>
      </c>
      <c r="O949" s="28">
        <f t="shared" si="118"/>
        <v>6.1754960661505089</v>
      </c>
    </row>
    <row r="950" spans="1:15" ht="13.2" x14ac:dyDescent="0.25">
      <c r="A950" s="31">
        <v>18050</v>
      </c>
      <c r="B950" s="11">
        <v>13.97</v>
      </c>
      <c r="C950" s="4">
        <v>1.02</v>
      </c>
      <c r="D950" s="11">
        <v>2.4</v>
      </c>
      <c r="E950" s="11">
        <v>23.9</v>
      </c>
      <c r="F950" s="23">
        <f>F945*7/12+F957*5/12</f>
        <v>2.3141666666666669</v>
      </c>
      <c r="G950" s="4">
        <f t="shared" si="119"/>
        <v>151.83051924686194</v>
      </c>
      <c r="H950" s="4">
        <f t="shared" si="120"/>
        <v>11.085692887029289</v>
      </c>
      <c r="I950" s="5">
        <f t="shared" si="123"/>
        <v>9650.3937055543738</v>
      </c>
      <c r="J950" s="4">
        <f t="shared" si="121"/>
        <v>26.083983263598327</v>
      </c>
      <c r="K950" s="5">
        <f t="shared" si="122"/>
        <v>1657.9058620852179</v>
      </c>
      <c r="L950" s="15">
        <f t="shared" si="116"/>
        <v>9.0677189434195302</v>
      </c>
      <c r="M950" s="6"/>
      <c r="N950" s="7">
        <f t="shared" si="117"/>
        <v>11.680724874168524</v>
      </c>
      <c r="O950" s="28">
        <f t="shared" si="118"/>
        <v>5.8208333333333337</v>
      </c>
    </row>
    <row r="951" spans="1:15" ht="13.2" x14ac:dyDescent="0.25">
      <c r="A951" s="31">
        <v>18080</v>
      </c>
      <c r="B951" s="11">
        <v>14.76</v>
      </c>
      <c r="C951" s="4">
        <v>1.02667</v>
      </c>
      <c r="D951" s="11">
        <v>2.3966699999999999</v>
      </c>
      <c r="E951" s="11">
        <v>23.7</v>
      </c>
      <c r="F951" s="23">
        <f>F945*6/12+F957*6/12</f>
        <v>2.3149999999999999</v>
      </c>
      <c r="G951" s="4">
        <f t="shared" si="119"/>
        <v>161.77022278481013</v>
      </c>
      <c r="H951" s="4">
        <f t="shared" si="120"/>
        <v>11.252346519409283</v>
      </c>
      <c r="I951" s="5">
        <f t="shared" si="123"/>
        <v>10341.764479671623</v>
      </c>
      <c r="J951" s="4">
        <f t="shared" si="121"/>
        <v>26.267604325316452</v>
      </c>
      <c r="K951" s="5">
        <f t="shared" si="122"/>
        <v>1679.2545173099311</v>
      </c>
      <c r="L951" s="15">
        <f t="shared" si="116"/>
        <v>9.6050380933639179</v>
      </c>
      <c r="M951" s="6"/>
      <c r="N951" s="7">
        <f t="shared" si="117"/>
        <v>12.375822887753252</v>
      </c>
      <c r="O951" s="28">
        <f t="shared" si="118"/>
        <v>6.158544981161362</v>
      </c>
    </row>
    <row r="952" spans="1:15" ht="13.2" x14ac:dyDescent="0.25">
      <c r="A952" s="31">
        <v>18111</v>
      </c>
      <c r="B952" s="11">
        <v>15.29</v>
      </c>
      <c r="C952" s="4">
        <v>1.0333300000000001</v>
      </c>
      <c r="D952" s="11">
        <v>2.3933300000000002</v>
      </c>
      <c r="E952" s="11">
        <v>23.8</v>
      </c>
      <c r="F952" s="23">
        <f>F945*5/12+F957*7/12</f>
        <v>2.3158333333333334</v>
      </c>
      <c r="G952" s="4">
        <f t="shared" si="119"/>
        <v>166.874931512605</v>
      </c>
      <c r="H952" s="4">
        <f t="shared" si="120"/>
        <v>11.277754936554622</v>
      </c>
      <c r="I952" s="5">
        <f t="shared" si="123"/>
        <v>10728.183056023428</v>
      </c>
      <c r="J952" s="4">
        <f t="shared" si="121"/>
        <v>26.120783507983191</v>
      </c>
      <c r="K952" s="5">
        <f t="shared" si="122"/>
        <v>1679.272881195066</v>
      </c>
      <c r="L952" s="15">
        <f t="shared" si="116"/>
        <v>9.8513486380792248</v>
      </c>
      <c r="M952" s="6"/>
      <c r="N952" s="7">
        <f t="shared" si="117"/>
        <v>12.693529992002615</v>
      </c>
      <c r="O952" s="28">
        <f t="shared" si="118"/>
        <v>6.3885882849418998</v>
      </c>
    </row>
    <row r="953" spans="1:15" ht="13.2" x14ac:dyDescent="0.25">
      <c r="A953" s="31">
        <v>18142</v>
      </c>
      <c r="B953" s="11">
        <v>15.49</v>
      </c>
      <c r="C953" s="4">
        <v>1.04</v>
      </c>
      <c r="D953" s="11">
        <v>2.39</v>
      </c>
      <c r="E953" s="11">
        <v>23.9</v>
      </c>
      <c r="F953" s="23">
        <f>F945*4/12+F957*8/12</f>
        <v>2.3166666666666664</v>
      </c>
      <c r="G953" s="4">
        <f t="shared" si="119"/>
        <v>168.35037531380755</v>
      </c>
      <c r="H953" s="4">
        <f t="shared" si="120"/>
        <v>11.303059414225942</v>
      </c>
      <c r="I953" s="5">
        <f t="shared" si="123"/>
        <v>10883.592490465418</v>
      </c>
      <c r="J953" s="4">
        <f t="shared" si="121"/>
        <v>25.975300000000001</v>
      </c>
      <c r="K953" s="5">
        <f t="shared" si="122"/>
        <v>1679.2631408787829</v>
      </c>
      <c r="L953" s="15">
        <f t="shared" si="116"/>
        <v>9.8840483617382855</v>
      </c>
      <c r="M953" s="6"/>
      <c r="N953" s="7">
        <f t="shared" si="117"/>
        <v>12.735568365609875</v>
      </c>
      <c r="O953" s="28">
        <f t="shared" si="118"/>
        <v>6.4811715481171541</v>
      </c>
    </row>
    <row r="954" spans="1:15" ht="13.2" x14ac:dyDescent="0.25">
      <c r="A954" s="31">
        <v>18172</v>
      </c>
      <c r="B954" s="11">
        <v>15.89</v>
      </c>
      <c r="C954" s="4">
        <v>1.0733299999999999</v>
      </c>
      <c r="D954" s="11">
        <v>2.3666700000000001</v>
      </c>
      <c r="E954" s="11">
        <v>23.7</v>
      </c>
      <c r="F954" s="23">
        <f>F945*3/12+F957*9/12</f>
        <v>2.3174999999999999</v>
      </c>
      <c r="G954" s="4">
        <f t="shared" si="119"/>
        <v>174.15507046413501</v>
      </c>
      <c r="H954" s="4">
        <f t="shared" si="120"/>
        <v>11.763742088185653</v>
      </c>
      <c r="I954" s="5">
        <f t="shared" si="123"/>
        <v>11322.232742959413</v>
      </c>
      <c r="J954" s="4">
        <f t="shared" si="121"/>
        <v>25.938803059493669</v>
      </c>
      <c r="K954" s="5">
        <f t="shared" si="122"/>
        <v>1686.3428927488833</v>
      </c>
      <c r="L954" s="15">
        <f t="shared" si="116"/>
        <v>10.169850844772139</v>
      </c>
      <c r="M954" s="6"/>
      <c r="N954" s="7">
        <f t="shared" si="117"/>
        <v>13.104711241762137</v>
      </c>
      <c r="O954" s="28">
        <f t="shared" si="118"/>
        <v>6.7140750505985203</v>
      </c>
    </row>
    <row r="955" spans="1:15" ht="13.2" x14ac:dyDescent="0.25">
      <c r="A955" s="31">
        <v>18203</v>
      </c>
      <c r="B955" s="11">
        <v>16.11</v>
      </c>
      <c r="C955" s="4">
        <v>1.10667</v>
      </c>
      <c r="D955" s="11">
        <v>2.3433299999999999</v>
      </c>
      <c r="E955" s="11">
        <v>23.8</v>
      </c>
      <c r="F955" s="23">
        <f>F945*2/12+F957*10/12</f>
        <v>2.3183333333333334</v>
      </c>
      <c r="G955" s="4">
        <f t="shared" si="119"/>
        <v>175.82440462184871</v>
      </c>
      <c r="H955" s="4">
        <f t="shared" si="120"/>
        <v>12.0781870802521</v>
      </c>
      <c r="I955" s="5">
        <f t="shared" si="123"/>
        <v>11496.196059377931</v>
      </c>
      <c r="J955" s="4">
        <f t="shared" si="121"/>
        <v>25.575083928151258</v>
      </c>
      <c r="K955" s="5">
        <f t="shared" si="122"/>
        <v>1672.214842447057</v>
      </c>
      <c r="L955" s="15">
        <f t="shared" si="116"/>
        <v>10.215861011650638</v>
      </c>
      <c r="M955" s="6"/>
      <c r="N955" s="7">
        <f t="shared" si="117"/>
        <v>13.165319750818014</v>
      </c>
      <c r="O955" s="28">
        <f t="shared" si="118"/>
        <v>6.8748319698890041</v>
      </c>
    </row>
    <row r="956" spans="1:15" ht="13.2" x14ac:dyDescent="0.25">
      <c r="A956" s="31">
        <v>18233</v>
      </c>
      <c r="B956" s="11">
        <v>16.54</v>
      </c>
      <c r="C956" s="4">
        <v>1.1399999999999999</v>
      </c>
      <c r="D956" s="11">
        <v>2.3199999999999998</v>
      </c>
      <c r="E956" s="11">
        <v>23.6</v>
      </c>
      <c r="F956" s="23">
        <f>F945*1/12+F957*11/12</f>
        <v>2.3191666666666664</v>
      </c>
      <c r="G956" s="4">
        <f t="shared" si="119"/>
        <v>182.0472296610169</v>
      </c>
      <c r="H956" s="4">
        <f t="shared" si="120"/>
        <v>12.547390677966099</v>
      </c>
      <c r="I956" s="5">
        <f t="shared" si="123"/>
        <v>11971.439653380085</v>
      </c>
      <c r="J956" s="4">
        <f t="shared" si="121"/>
        <v>25.535040677966098</v>
      </c>
      <c r="K956" s="5">
        <f t="shared" si="122"/>
        <v>1679.1862149843892</v>
      </c>
      <c r="L956" s="15">
        <f t="shared" si="116"/>
        <v>10.529330904131138</v>
      </c>
      <c r="M956" s="6"/>
      <c r="N956" s="7">
        <f t="shared" si="117"/>
        <v>13.570829980109989</v>
      </c>
      <c r="O956" s="28">
        <f t="shared" si="118"/>
        <v>7.1293103448275863</v>
      </c>
    </row>
    <row r="957" spans="1:15" ht="13.2" x14ac:dyDescent="0.25">
      <c r="A957" s="31">
        <v>18264</v>
      </c>
      <c r="B957" s="11">
        <v>16.88</v>
      </c>
      <c r="C957" s="4">
        <v>1.1499999999999999</v>
      </c>
      <c r="D957" s="11">
        <v>2.3366699999999998</v>
      </c>
      <c r="E957" s="11">
        <v>23.5</v>
      </c>
      <c r="F957" s="23">
        <v>2.3199999999999998</v>
      </c>
      <c r="G957" s="4">
        <f t="shared" si="119"/>
        <v>186.58002723404252</v>
      </c>
      <c r="H957" s="4">
        <f t="shared" si="120"/>
        <v>12.711317021276594</v>
      </c>
      <c r="I957" s="5">
        <f t="shared" si="123"/>
        <v>12339.174863911545</v>
      </c>
      <c r="J957" s="4">
        <f t="shared" si="121"/>
        <v>25.82795925574468</v>
      </c>
      <c r="K957" s="5">
        <f t="shared" si="122"/>
        <v>1708.0912161881631</v>
      </c>
      <c r="L957" s="15">
        <f t="shared" si="116"/>
        <v>10.745733299747899</v>
      </c>
      <c r="M957" s="6"/>
      <c r="N957" s="7">
        <f t="shared" si="117"/>
        <v>13.84968229661381</v>
      </c>
      <c r="O957" s="28">
        <f t="shared" si="118"/>
        <v>7.2239554579808019</v>
      </c>
    </row>
    <row r="958" spans="1:15" ht="13.2" x14ac:dyDescent="0.25">
      <c r="A958" s="31">
        <v>18295</v>
      </c>
      <c r="B958" s="11">
        <v>17.21</v>
      </c>
      <c r="C958" s="4">
        <v>1.1599999999999999</v>
      </c>
      <c r="D958" s="11">
        <v>2.3533300000000001</v>
      </c>
      <c r="E958" s="11">
        <v>23.5</v>
      </c>
      <c r="F958" s="23">
        <f>F957*11/12+F969*1/12</f>
        <v>2.3408333333333333</v>
      </c>
      <c r="G958" s="4">
        <f t="shared" si="119"/>
        <v>190.22762255319148</v>
      </c>
      <c r="H958" s="4">
        <f t="shared" si="120"/>
        <v>12.821850212765955</v>
      </c>
      <c r="I958" s="5">
        <f t="shared" si="123"/>
        <v>12651.06553977661</v>
      </c>
      <c r="J958" s="4">
        <f t="shared" si="121"/>
        <v>26.012107552765954</v>
      </c>
      <c r="K958" s="5">
        <f t="shared" si="122"/>
        <v>1729.9321363580757</v>
      </c>
      <c r="L958" s="15">
        <f t="shared" si="116"/>
        <v>10.911564066731675</v>
      </c>
      <c r="M958" s="6"/>
      <c r="N958" s="7">
        <f t="shared" si="117"/>
        <v>14.060924925588571</v>
      </c>
      <c r="O958" s="28">
        <f t="shared" si="118"/>
        <v>7.3130415198888379</v>
      </c>
    </row>
    <row r="959" spans="1:15" ht="13.2" x14ac:dyDescent="0.25">
      <c r="A959" s="31">
        <v>18323</v>
      </c>
      <c r="B959" s="11">
        <v>17.350000000000001</v>
      </c>
      <c r="C959" s="4">
        <v>1.17</v>
      </c>
      <c r="D959" s="11">
        <v>2.37</v>
      </c>
      <c r="E959" s="11">
        <v>23.6</v>
      </c>
      <c r="F959" s="23">
        <f>F957*10/12+F969*2/12</f>
        <v>2.3616666666666668</v>
      </c>
      <c r="G959" s="4">
        <f t="shared" si="119"/>
        <v>190.96248093220336</v>
      </c>
      <c r="H959" s="4">
        <f t="shared" si="120"/>
        <v>12.877585169491523</v>
      </c>
      <c r="I959" s="5">
        <f t="shared" si="123"/>
        <v>12771.305732584107</v>
      </c>
      <c r="J959" s="4">
        <f t="shared" si="121"/>
        <v>26.085364830508471</v>
      </c>
      <c r="K959" s="5">
        <f t="shared" si="122"/>
        <v>1744.553002087858</v>
      </c>
      <c r="L959" s="15">
        <f t="shared" si="116"/>
        <v>10.910946522976246</v>
      </c>
      <c r="M959" s="6"/>
      <c r="N959" s="7">
        <f t="shared" si="117"/>
        <v>14.056777000220665</v>
      </c>
      <c r="O959" s="28">
        <f t="shared" si="118"/>
        <v>7.3206751054852326</v>
      </c>
    </row>
    <row r="960" spans="1:15" ht="13.2" x14ac:dyDescent="0.25">
      <c r="A960" s="31">
        <v>18354</v>
      </c>
      <c r="B960" s="11">
        <v>17.84</v>
      </c>
      <c r="C960" s="4">
        <v>1.18</v>
      </c>
      <c r="D960" s="11">
        <v>2.4266700000000001</v>
      </c>
      <c r="E960" s="11">
        <v>23.6</v>
      </c>
      <c r="F960" s="23">
        <f>F957*9/12+F969*3/12</f>
        <v>2.3824999999999998</v>
      </c>
      <c r="G960" s="4">
        <f t="shared" si="119"/>
        <v>196.35565762711863</v>
      </c>
      <c r="H960" s="4">
        <f t="shared" si="120"/>
        <v>12.987649999999999</v>
      </c>
      <c r="I960" s="5">
        <f t="shared" si="123"/>
        <v>13204.376906801419</v>
      </c>
      <c r="J960" s="4">
        <f t="shared" si="121"/>
        <v>26.709102224999999</v>
      </c>
      <c r="K960" s="5">
        <f t="shared" si="122"/>
        <v>1796.1135262571636</v>
      </c>
      <c r="L960" s="15">
        <f t="shared" si="116"/>
        <v>11.178021600956091</v>
      </c>
      <c r="M960" s="6"/>
      <c r="N960" s="7">
        <f t="shared" si="117"/>
        <v>14.394940886127355</v>
      </c>
      <c r="O960" s="28">
        <f t="shared" si="118"/>
        <v>7.3516382532441575</v>
      </c>
    </row>
    <row r="961" spans="1:15" ht="13.2" x14ac:dyDescent="0.25">
      <c r="A961" s="31">
        <v>18384</v>
      </c>
      <c r="B961" s="11">
        <v>18.440000000000001</v>
      </c>
      <c r="C961" s="4">
        <v>1.19</v>
      </c>
      <c r="D961" s="11">
        <v>2.48333</v>
      </c>
      <c r="E961" s="11">
        <v>23.7</v>
      </c>
      <c r="F961" s="23">
        <f>F957*8/12+F969*4/12</f>
        <v>2.4033333333333333</v>
      </c>
      <c r="G961" s="4">
        <f t="shared" si="119"/>
        <v>202.10317805907175</v>
      </c>
      <c r="H961" s="4">
        <f t="shared" si="120"/>
        <v>13.042450210970465</v>
      </c>
      <c r="I961" s="5">
        <f t="shared" si="123"/>
        <v>13663.970888039852</v>
      </c>
      <c r="J961" s="4">
        <f t="shared" si="121"/>
        <v>27.217401581856539</v>
      </c>
      <c r="K961" s="5">
        <f t="shared" si="122"/>
        <v>1840.138222635358</v>
      </c>
      <c r="L961" s="15">
        <f t="shared" ref="L961:L1024" si="124">G961/AVERAGE(J841:J960)</f>
        <v>11.461543104586223</v>
      </c>
      <c r="M961" s="6"/>
      <c r="N961" s="7">
        <f t="shared" ref="N961:N1024" si="125">I961/AVERAGE(K841:K960)</f>
        <v>14.750478376961714</v>
      </c>
      <c r="O961" s="28">
        <f t="shared" si="118"/>
        <v>7.4255133228366752</v>
      </c>
    </row>
    <row r="962" spans="1:15" ht="13.2" x14ac:dyDescent="0.25">
      <c r="A962" s="31">
        <v>18415</v>
      </c>
      <c r="B962" s="11">
        <v>18.739999999999998</v>
      </c>
      <c r="C962" s="4">
        <v>1.2</v>
      </c>
      <c r="D962" s="11">
        <v>2.54</v>
      </c>
      <c r="E962" s="11">
        <v>23.8</v>
      </c>
      <c r="F962" s="23">
        <f>F957*7/12+F969*5/12</f>
        <v>2.4241666666666664</v>
      </c>
      <c r="G962" s="4">
        <f t="shared" si="119"/>
        <v>204.52820252100838</v>
      </c>
      <c r="H962" s="4">
        <f t="shared" si="120"/>
        <v>13.096789915966387</v>
      </c>
      <c r="I962" s="5">
        <f t="shared" si="123"/>
        <v>13901.712374626079</v>
      </c>
      <c r="J962" s="4">
        <f t="shared" si="121"/>
        <v>27.721538655462183</v>
      </c>
      <c r="K962" s="5">
        <f t="shared" si="122"/>
        <v>1884.2235555789882</v>
      </c>
      <c r="L962" s="15">
        <f t="shared" si="124"/>
        <v>11.554126144044284</v>
      </c>
      <c r="M962" s="6"/>
      <c r="N962" s="7">
        <f t="shared" si="125"/>
        <v>14.858173852604384</v>
      </c>
      <c r="O962" s="28">
        <f t="shared" si="118"/>
        <v>7.3779527559055111</v>
      </c>
    </row>
    <row r="963" spans="1:15" ht="13.2" x14ac:dyDescent="0.25">
      <c r="A963" s="31">
        <v>18445</v>
      </c>
      <c r="B963" s="11">
        <v>17.38</v>
      </c>
      <c r="C963" s="4">
        <v>1.24333</v>
      </c>
      <c r="D963" s="11">
        <v>2.6</v>
      </c>
      <c r="E963" s="11">
        <v>24.1</v>
      </c>
      <c r="F963" s="23">
        <f>F957*6/12+F969*6/12</f>
        <v>2.4449999999999998</v>
      </c>
      <c r="G963" s="4">
        <f t="shared" si="119"/>
        <v>187.32394771784229</v>
      </c>
      <c r="H963" s="4">
        <f t="shared" si="120"/>
        <v>13.400775829460581</v>
      </c>
      <c r="I963" s="5">
        <f t="shared" si="123"/>
        <v>12808.248874049646</v>
      </c>
      <c r="J963" s="4">
        <f t="shared" si="121"/>
        <v>28.023145228215768</v>
      </c>
      <c r="K963" s="5">
        <f t="shared" si="122"/>
        <v>1916.0786577979911</v>
      </c>
      <c r="L963" s="15">
        <f t="shared" si="124"/>
        <v>10.539745658930984</v>
      </c>
      <c r="M963" s="6"/>
      <c r="N963" s="7">
        <f t="shared" si="125"/>
        <v>13.550950714985753</v>
      </c>
      <c r="O963" s="28">
        <f t="shared" si="118"/>
        <v>6.684615384615384</v>
      </c>
    </row>
    <row r="964" spans="1:15" ht="13.2" x14ac:dyDescent="0.25">
      <c r="A964" s="31">
        <v>18476</v>
      </c>
      <c r="B964" s="11">
        <v>18.43</v>
      </c>
      <c r="C964" s="4">
        <v>1.28667</v>
      </c>
      <c r="D964" s="11">
        <v>2.66</v>
      </c>
      <c r="E964" s="11">
        <v>24.3</v>
      </c>
      <c r="F964" s="23">
        <f>F957*5/12+F969*7/12</f>
        <v>2.4658333333333333</v>
      </c>
      <c r="G964" s="4">
        <f t="shared" si="119"/>
        <v>197.00608189300408</v>
      </c>
      <c r="H964" s="4">
        <f t="shared" si="120"/>
        <v>13.753761008641975</v>
      </c>
      <c r="I964" s="5">
        <f t="shared" si="123"/>
        <v>13548.631076466849</v>
      </c>
      <c r="J964" s="4">
        <f t="shared" si="121"/>
        <v>28.433867489711936</v>
      </c>
      <c r="K964" s="5">
        <f t="shared" si="122"/>
        <v>1955.4725265003703</v>
      </c>
      <c r="L964" s="15">
        <f t="shared" si="124"/>
        <v>11.040611670261532</v>
      </c>
      <c r="M964" s="6"/>
      <c r="N964" s="7">
        <f t="shared" si="125"/>
        <v>14.189059134964523</v>
      </c>
      <c r="O964" s="28">
        <f t="shared" si="118"/>
        <v>6.9285714285714279</v>
      </c>
    </row>
    <row r="965" spans="1:15" ht="13.2" x14ac:dyDescent="0.25">
      <c r="A965" s="31">
        <v>18507</v>
      </c>
      <c r="B965" s="11">
        <v>19.079999999999998</v>
      </c>
      <c r="C965" s="4">
        <v>1.33</v>
      </c>
      <c r="D965" s="11">
        <v>2.72</v>
      </c>
      <c r="E965" s="11">
        <v>24.4</v>
      </c>
      <c r="F965" s="23">
        <f>F957*4/12+F969*8/12</f>
        <v>2.4866666666666664</v>
      </c>
      <c r="G965" s="4">
        <f t="shared" si="119"/>
        <v>203.11832950819669</v>
      </c>
      <c r="H965" s="4">
        <f t="shared" si="120"/>
        <v>14.158667622950821</v>
      </c>
      <c r="I965" s="5">
        <f t="shared" si="123"/>
        <v>14050.13066157301</v>
      </c>
      <c r="J965" s="4">
        <f t="shared" si="121"/>
        <v>28.95607213114754</v>
      </c>
      <c r="K965" s="5">
        <f t="shared" si="122"/>
        <v>2002.9536372892346</v>
      </c>
      <c r="L965" s="15">
        <f t="shared" si="124"/>
        <v>11.337391102277293</v>
      </c>
      <c r="M965" s="6"/>
      <c r="N965" s="7">
        <f t="shared" si="125"/>
        <v>14.563472220744732</v>
      </c>
      <c r="O965" s="28">
        <f t="shared" si="118"/>
        <v>7.0147058823529402</v>
      </c>
    </row>
    <row r="966" spans="1:15" ht="13.2" x14ac:dyDescent="0.25">
      <c r="A966" s="31">
        <v>18537</v>
      </c>
      <c r="B966" s="11">
        <v>19.87</v>
      </c>
      <c r="C966" s="4">
        <v>1.3766700000000001</v>
      </c>
      <c r="D966" s="11">
        <v>2.76</v>
      </c>
      <c r="E966" s="11">
        <v>24.6</v>
      </c>
      <c r="F966" s="23">
        <f>F957*3/12+F969*9/12</f>
        <v>2.5074999999999998</v>
      </c>
      <c r="G966" s="4">
        <f t="shared" si="119"/>
        <v>209.80862235772358</v>
      </c>
      <c r="H966" s="4">
        <f t="shared" si="120"/>
        <v>14.536348069512194</v>
      </c>
      <c r="I966" s="5">
        <f t="shared" si="123"/>
        <v>14596.70510471695</v>
      </c>
      <c r="J966" s="4">
        <f t="shared" si="121"/>
        <v>29.143019512195114</v>
      </c>
      <c r="K966" s="5">
        <f t="shared" si="122"/>
        <v>2027.5242118278193</v>
      </c>
      <c r="L966" s="15">
        <f t="shared" si="124"/>
        <v>11.662444039105251</v>
      </c>
      <c r="M966" s="6"/>
      <c r="N966" s="7">
        <f t="shared" si="125"/>
        <v>14.972212563986435</v>
      </c>
      <c r="O966" s="28">
        <f t="shared" si="118"/>
        <v>7.1992753623188417</v>
      </c>
    </row>
    <row r="967" spans="1:15" ht="13.2" x14ac:dyDescent="0.25">
      <c r="A967" s="31">
        <v>18568</v>
      </c>
      <c r="B967" s="11">
        <v>19.829999999999998</v>
      </c>
      <c r="C967" s="4">
        <v>1.42333</v>
      </c>
      <c r="D967" s="11">
        <v>2.8</v>
      </c>
      <c r="E967" s="11">
        <v>24.7</v>
      </c>
      <c r="F967" s="23">
        <f>F957*2/12+F969*10/12</f>
        <v>2.5283333333333333</v>
      </c>
      <c r="G967" s="4">
        <f t="shared" si="119"/>
        <v>208.53854210526313</v>
      </c>
      <c r="H967" s="4">
        <f t="shared" si="120"/>
        <v>14.968187752631577</v>
      </c>
      <c r="I967" s="5">
        <f t="shared" si="123"/>
        <v>14595.123655460984</v>
      </c>
      <c r="J967" s="4">
        <f t="shared" si="121"/>
        <v>29.445684210526313</v>
      </c>
      <c r="K967" s="5">
        <f t="shared" si="122"/>
        <v>2060.8344042002395</v>
      </c>
      <c r="L967" s="15">
        <f t="shared" si="124"/>
        <v>11.542173388716286</v>
      </c>
      <c r="M967" s="6"/>
      <c r="N967" s="7">
        <f t="shared" si="125"/>
        <v>14.812579571593147</v>
      </c>
      <c r="O967" s="28">
        <f t="shared" si="118"/>
        <v>7.0821428571428573</v>
      </c>
    </row>
    <row r="968" spans="1:15" ht="13.2" x14ac:dyDescent="0.25">
      <c r="A968" s="31">
        <v>18598</v>
      </c>
      <c r="B968" s="11">
        <v>19.75</v>
      </c>
      <c r="C968" s="4">
        <v>1.47</v>
      </c>
      <c r="D968" s="11">
        <v>2.84</v>
      </c>
      <c r="E968" s="11">
        <v>25</v>
      </c>
      <c r="F968" s="23">
        <f>F957*1/12+F969*11/12</f>
        <v>2.5491666666666668</v>
      </c>
      <c r="G968" s="4">
        <f t="shared" si="119"/>
        <v>205.20486999999997</v>
      </c>
      <c r="H968" s="4">
        <f t="shared" si="120"/>
        <v>15.2734764</v>
      </c>
      <c r="I968" s="5">
        <f t="shared" si="123"/>
        <v>14450.887327535584</v>
      </c>
      <c r="J968" s="4">
        <f t="shared" si="121"/>
        <v>29.507940799999997</v>
      </c>
      <c r="K968" s="5">
        <f t="shared" si="122"/>
        <v>2078.0010131747372</v>
      </c>
      <c r="L968" s="15">
        <f t="shared" si="124"/>
        <v>11.306665788890751</v>
      </c>
      <c r="M968" s="6"/>
      <c r="N968" s="7">
        <f t="shared" si="125"/>
        <v>14.508560511396039</v>
      </c>
      <c r="O968" s="28">
        <f t="shared" si="118"/>
        <v>6.954225352112676</v>
      </c>
    </row>
    <row r="969" spans="1:15" ht="13.2" x14ac:dyDescent="0.25">
      <c r="A969" s="31">
        <v>18629</v>
      </c>
      <c r="B969" s="11">
        <v>21.21</v>
      </c>
      <c r="C969" s="4">
        <v>1.4866699999999999</v>
      </c>
      <c r="D969" s="11">
        <v>2.8366699999999998</v>
      </c>
      <c r="E969" s="11">
        <v>25.4</v>
      </c>
      <c r="F969" s="23">
        <v>2.57</v>
      </c>
      <c r="G969" s="4">
        <f t="shared" si="119"/>
        <v>216.90398149606301</v>
      </c>
      <c r="H969" s="4">
        <f t="shared" si="120"/>
        <v>15.203424901968502</v>
      </c>
      <c r="I969" s="5">
        <f t="shared" si="123"/>
        <v>15363.980295307088</v>
      </c>
      <c r="J969" s="4">
        <f t="shared" si="121"/>
        <v>29.009194587007872</v>
      </c>
      <c r="K969" s="5">
        <f t="shared" si="122"/>
        <v>2054.8110317910773</v>
      </c>
      <c r="L969" s="15">
        <f t="shared" si="124"/>
        <v>11.895759839437055</v>
      </c>
      <c r="M969" s="6"/>
      <c r="N969" s="7">
        <f t="shared" si="125"/>
        <v>15.257997535425226</v>
      </c>
      <c r="O969" s="28">
        <f t="shared" ref="O969:O1032" si="126">B969/D969</f>
        <v>7.4770769952091722</v>
      </c>
    </row>
    <row r="970" spans="1:15" ht="13.2" x14ac:dyDescent="0.25">
      <c r="A970" s="31">
        <v>18660</v>
      </c>
      <c r="B970" s="11">
        <v>22</v>
      </c>
      <c r="C970" s="4">
        <v>1.5033300000000001</v>
      </c>
      <c r="D970" s="11">
        <v>2.8333300000000001</v>
      </c>
      <c r="E970" s="11">
        <v>25.7</v>
      </c>
      <c r="F970" s="23">
        <f>F969*11/12+F981*1/12</f>
        <v>2.5791666666666666</v>
      </c>
      <c r="G970" s="4">
        <f t="shared" ref="G970:G1033" si="127">B970*$E$1804/E970</f>
        <v>222.35665369649806</v>
      </c>
      <c r="H970" s="4">
        <f t="shared" ref="H970:H1033" si="128">C970*$E$1804/E970</f>
        <v>15.194337645525293</v>
      </c>
      <c r="I970" s="5">
        <f t="shared" si="123"/>
        <v>15839.898439122417</v>
      </c>
      <c r="J970" s="4">
        <f t="shared" ref="J970:J1033" si="129">D970*$E$1804/E970</f>
        <v>28.636808073540859</v>
      </c>
      <c r="K970" s="5">
        <f t="shared" ref="K970:K1033" si="130">J970*(I970/G970)</f>
        <v>2039.9845202053964</v>
      </c>
      <c r="L970" s="15">
        <f t="shared" si="124"/>
        <v>12.14150737068268</v>
      </c>
      <c r="M970" s="6"/>
      <c r="N970" s="7">
        <f t="shared" si="125"/>
        <v>15.565638866147738</v>
      </c>
      <c r="O970" s="28">
        <f t="shared" si="126"/>
        <v>7.7647150173117847</v>
      </c>
    </row>
    <row r="971" spans="1:15" ht="13.2" x14ac:dyDescent="0.25">
      <c r="A971" s="31">
        <v>18688</v>
      </c>
      <c r="B971" s="11">
        <v>21.63</v>
      </c>
      <c r="C971" s="4">
        <v>1.52</v>
      </c>
      <c r="D971" s="11">
        <v>2.83</v>
      </c>
      <c r="E971" s="11">
        <v>25.8</v>
      </c>
      <c r="F971" s="23">
        <f>F969*10/12+F981*2/12</f>
        <v>2.5883333333333334</v>
      </c>
      <c r="G971" s="4">
        <f t="shared" si="127"/>
        <v>217.76966627906975</v>
      </c>
      <c r="H971" s="4">
        <f t="shared" si="128"/>
        <v>15.303277519379844</v>
      </c>
      <c r="I971" s="5">
        <f t="shared" ref="I971:I1034" si="131">I970*((G971+(H971/12))/G970)</f>
        <v>15603.983672670347</v>
      </c>
      <c r="J971" s="4">
        <f t="shared" si="129"/>
        <v>28.492286434108529</v>
      </c>
      <c r="K971" s="5">
        <f t="shared" si="130"/>
        <v>2041.5753025269112</v>
      </c>
      <c r="L971" s="15">
        <f t="shared" si="124"/>
        <v>11.84162648728309</v>
      </c>
      <c r="M971" s="6"/>
      <c r="N971" s="7">
        <f t="shared" si="125"/>
        <v>15.177316546374964</v>
      </c>
      <c r="O971" s="28">
        <f t="shared" si="126"/>
        <v>7.6431095406360416</v>
      </c>
    </row>
    <row r="972" spans="1:15" ht="13.2" x14ac:dyDescent="0.25">
      <c r="A972" s="31">
        <v>18719</v>
      </c>
      <c r="B972" s="11">
        <v>21.92</v>
      </c>
      <c r="C972" s="4">
        <v>1.5333300000000001</v>
      </c>
      <c r="D972" s="11">
        <v>2.7933300000000001</v>
      </c>
      <c r="E972" s="11">
        <v>25.8</v>
      </c>
      <c r="F972" s="23">
        <f>F969*9/12+F981*3/12</f>
        <v>2.5975000000000001</v>
      </c>
      <c r="G972" s="4">
        <f t="shared" si="127"/>
        <v>220.68937054263563</v>
      </c>
      <c r="H972" s="4">
        <f t="shared" si="128"/>
        <v>15.437483236046512</v>
      </c>
      <c r="I972" s="5">
        <f t="shared" si="131"/>
        <v>15905.370324950005</v>
      </c>
      <c r="J972" s="4">
        <f t="shared" si="129"/>
        <v>28.123094863953487</v>
      </c>
      <c r="K972" s="5">
        <f t="shared" si="130"/>
        <v>2026.8680697898085</v>
      </c>
      <c r="L972" s="15">
        <f t="shared" si="124"/>
        <v>11.951097197083948</v>
      </c>
      <c r="M972" s="6"/>
      <c r="N972" s="7">
        <f t="shared" si="125"/>
        <v>15.31414375733269</v>
      </c>
      <c r="O972" s="28">
        <f t="shared" si="126"/>
        <v>7.847264734206127</v>
      </c>
    </row>
    <row r="973" spans="1:15" ht="13.2" x14ac:dyDescent="0.25">
      <c r="A973" s="31">
        <v>18749</v>
      </c>
      <c r="B973" s="11">
        <v>21.93</v>
      </c>
      <c r="C973" s="4">
        <v>1.54667</v>
      </c>
      <c r="D973" s="11">
        <v>2.7566700000000002</v>
      </c>
      <c r="E973" s="11">
        <v>25.9</v>
      </c>
      <c r="F973" s="23">
        <f>F969*8/12+F981*4/12</f>
        <v>2.6066666666666665</v>
      </c>
      <c r="G973" s="4">
        <f t="shared" si="127"/>
        <v>219.93757876447876</v>
      </c>
      <c r="H973" s="4">
        <f t="shared" si="128"/>
        <v>15.511666892277992</v>
      </c>
      <c r="I973" s="5">
        <f t="shared" si="131"/>
        <v>15944.349881886779</v>
      </c>
      <c r="J973" s="4">
        <f t="shared" si="129"/>
        <v>27.646845656756756</v>
      </c>
      <c r="K973" s="5">
        <f t="shared" si="130"/>
        <v>2004.2549470543015</v>
      </c>
      <c r="L973" s="15">
        <f t="shared" si="124"/>
        <v>11.86387540626917</v>
      </c>
      <c r="M973" s="6"/>
      <c r="N973" s="7">
        <f t="shared" si="125"/>
        <v>15.200667239383652</v>
      </c>
      <c r="O973" s="28">
        <f t="shared" si="126"/>
        <v>7.9552503564082748</v>
      </c>
    </row>
    <row r="974" spans="1:15" ht="13.2" x14ac:dyDescent="0.25">
      <c r="A974" s="31">
        <v>18780</v>
      </c>
      <c r="B974" s="11">
        <v>21.55</v>
      </c>
      <c r="C974" s="4">
        <v>1.56</v>
      </c>
      <c r="D974" s="11">
        <v>2.72</v>
      </c>
      <c r="E974" s="11">
        <v>25.9</v>
      </c>
      <c r="F974" s="23">
        <f>F969*7/12+F981*5/12</f>
        <v>2.6158333333333332</v>
      </c>
      <c r="G974" s="4">
        <f t="shared" si="127"/>
        <v>216.12653088803089</v>
      </c>
      <c r="H974" s="4">
        <f t="shared" si="128"/>
        <v>15.64535444015444</v>
      </c>
      <c r="I974" s="5">
        <f t="shared" si="131"/>
        <v>15762.585747346346</v>
      </c>
      <c r="J974" s="4">
        <f t="shared" si="129"/>
        <v>27.279079536679536</v>
      </c>
      <c r="K974" s="5">
        <f t="shared" si="130"/>
        <v>1989.5235838877986</v>
      </c>
      <c r="L974" s="15">
        <f t="shared" si="124"/>
        <v>11.615664857025171</v>
      </c>
      <c r="M974" s="6"/>
      <c r="N974" s="7">
        <f t="shared" si="125"/>
        <v>14.884429187428131</v>
      </c>
      <c r="O974" s="28">
        <f t="shared" si="126"/>
        <v>7.9227941176470589</v>
      </c>
    </row>
    <row r="975" spans="1:15" ht="13.2" x14ac:dyDescent="0.25">
      <c r="A975" s="31">
        <v>18810</v>
      </c>
      <c r="B975" s="11">
        <v>21.93</v>
      </c>
      <c r="C975" s="4">
        <v>1.54667</v>
      </c>
      <c r="D975" s="11">
        <v>2.65</v>
      </c>
      <c r="E975" s="11">
        <v>25.9</v>
      </c>
      <c r="F975" s="23">
        <f>F969*6/12+F981*6/12</f>
        <v>2.625</v>
      </c>
      <c r="G975" s="4">
        <f t="shared" si="127"/>
        <v>219.93757876447876</v>
      </c>
      <c r="H975" s="4">
        <f t="shared" si="128"/>
        <v>15.511666892277992</v>
      </c>
      <c r="I975" s="5">
        <f t="shared" si="131"/>
        <v>16134.80890862147</v>
      </c>
      <c r="J975" s="4">
        <f t="shared" si="129"/>
        <v>26.577044401544399</v>
      </c>
      <c r="K975" s="5">
        <f t="shared" si="130"/>
        <v>1949.714710800132</v>
      </c>
      <c r="L975" s="15">
        <f t="shared" si="124"/>
        <v>11.778190092457802</v>
      </c>
      <c r="M975" s="6"/>
      <c r="N975" s="7">
        <f t="shared" si="125"/>
        <v>15.093562700583259</v>
      </c>
      <c r="O975" s="28">
        <f t="shared" si="126"/>
        <v>8.2754716981132077</v>
      </c>
    </row>
    <row r="976" spans="1:15" ht="13.2" x14ac:dyDescent="0.25">
      <c r="A976" s="31">
        <v>18841</v>
      </c>
      <c r="B976" s="11">
        <v>22.89</v>
      </c>
      <c r="C976" s="4">
        <v>1.5333300000000001</v>
      </c>
      <c r="D976" s="11">
        <v>2.58</v>
      </c>
      <c r="E976" s="11">
        <v>25.9</v>
      </c>
      <c r="F976" s="23">
        <f>F969*5/12+F981*7/12</f>
        <v>2.6341666666666668</v>
      </c>
      <c r="G976" s="4">
        <f t="shared" si="127"/>
        <v>229.56548918918918</v>
      </c>
      <c r="H976" s="4">
        <f t="shared" si="128"/>
        <v>15.377879053667955</v>
      </c>
      <c r="I976" s="5">
        <f t="shared" si="131"/>
        <v>16935.131849688409</v>
      </c>
      <c r="J976" s="4">
        <f t="shared" si="129"/>
        <v>25.875009266409268</v>
      </c>
      <c r="K976" s="5">
        <f t="shared" si="130"/>
        <v>1908.8090944602927</v>
      </c>
      <c r="L976" s="15">
        <f t="shared" si="124"/>
        <v>12.256989084145138</v>
      </c>
      <c r="M976" s="6"/>
      <c r="N976" s="7">
        <f t="shared" si="125"/>
        <v>15.703908734990364</v>
      </c>
      <c r="O976" s="28">
        <f t="shared" si="126"/>
        <v>8.8720930232558146</v>
      </c>
    </row>
    <row r="977" spans="1:15" ht="13.2" x14ac:dyDescent="0.25">
      <c r="A977" s="31">
        <v>18872</v>
      </c>
      <c r="B977" s="11">
        <v>23.48</v>
      </c>
      <c r="C977" s="4">
        <v>1.52</v>
      </c>
      <c r="D977" s="11">
        <v>2.5099999999999998</v>
      </c>
      <c r="E977" s="11">
        <v>26.1</v>
      </c>
      <c r="F977" s="23">
        <f>F969*4/12+F981*8/12</f>
        <v>2.6433333333333335</v>
      </c>
      <c r="G977" s="4">
        <f t="shared" si="127"/>
        <v>233.67817777777776</v>
      </c>
      <c r="H977" s="4">
        <f t="shared" si="128"/>
        <v>15.127377777777776</v>
      </c>
      <c r="I977" s="5">
        <f t="shared" si="131"/>
        <v>17331.522447972209</v>
      </c>
      <c r="J977" s="4">
        <f t="shared" si="129"/>
        <v>24.980077777777772</v>
      </c>
      <c r="K977" s="5">
        <f t="shared" si="130"/>
        <v>1852.7308920106573</v>
      </c>
      <c r="L977" s="15">
        <f t="shared" si="124"/>
        <v>12.444953157150037</v>
      </c>
      <c r="M977" s="6"/>
      <c r="N977" s="7">
        <f t="shared" si="125"/>
        <v>15.939525555027894</v>
      </c>
      <c r="O977" s="28">
        <f t="shared" si="126"/>
        <v>9.3545816733067735</v>
      </c>
    </row>
    <row r="978" spans="1:15" ht="13.2" x14ac:dyDescent="0.25">
      <c r="A978" s="31">
        <v>18902</v>
      </c>
      <c r="B978" s="11">
        <v>23.36</v>
      </c>
      <c r="C978" s="4">
        <v>1.48333</v>
      </c>
      <c r="D978" s="11">
        <v>2.4866700000000002</v>
      </c>
      <c r="E978" s="11">
        <v>26.2</v>
      </c>
      <c r="F978" s="23">
        <f>F969*3/12+F981*9/12</f>
        <v>2.6525000000000003</v>
      </c>
      <c r="G978" s="4">
        <f t="shared" si="127"/>
        <v>231.59656793893129</v>
      </c>
      <c r="H978" s="4">
        <f t="shared" si="128"/>
        <v>14.706084637022901</v>
      </c>
      <c r="I978" s="5">
        <f t="shared" si="131"/>
        <v>17268.026725820084</v>
      </c>
      <c r="J978" s="4">
        <f t="shared" si="129"/>
        <v>24.653434828625958</v>
      </c>
      <c r="K978" s="5">
        <f t="shared" si="130"/>
        <v>1838.1799665366025</v>
      </c>
      <c r="L978" s="15">
        <f t="shared" si="124"/>
        <v>12.309457904118693</v>
      </c>
      <c r="M978" s="6"/>
      <c r="N978" s="7">
        <f t="shared" si="125"/>
        <v>15.760621840301782</v>
      </c>
      <c r="O978" s="28">
        <f t="shared" si="126"/>
        <v>9.3940892840626216</v>
      </c>
    </row>
    <row r="979" spans="1:15" ht="13.2" x14ac:dyDescent="0.25">
      <c r="A979" s="31">
        <v>18933</v>
      </c>
      <c r="B979" s="11">
        <v>22.71</v>
      </c>
      <c r="C979" s="4">
        <v>1.4466699999999999</v>
      </c>
      <c r="D979" s="11">
        <v>2.46333</v>
      </c>
      <c r="E979" s="11">
        <v>26.4</v>
      </c>
      <c r="F979" s="23">
        <f>F969*2/12+F981*10/12</f>
        <v>2.6616666666666666</v>
      </c>
      <c r="G979" s="4">
        <f t="shared" si="127"/>
        <v>223.44661477272729</v>
      </c>
      <c r="H979" s="4">
        <f t="shared" si="128"/>
        <v>14.233972443560607</v>
      </c>
      <c r="I979" s="5">
        <f t="shared" si="131"/>
        <v>16748.801021782871</v>
      </c>
      <c r="J979" s="4">
        <f t="shared" si="129"/>
        <v>24.237021117045458</v>
      </c>
      <c r="K979" s="5">
        <f t="shared" si="130"/>
        <v>1816.7249678990931</v>
      </c>
      <c r="L979" s="15">
        <f t="shared" si="124"/>
        <v>11.852030617771044</v>
      </c>
      <c r="M979" s="6"/>
      <c r="N979" s="7">
        <f t="shared" si="125"/>
        <v>15.171743623530064</v>
      </c>
      <c r="O979" s="28">
        <f t="shared" si="126"/>
        <v>9.2192276308898933</v>
      </c>
    </row>
    <row r="980" spans="1:15" ht="13.2" x14ac:dyDescent="0.25">
      <c r="A980" s="31">
        <v>18963</v>
      </c>
      <c r="B980" s="11">
        <v>23.41</v>
      </c>
      <c r="C980" s="4">
        <v>1.41</v>
      </c>
      <c r="D980" s="11">
        <v>2.44</v>
      </c>
      <c r="E980" s="11">
        <v>26.5</v>
      </c>
      <c r="F980" s="23">
        <f>F969*1/12+F981*11/12</f>
        <v>2.6708333333333334</v>
      </c>
      <c r="G980" s="4">
        <f t="shared" si="127"/>
        <v>229.46482</v>
      </c>
      <c r="H980" s="4">
        <f t="shared" si="128"/>
        <v>13.820819999999998</v>
      </c>
      <c r="I980" s="5">
        <f t="shared" si="131"/>
        <v>17286.235443543126</v>
      </c>
      <c r="J980" s="4">
        <f t="shared" si="129"/>
        <v>23.916879999999995</v>
      </c>
      <c r="K980" s="5">
        <f t="shared" si="130"/>
        <v>1801.726376857976</v>
      </c>
      <c r="L980" s="15">
        <f t="shared" si="124"/>
        <v>12.147072568106784</v>
      </c>
      <c r="M980" s="6"/>
      <c r="N980" s="7">
        <f t="shared" si="125"/>
        <v>15.543321334370383</v>
      </c>
      <c r="O980" s="28">
        <f t="shared" si="126"/>
        <v>9.5942622950819683</v>
      </c>
    </row>
    <row r="981" spans="1:15" ht="13.2" x14ac:dyDescent="0.25">
      <c r="A981" s="31">
        <v>18994</v>
      </c>
      <c r="B981" s="11">
        <v>24.19</v>
      </c>
      <c r="C981" s="4">
        <v>1.41333</v>
      </c>
      <c r="D981" s="11">
        <v>2.4266700000000001</v>
      </c>
      <c r="E981" s="11">
        <v>26.5</v>
      </c>
      <c r="F981" s="23">
        <v>2.68</v>
      </c>
      <c r="G981" s="4">
        <f t="shared" si="127"/>
        <v>237.11038000000002</v>
      </c>
      <c r="H981" s="4">
        <f t="shared" si="128"/>
        <v>13.853460659999998</v>
      </c>
      <c r="I981" s="5">
        <f t="shared" si="131"/>
        <v>17949.165526452802</v>
      </c>
      <c r="J981" s="4">
        <f t="shared" si="129"/>
        <v>23.786219339999999</v>
      </c>
      <c r="K981" s="5">
        <f t="shared" si="130"/>
        <v>1800.6077514707406</v>
      </c>
      <c r="L981" s="15">
        <f t="shared" si="124"/>
        <v>12.527059748172302</v>
      </c>
      <c r="M981" s="6"/>
      <c r="N981" s="7">
        <f t="shared" si="125"/>
        <v>16.022450086521854</v>
      </c>
      <c r="O981" s="28">
        <f t="shared" si="126"/>
        <v>9.968392900559202</v>
      </c>
    </row>
    <row r="982" spans="1:15" ht="13.2" x14ac:dyDescent="0.25">
      <c r="A982" s="31">
        <v>19025</v>
      </c>
      <c r="B982" s="11">
        <v>23.75</v>
      </c>
      <c r="C982" s="4">
        <v>1.4166700000000001</v>
      </c>
      <c r="D982" s="11">
        <v>2.4133300000000002</v>
      </c>
      <c r="E982" s="11">
        <v>26.3</v>
      </c>
      <c r="F982" s="23">
        <f>F981*11/12+F993*1/12</f>
        <v>2.6924999999999999</v>
      </c>
      <c r="G982" s="4">
        <f t="shared" si="127"/>
        <v>234.56782319391635</v>
      </c>
      <c r="H982" s="4">
        <f t="shared" si="128"/>
        <v>13.991797814068441</v>
      </c>
      <c r="I982" s="5">
        <f t="shared" si="131"/>
        <v>17844.959424672874</v>
      </c>
      <c r="J982" s="4">
        <f t="shared" si="129"/>
        <v>23.835350094676805</v>
      </c>
      <c r="K982" s="5">
        <f t="shared" si="130"/>
        <v>1813.2958285619277</v>
      </c>
      <c r="L982" s="15">
        <f t="shared" si="124"/>
        <v>12.364119350461095</v>
      </c>
      <c r="M982" s="6"/>
      <c r="N982" s="7">
        <f t="shared" si="125"/>
        <v>15.811036351158723</v>
      </c>
      <c r="O982" s="28">
        <f t="shared" si="126"/>
        <v>9.8411738137759848</v>
      </c>
    </row>
    <row r="983" spans="1:15" ht="13.2" x14ac:dyDescent="0.25">
      <c r="A983" s="31">
        <v>19054</v>
      </c>
      <c r="B983" s="11">
        <v>23.81</v>
      </c>
      <c r="C983" s="4">
        <v>1.42</v>
      </c>
      <c r="D983" s="11">
        <v>2.4</v>
      </c>
      <c r="E983" s="11">
        <v>26.3</v>
      </c>
      <c r="F983" s="23">
        <f>F981*10/12+F993*2/12</f>
        <v>2.7050000000000001</v>
      </c>
      <c r="G983" s="4">
        <f t="shared" si="127"/>
        <v>235.16041558935356</v>
      </c>
      <c r="H983" s="4">
        <f t="shared" si="128"/>
        <v>14.024686692015207</v>
      </c>
      <c r="I983" s="5">
        <f t="shared" si="131"/>
        <v>17978.953155089712</v>
      </c>
      <c r="J983" s="4">
        <f t="shared" si="129"/>
        <v>23.703695817490495</v>
      </c>
      <c r="K983" s="5">
        <f t="shared" si="130"/>
        <v>1812.2422331883797</v>
      </c>
      <c r="L983" s="15">
        <f t="shared" si="124"/>
        <v>12.362339087390367</v>
      </c>
      <c r="M983" s="6"/>
      <c r="N983" s="7">
        <f t="shared" si="125"/>
        <v>15.807510372330905</v>
      </c>
      <c r="O983" s="28">
        <f t="shared" si="126"/>
        <v>9.9208333333333325</v>
      </c>
    </row>
    <row r="984" spans="1:15" ht="13.2" x14ac:dyDescent="0.25">
      <c r="A984" s="31">
        <v>19085</v>
      </c>
      <c r="B984" s="11">
        <v>23.74</v>
      </c>
      <c r="C984" s="4">
        <v>1.43</v>
      </c>
      <c r="D984" s="11">
        <v>2.38</v>
      </c>
      <c r="E984" s="11">
        <v>26.4</v>
      </c>
      <c r="F984" s="23">
        <f>F981*9/12+F993*3/12</f>
        <v>2.7175000000000002</v>
      </c>
      <c r="G984" s="4">
        <f t="shared" si="127"/>
        <v>233.58091742424241</v>
      </c>
      <c r="H984" s="4">
        <f t="shared" si="128"/>
        <v>14.069954166666665</v>
      </c>
      <c r="I984" s="5">
        <f t="shared" si="131"/>
        <v>17947.836227540429</v>
      </c>
      <c r="J984" s="4">
        <f t="shared" si="129"/>
        <v>23.417126515151516</v>
      </c>
      <c r="K984" s="5">
        <f t="shared" si="130"/>
        <v>1799.319722895797</v>
      </c>
      <c r="L984" s="15">
        <f t="shared" si="124"/>
        <v>12.242728683266883</v>
      </c>
      <c r="M984" s="6"/>
      <c r="N984" s="7">
        <f t="shared" si="125"/>
        <v>15.656398613772167</v>
      </c>
      <c r="O984" s="28">
        <f t="shared" si="126"/>
        <v>9.9747899159663866</v>
      </c>
    </row>
    <row r="985" spans="1:15" ht="13.2" x14ac:dyDescent="0.25">
      <c r="A985" s="31">
        <v>19115</v>
      </c>
      <c r="B985" s="11">
        <v>23.73</v>
      </c>
      <c r="C985" s="4">
        <v>1.44</v>
      </c>
      <c r="D985" s="11">
        <v>2.36</v>
      </c>
      <c r="E985" s="11">
        <v>26.4</v>
      </c>
      <c r="F985" s="23">
        <f>F981*8/12+F993*4/12</f>
        <v>2.7300000000000004</v>
      </c>
      <c r="G985" s="4">
        <f t="shared" si="127"/>
        <v>233.48252613636365</v>
      </c>
      <c r="H985" s="4">
        <f t="shared" si="128"/>
        <v>14.168345454545454</v>
      </c>
      <c r="I985" s="5">
        <f t="shared" si="131"/>
        <v>18030.998063472587</v>
      </c>
      <c r="J985" s="4">
        <f t="shared" si="129"/>
        <v>23.220343939393938</v>
      </c>
      <c r="K985" s="5">
        <f t="shared" si="130"/>
        <v>1793.221889161201</v>
      </c>
      <c r="L985" s="15">
        <f t="shared" si="124"/>
        <v>12.200478761945837</v>
      </c>
      <c r="M985" s="6"/>
      <c r="N985" s="7">
        <f t="shared" si="125"/>
        <v>15.606497043627146</v>
      </c>
      <c r="O985" s="28">
        <f t="shared" si="126"/>
        <v>10.055084745762713</v>
      </c>
    </row>
    <row r="986" spans="1:15" ht="13.2" x14ac:dyDescent="0.25">
      <c r="A986" s="31">
        <v>19146</v>
      </c>
      <c r="B986" s="11">
        <v>24.38</v>
      </c>
      <c r="C986" s="4">
        <v>1.45</v>
      </c>
      <c r="D986" s="11">
        <v>2.34</v>
      </c>
      <c r="E986" s="11">
        <v>26.5</v>
      </c>
      <c r="F986" s="23">
        <f>F981*7/12+F993*5/12</f>
        <v>2.7425000000000002</v>
      </c>
      <c r="G986" s="4">
        <f t="shared" si="127"/>
        <v>238.97275999999997</v>
      </c>
      <c r="H986" s="4">
        <f t="shared" si="128"/>
        <v>14.212899999999999</v>
      </c>
      <c r="I986" s="5">
        <f t="shared" si="131"/>
        <v>18546.456168708446</v>
      </c>
      <c r="J986" s="4">
        <f t="shared" si="129"/>
        <v>22.936679999999999</v>
      </c>
      <c r="K986" s="5">
        <f t="shared" si="130"/>
        <v>1780.0946445766108</v>
      </c>
      <c r="L986" s="15">
        <f t="shared" si="124"/>
        <v>12.447881581789368</v>
      </c>
      <c r="M986" s="6"/>
      <c r="N986" s="7">
        <f t="shared" si="125"/>
        <v>15.927302555632705</v>
      </c>
      <c r="O986" s="28">
        <f t="shared" si="126"/>
        <v>10.418803418803419</v>
      </c>
    </row>
    <row r="987" spans="1:15" ht="13.2" x14ac:dyDescent="0.25">
      <c r="A987" s="31">
        <v>19176</v>
      </c>
      <c r="B987" s="11">
        <v>25.08</v>
      </c>
      <c r="C987" s="4">
        <v>1.45</v>
      </c>
      <c r="D987" s="11">
        <v>2.34667</v>
      </c>
      <c r="E987" s="11">
        <v>26.7</v>
      </c>
      <c r="F987" s="23">
        <f>F981*6/12+F993*6/12</f>
        <v>2.7549999999999999</v>
      </c>
      <c r="G987" s="4">
        <f t="shared" si="127"/>
        <v>243.99270561797749</v>
      </c>
      <c r="H987" s="4">
        <f t="shared" si="128"/>
        <v>14.106436329588014</v>
      </c>
      <c r="I987" s="5">
        <f t="shared" si="131"/>
        <v>19027.281828350166</v>
      </c>
      <c r="J987" s="4">
        <f t="shared" si="129"/>
        <v>22.829759270037453</v>
      </c>
      <c r="K987" s="5">
        <f t="shared" si="130"/>
        <v>1780.33299234986</v>
      </c>
      <c r="L987" s="15">
        <f t="shared" si="124"/>
        <v>12.669112889622477</v>
      </c>
      <c r="M987" s="6"/>
      <c r="N987" s="7">
        <f t="shared" si="125"/>
        <v>16.214043524370474</v>
      </c>
      <c r="O987" s="28">
        <f t="shared" si="126"/>
        <v>10.687484818913608</v>
      </c>
    </row>
    <row r="988" spans="1:15" ht="13.2" x14ac:dyDescent="0.25">
      <c r="A988" s="31">
        <v>19207</v>
      </c>
      <c r="B988" s="11">
        <v>25.18</v>
      </c>
      <c r="C988" s="4">
        <v>1.45</v>
      </c>
      <c r="D988" s="11">
        <v>2.3533300000000001</v>
      </c>
      <c r="E988" s="11">
        <v>26.7</v>
      </c>
      <c r="F988" s="23">
        <f>F981*5/12+F993*7/12</f>
        <v>2.7675000000000001</v>
      </c>
      <c r="G988" s="4">
        <f t="shared" si="127"/>
        <v>244.96556329588014</v>
      </c>
      <c r="H988" s="4">
        <f t="shared" si="128"/>
        <v>14.106436329588014</v>
      </c>
      <c r="I988" s="5">
        <f t="shared" si="131"/>
        <v>19194.820028925424</v>
      </c>
      <c r="J988" s="4">
        <f t="shared" si="129"/>
        <v>22.894551591385767</v>
      </c>
      <c r="K988" s="5">
        <f t="shared" si="130"/>
        <v>1793.9533684936882</v>
      </c>
      <c r="L988" s="15">
        <f t="shared" si="124"/>
        <v>12.678378236328623</v>
      </c>
      <c r="M988" s="6"/>
      <c r="N988" s="7">
        <f t="shared" si="125"/>
        <v>16.230371537881865</v>
      </c>
      <c r="O988" s="28">
        <f t="shared" si="126"/>
        <v>10.699731869308597</v>
      </c>
    </row>
    <row r="989" spans="1:15" ht="13.2" x14ac:dyDescent="0.25">
      <c r="A989" s="31">
        <v>19238</v>
      </c>
      <c r="B989" s="11">
        <v>24.78</v>
      </c>
      <c r="C989" s="4">
        <v>1.45</v>
      </c>
      <c r="D989" s="11">
        <v>2.36</v>
      </c>
      <c r="E989" s="11">
        <v>26.7</v>
      </c>
      <c r="F989" s="23">
        <f>F981*4/12+F993*8/12</f>
        <v>2.7800000000000002</v>
      </c>
      <c r="G989" s="4">
        <f t="shared" si="127"/>
        <v>241.07413258426965</v>
      </c>
      <c r="H989" s="4">
        <f t="shared" si="128"/>
        <v>14.106436329588014</v>
      </c>
      <c r="I989" s="5">
        <f t="shared" si="131"/>
        <v>18982.010103399545</v>
      </c>
      <c r="J989" s="4">
        <f t="shared" si="129"/>
        <v>22.959441198501871</v>
      </c>
      <c r="K989" s="5">
        <f t="shared" si="130"/>
        <v>1807.810486038052</v>
      </c>
      <c r="L989" s="15">
        <f t="shared" si="124"/>
        <v>12.434678020425507</v>
      </c>
      <c r="M989" s="6"/>
      <c r="N989" s="7">
        <f t="shared" si="125"/>
        <v>15.924746204626702</v>
      </c>
      <c r="O989" s="28">
        <f t="shared" si="126"/>
        <v>10.500000000000002</v>
      </c>
    </row>
    <row r="990" spans="1:15" ht="13.2" x14ac:dyDescent="0.25">
      <c r="A990" s="31">
        <v>19268</v>
      </c>
      <c r="B990" s="11">
        <v>24.26</v>
      </c>
      <c r="C990" s="4">
        <v>1.4366699999999999</v>
      </c>
      <c r="D990" s="11">
        <v>2.3733300000000002</v>
      </c>
      <c r="E990" s="11">
        <v>26.7</v>
      </c>
      <c r="F990" s="23">
        <f>F981*3/12+F993*9/12</f>
        <v>2.7925</v>
      </c>
      <c r="G990" s="4">
        <f t="shared" si="127"/>
        <v>236.01527265917605</v>
      </c>
      <c r="H990" s="4">
        <f t="shared" si="128"/>
        <v>13.976754401123594</v>
      </c>
      <c r="I990" s="5">
        <f t="shared" si="131"/>
        <v>18675.388975507558</v>
      </c>
      <c r="J990" s="4">
        <f t="shared" si="129"/>
        <v>23.089123126966292</v>
      </c>
      <c r="K990" s="5">
        <f t="shared" si="130"/>
        <v>1826.9934425903277</v>
      </c>
      <c r="L990" s="15">
        <f t="shared" si="124"/>
        <v>12.131183558686873</v>
      </c>
      <c r="M990" s="6"/>
      <c r="N990" s="7">
        <f t="shared" si="125"/>
        <v>15.543695751343826</v>
      </c>
      <c r="O990" s="28">
        <f t="shared" si="126"/>
        <v>10.221924468995041</v>
      </c>
    </row>
    <row r="991" spans="1:15" ht="13.2" x14ac:dyDescent="0.25">
      <c r="A991" s="31">
        <v>19299</v>
      </c>
      <c r="B991" s="11">
        <v>25.03</v>
      </c>
      <c r="C991" s="4">
        <v>1.42333</v>
      </c>
      <c r="D991" s="11">
        <v>2.3866700000000001</v>
      </c>
      <c r="E991" s="11">
        <v>26.7</v>
      </c>
      <c r="F991" s="23">
        <f>F981*2/12+F993*10/12</f>
        <v>2.8050000000000002</v>
      </c>
      <c r="G991" s="4">
        <f t="shared" si="127"/>
        <v>243.50627677902622</v>
      </c>
      <c r="H991" s="4">
        <f t="shared" si="128"/>
        <v>13.846975186891385</v>
      </c>
      <c r="I991" s="5">
        <f t="shared" si="131"/>
        <v>19359.443095884719</v>
      </c>
      <c r="J991" s="4">
        <f t="shared" si="129"/>
        <v>23.2189023411985</v>
      </c>
      <c r="K991" s="5">
        <f t="shared" si="130"/>
        <v>1845.9689194428756</v>
      </c>
      <c r="L991" s="15">
        <f t="shared" si="124"/>
        <v>12.47346976551531</v>
      </c>
      <c r="M991" s="6"/>
      <c r="N991" s="7">
        <f t="shared" si="125"/>
        <v>15.986440360881502</v>
      </c>
      <c r="O991" s="28">
        <f t="shared" si="126"/>
        <v>10.487415520369385</v>
      </c>
    </row>
    <row r="992" spans="1:15" ht="13.2" x14ac:dyDescent="0.25">
      <c r="A992" s="31">
        <v>19329</v>
      </c>
      <c r="B992" s="11">
        <v>26.04</v>
      </c>
      <c r="C992" s="4">
        <v>1.41</v>
      </c>
      <c r="D992" s="11">
        <v>2.4</v>
      </c>
      <c r="E992" s="11">
        <v>26.7</v>
      </c>
      <c r="F992" s="23">
        <f>F981*1/12+F993*11/12</f>
        <v>2.8174999999999999</v>
      </c>
      <c r="G992" s="4">
        <f t="shared" si="127"/>
        <v>253.33213932584269</v>
      </c>
      <c r="H992" s="4">
        <f t="shared" si="128"/>
        <v>13.717293258426965</v>
      </c>
      <c r="I992" s="5">
        <f t="shared" si="131"/>
        <v>20231.507502221513</v>
      </c>
      <c r="J992" s="4">
        <f t="shared" si="129"/>
        <v>23.348584269662922</v>
      </c>
      <c r="K992" s="5">
        <f t="shared" si="130"/>
        <v>1864.6550693291717</v>
      </c>
      <c r="L992" s="15">
        <f t="shared" si="124"/>
        <v>12.933964306161377</v>
      </c>
      <c r="M992" s="6"/>
      <c r="N992" s="7">
        <f t="shared" si="125"/>
        <v>16.576519452417241</v>
      </c>
      <c r="O992" s="28">
        <f t="shared" si="126"/>
        <v>10.85</v>
      </c>
    </row>
    <row r="993" spans="1:15" ht="13.2" x14ac:dyDescent="0.25">
      <c r="A993" s="31">
        <v>19360</v>
      </c>
      <c r="B993" s="11">
        <v>26.18</v>
      </c>
      <c r="C993" s="4">
        <v>1.41</v>
      </c>
      <c r="D993" s="11">
        <v>2.41</v>
      </c>
      <c r="E993" s="11">
        <v>26.6</v>
      </c>
      <c r="F993" s="23">
        <v>2.83</v>
      </c>
      <c r="G993" s="4">
        <f t="shared" si="127"/>
        <v>255.65163684210523</v>
      </c>
      <c r="H993" s="4">
        <f t="shared" si="128"/>
        <v>13.768862030075185</v>
      </c>
      <c r="I993" s="5">
        <f t="shared" si="131"/>
        <v>20508.379863843355</v>
      </c>
      <c r="J993" s="4">
        <f t="shared" si="129"/>
        <v>23.534012406015037</v>
      </c>
      <c r="K993" s="5">
        <f t="shared" si="130"/>
        <v>1887.8989867021578</v>
      </c>
      <c r="L993" s="15">
        <f t="shared" si="124"/>
        <v>13.010773447995186</v>
      </c>
      <c r="M993" s="6"/>
      <c r="N993" s="7">
        <f t="shared" si="125"/>
        <v>16.673801176941986</v>
      </c>
      <c r="O993" s="28">
        <f t="shared" si="126"/>
        <v>10.863070539419086</v>
      </c>
    </row>
    <row r="994" spans="1:15" ht="13.2" x14ac:dyDescent="0.25">
      <c r="A994" s="31">
        <v>19391</v>
      </c>
      <c r="B994" s="11">
        <v>25.86</v>
      </c>
      <c r="C994" s="4">
        <v>1.41</v>
      </c>
      <c r="D994" s="11">
        <v>2.42</v>
      </c>
      <c r="E994" s="11">
        <v>26.5</v>
      </c>
      <c r="F994" s="23">
        <v>2.8008333333333333</v>
      </c>
      <c r="G994" s="4">
        <f t="shared" si="127"/>
        <v>253.47971999999999</v>
      </c>
      <c r="H994" s="4">
        <f t="shared" si="128"/>
        <v>13.820819999999998</v>
      </c>
      <c r="I994" s="5">
        <f t="shared" si="131"/>
        <v>20426.540854296891</v>
      </c>
      <c r="J994" s="4">
        <f t="shared" si="129"/>
        <v>23.720839999999999</v>
      </c>
      <c r="K994" s="5">
        <f t="shared" si="130"/>
        <v>1911.5324388011784</v>
      </c>
      <c r="L994" s="15">
        <f t="shared" si="124"/>
        <v>12.859346880687905</v>
      </c>
      <c r="M994" s="6"/>
      <c r="N994" s="7">
        <f t="shared" si="125"/>
        <v>16.479048621864919</v>
      </c>
      <c r="O994" s="28">
        <f t="shared" si="126"/>
        <v>10.685950413223141</v>
      </c>
    </row>
    <row r="995" spans="1:15" ht="13.2" x14ac:dyDescent="0.25">
      <c r="A995" s="31">
        <v>19419</v>
      </c>
      <c r="B995" s="11">
        <v>25.99</v>
      </c>
      <c r="C995" s="4">
        <v>1.41</v>
      </c>
      <c r="D995" s="11">
        <v>2.4300000000000002</v>
      </c>
      <c r="E995" s="11">
        <v>26.6</v>
      </c>
      <c r="F995" s="23">
        <v>2.7716666666666665</v>
      </c>
      <c r="G995" s="4">
        <f t="shared" si="127"/>
        <v>253.79625827067667</v>
      </c>
      <c r="H995" s="4">
        <f t="shared" si="128"/>
        <v>13.768862030075185</v>
      </c>
      <c r="I995" s="5">
        <f t="shared" si="131"/>
        <v>20544.512029594338</v>
      </c>
      <c r="J995" s="4">
        <f t="shared" si="129"/>
        <v>23.729315413533833</v>
      </c>
      <c r="K995" s="5">
        <f t="shared" si="130"/>
        <v>1920.8604937250575</v>
      </c>
      <c r="L995" s="15">
        <f t="shared" si="124"/>
        <v>12.834819340092505</v>
      </c>
      <c r="M995" s="6"/>
      <c r="N995" s="7">
        <f t="shared" si="125"/>
        <v>16.446063827451102</v>
      </c>
      <c r="O995" s="28">
        <f t="shared" si="126"/>
        <v>10.695473251028805</v>
      </c>
    </row>
    <row r="996" spans="1:15" ht="13.2" x14ac:dyDescent="0.25">
      <c r="A996" s="31">
        <v>19450</v>
      </c>
      <c r="B996" s="11">
        <v>24.71</v>
      </c>
      <c r="C996" s="4">
        <v>1.41333</v>
      </c>
      <c r="D996" s="11">
        <v>2.4566699999999999</v>
      </c>
      <c r="E996" s="11">
        <v>26.6</v>
      </c>
      <c r="F996" s="23">
        <v>2.83</v>
      </c>
      <c r="G996" s="4">
        <f t="shared" si="127"/>
        <v>241.29686578947366</v>
      </c>
      <c r="H996" s="4">
        <f t="shared" si="128"/>
        <v>13.801379980827065</v>
      </c>
      <c r="I996" s="5">
        <f t="shared" si="131"/>
        <v>19625.801212652619</v>
      </c>
      <c r="J996" s="4">
        <f t="shared" si="129"/>
        <v>23.989751974060145</v>
      </c>
      <c r="K996" s="5">
        <f t="shared" si="130"/>
        <v>1951.1985862034524</v>
      </c>
      <c r="L996" s="15">
        <f t="shared" si="124"/>
        <v>12.16390145400681</v>
      </c>
      <c r="M996" s="6"/>
      <c r="N996" s="7">
        <f t="shared" si="125"/>
        <v>15.58906838019614</v>
      </c>
      <c r="O996" s="28">
        <f t="shared" si="126"/>
        <v>10.058330992766631</v>
      </c>
    </row>
    <row r="997" spans="1:15" ht="13.2" x14ac:dyDescent="0.25">
      <c r="A997" s="31">
        <v>19480</v>
      </c>
      <c r="B997" s="11">
        <v>24.84</v>
      </c>
      <c r="C997" s="4">
        <v>1.4166700000000001</v>
      </c>
      <c r="D997" s="11">
        <v>2.48333</v>
      </c>
      <c r="E997" s="11">
        <v>26.7</v>
      </c>
      <c r="F997" s="23">
        <v>3.05</v>
      </c>
      <c r="G997" s="4">
        <f t="shared" si="127"/>
        <v>241.65784719101123</v>
      </c>
      <c r="H997" s="4">
        <f t="shared" si="128"/>
        <v>13.782182865543072</v>
      </c>
      <c r="I997" s="5">
        <f t="shared" si="131"/>
        <v>19748.575625396905</v>
      </c>
      <c r="J997" s="4">
        <f t="shared" si="129"/>
        <v>24.159266572659174</v>
      </c>
      <c r="K997" s="5">
        <f t="shared" si="130"/>
        <v>1974.3248916190378</v>
      </c>
      <c r="L997" s="15">
        <f t="shared" si="124"/>
        <v>12.141970791867793</v>
      </c>
      <c r="M997" s="6"/>
      <c r="N997" s="7">
        <f t="shared" si="125"/>
        <v>15.563203387107304</v>
      </c>
      <c r="O997" s="28">
        <f t="shared" si="126"/>
        <v>10.002697990198644</v>
      </c>
    </row>
    <row r="998" spans="1:15" ht="13.2" x14ac:dyDescent="0.25">
      <c r="A998" s="31">
        <v>19511</v>
      </c>
      <c r="B998" s="11">
        <v>23.95</v>
      </c>
      <c r="C998" s="4">
        <v>1.42</v>
      </c>
      <c r="D998" s="11">
        <v>2.5099999999999998</v>
      </c>
      <c r="E998" s="11">
        <v>26.8</v>
      </c>
      <c r="F998" s="23">
        <v>3.11</v>
      </c>
      <c r="G998" s="4">
        <f t="shared" si="127"/>
        <v>232.13001305970147</v>
      </c>
      <c r="H998" s="4">
        <f t="shared" si="128"/>
        <v>13.763032089552237</v>
      </c>
      <c r="I998" s="5">
        <f t="shared" si="131"/>
        <v>19063.676990925313</v>
      </c>
      <c r="J998" s="4">
        <f t="shared" si="129"/>
        <v>24.327613059701491</v>
      </c>
      <c r="K998" s="5">
        <f t="shared" si="130"/>
        <v>1997.9051877754712</v>
      </c>
      <c r="L998" s="15">
        <f t="shared" si="124"/>
        <v>11.624407885470092</v>
      </c>
      <c r="M998" s="6"/>
      <c r="N998" s="7">
        <f t="shared" si="125"/>
        <v>14.90452221247709</v>
      </c>
      <c r="O998" s="28">
        <f t="shared" si="126"/>
        <v>9.5418326693227105</v>
      </c>
    </row>
    <row r="999" spans="1:15" ht="13.2" x14ac:dyDescent="0.25">
      <c r="A999" s="31">
        <v>19541</v>
      </c>
      <c r="B999" s="11">
        <v>24.29</v>
      </c>
      <c r="C999" s="4">
        <v>1.42</v>
      </c>
      <c r="D999" s="11">
        <v>2.5233300000000001</v>
      </c>
      <c r="E999" s="11">
        <v>26.8</v>
      </c>
      <c r="F999" s="23">
        <v>2.93</v>
      </c>
      <c r="G999" s="4">
        <f t="shared" si="127"/>
        <v>235.42538694029847</v>
      </c>
      <c r="H999" s="4">
        <f t="shared" si="128"/>
        <v>13.763032089552237</v>
      </c>
      <c r="I999" s="5">
        <f t="shared" si="131"/>
        <v>19428.500315386304</v>
      </c>
      <c r="J999" s="4">
        <f t="shared" si="129"/>
        <v>24.45681110037313</v>
      </c>
      <c r="K999" s="5">
        <f t="shared" si="130"/>
        <v>2018.3004405444101</v>
      </c>
      <c r="L999" s="15">
        <f t="shared" si="124"/>
        <v>11.750201645310009</v>
      </c>
      <c r="M999" s="6"/>
      <c r="N999" s="7">
        <f t="shared" si="125"/>
        <v>15.069129207230224</v>
      </c>
      <c r="O999" s="28">
        <f t="shared" si="126"/>
        <v>9.6261685946744961</v>
      </c>
    </row>
    <row r="1000" spans="1:15" ht="13.2" x14ac:dyDescent="0.25">
      <c r="A1000" s="31">
        <v>19572</v>
      </c>
      <c r="B1000" s="11">
        <v>24.39</v>
      </c>
      <c r="C1000" s="4">
        <v>1.42</v>
      </c>
      <c r="D1000" s="11">
        <v>2.53667</v>
      </c>
      <c r="E1000" s="11">
        <v>26.9</v>
      </c>
      <c r="F1000" s="23">
        <v>2.95</v>
      </c>
      <c r="G1000" s="4">
        <f t="shared" si="127"/>
        <v>235.51582416356877</v>
      </c>
      <c r="H1000" s="4">
        <f t="shared" si="128"/>
        <v>13.711868401486988</v>
      </c>
      <c r="I1000" s="5">
        <f t="shared" si="131"/>
        <v>19530.261414995926</v>
      </c>
      <c r="J1000" s="4">
        <f t="shared" si="129"/>
        <v>24.494707899999998</v>
      </c>
      <c r="K1000" s="5">
        <f t="shared" si="130"/>
        <v>2031.2352695193815</v>
      </c>
      <c r="L1000" s="15">
        <f t="shared" si="124"/>
        <v>11.715076201734012</v>
      </c>
      <c r="M1000" s="6"/>
      <c r="N1000" s="7">
        <f t="shared" si="125"/>
        <v>15.027019046734077</v>
      </c>
      <c r="O1000" s="28">
        <f t="shared" si="126"/>
        <v>9.614967654444607</v>
      </c>
    </row>
    <row r="1001" spans="1:15" ht="13.2" x14ac:dyDescent="0.25">
      <c r="A1001" s="31">
        <v>19603</v>
      </c>
      <c r="B1001" s="11">
        <v>23.27</v>
      </c>
      <c r="C1001" s="4">
        <v>1.42</v>
      </c>
      <c r="D1001" s="11">
        <v>2.5499999999999998</v>
      </c>
      <c r="E1001" s="11">
        <v>26.9</v>
      </c>
      <c r="F1001" s="23">
        <v>2.87</v>
      </c>
      <c r="G1001" s="4">
        <f t="shared" si="127"/>
        <v>224.70082936802973</v>
      </c>
      <c r="H1001" s="4">
        <f t="shared" si="128"/>
        <v>13.711868401486988</v>
      </c>
      <c r="I1001" s="5">
        <f t="shared" si="131"/>
        <v>18728.178108284668</v>
      </c>
      <c r="J1001" s="4">
        <f t="shared" si="129"/>
        <v>24.623425650557621</v>
      </c>
      <c r="K1001" s="5">
        <f t="shared" si="130"/>
        <v>2052.2928309465365</v>
      </c>
      <c r="L1001" s="15">
        <f t="shared" si="124"/>
        <v>11.13934935726293</v>
      </c>
      <c r="M1001" s="6"/>
      <c r="N1001" s="7">
        <f t="shared" si="125"/>
        <v>14.294747954197085</v>
      </c>
      <c r="O1001" s="28">
        <f t="shared" si="126"/>
        <v>9.1254901960784327</v>
      </c>
    </row>
    <row r="1002" spans="1:15" ht="13.2" x14ac:dyDescent="0.25">
      <c r="A1002" s="31">
        <v>19633</v>
      </c>
      <c r="B1002" s="11">
        <v>23.97</v>
      </c>
      <c r="C1002" s="4">
        <v>1.43</v>
      </c>
      <c r="D1002" s="11">
        <v>2.53667</v>
      </c>
      <c r="E1002" s="11">
        <v>27</v>
      </c>
      <c r="F1002" s="23">
        <v>2.66</v>
      </c>
      <c r="G1002" s="4">
        <f t="shared" si="127"/>
        <v>230.60294111111108</v>
      </c>
      <c r="H1002" s="4">
        <f t="shared" si="128"/>
        <v>13.757288518518518</v>
      </c>
      <c r="I1002" s="5">
        <f t="shared" si="131"/>
        <v>19315.655004190437</v>
      </c>
      <c r="J1002" s="4">
        <f t="shared" si="129"/>
        <v>24.403986759629628</v>
      </c>
      <c r="K1002" s="5">
        <f t="shared" si="130"/>
        <v>2044.1152515427518</v>
      </c>
      <c r="L1002" s="15">
        <f t="shared" si="124"/>
        <v>11.391934765421418</v>
      </c>
      <c r="M1002" s="6"/>
      <c r="N1002" s="7">
        <f t="shared" si="125"/>
        <v>14.623798898879693</v>
      </c>
      <c r="O1002" s="28">
        <f t="shared" si="126"/>
        <v>9.4493962557210835</v>
      </c>
    </row>
    <row r="1003" spans="1:15" ht="13.2" x14ac:dyDescent="0.25">
      <c r="A1003" s="31">
        <v>19664</v>
      </c>
      <c r="B1003" s="11">
        <v>24.5</v>
      </c>
      <c r="C1003" s="4">
        <v>1.44</v>
      </c>
      <c r="D1003" s="11">
        <v>2.5233300000000001</v>
      </c>
      <c r="E1003" s="11">
        <v>26.9</v>
      </c>
      <c r="F1003" s="23">
        <v>2.68</v>
      </c>
      <c r="G1003" s="4">
        <f t="shared" si="127"/>
        <v>236.57801115241634</v>
      </c>
      <c r="H1003" s="4">
        <f t="shared" si="128"/>
        <v>13.904993308550186</v>
      </c>
      <c r="I1003" s="5">
        <f t="shared" si="131"/>
        <v>19913.194633759289</v>
      </c>
      <c r="J1003" s="4">
        <f t="shared" si="129"/>
        <v>24.365893586988847</v>
      </c>
      <c r="K1003" s="5">
        <f t="shared" si="130"/>
        <v>2050.9208740899521</v>
      </c>
      <c r="L1003" s="15">
        <f t="shared" si="124"/>
        <v>11.644070268505775</v>
      </c>
      <c r="M1003" s="6"/>
      <c r="N1003" s="7">
        <f t="shared" si="125"/>
        <v>14.95306851337477</v>
      </c>
      <c r="O1003" s="28">
        <f t="shared" si="126"/>
        <v>9.7093919542826335</v>
      </c>
    </row>
    <row r="1004" spans="1:15" ht="13.2" x14ac:dyDescent="0.25">
      <c r="A1004" s="31">
        <v>19694</v>
      </c>
      <c r="B1004" s="11">
        <v>24.83</v>
      </c>
      <c r="C1004" s="4">
        <v>1.45</v>
      </c>
      <c r="D1004" s="11">
        <v>2.5099999999999998</v>
      </c>
      <c r="E1004" s="11">
        <v>26.9</v>
      </c>
      <c r="F1004" s="23">
        <v>2.59</v>
      </c>
      <c r="G1004" s="4">
        <f t="shared" si="127"/>
        <v>239.76457211895908</v>
      </c>
      <c r="H1004" s="4">
        <f t="shared" si="128"/>
        <v>14.001555762081784</v>
      </c>
      <c r="I1004" s="5">
        <f t="shared" si="131"/>
        <v>20279.624507802277</v>
      </c>
      <c r="J1004" s="4">
        <f t="shared" si="129"/>
        <v>24.237175836431227</v>
      </c>
      <c r="K1004" s="5">
        <f t="shared" si="130"/>
        <v>2050.0143984931019</v>
      </c>
      <c r="L1004" s="15">
        <f t="shared" si="124"/>
        <v>11.754449184027298</v>
      </c>
      <c r="M1004" s="6"/>
      <c r="N1004" s="7">
        <f t="shared" si="125"/>
        <v>15.101395257015975</v>
      </c>
      <c r="O1004" s="28">
        <f t="shared" si="126"/>
        <v>9.8924302788844631</v>
      </c>
    </row>
    <row r="1005" spans="1:15" ht="13.2" x14ac:dyDescent="0.25">
      <c r="A1005" s="31">
        <v>19725</v>
      </c>
      <c r="B1005" s="11">
        <v>25.46</v>
      </c>
      <c r="C1005" s="4">
        <v>1.4566699999999999</v>
      </c>
      <c r="D1005" s="11">
        <v>2.5233300000000001</v>
      </c>
      <c r="E1005" s="11">
        <v>26.9</v>
      </c>
      <c r="F1005" s="23">
        <v>2.48</v>
      </c>
      <c r="G1005" s="4">
        <f t="shared" si="127"/>
        <v>245.84800669144983</v>
      </c>
      <c r="H1005" s="4">
        <f t="shared" si="128"/>
        <v>14.06596291858736</v>
      </c>
      <c r="I1005" s="5">
        <f t="shared" si="131"/>
        <v>20893.313197259809</v>
      </c>
      <c r="J1005" s="4">
        <f t="shared" si="129"/>
        <v>24.365893586988847</v>
      </c>
      <c r="K1005" s="5">
        <f t="shared" si="130"/>
        <v>2070.7275722718614</v>
      </c>
      <c r="L1005" s="15">
        <f t="shared" si="124"/>
        <v>12.002650554927831</v>
      </c>
      <c r="M1005" s="6"/>
      <c r="N1005" s="7">
        <f t="shared" si="125"/>
        <v>15.427061391002457</v>
      </c>
      <c r="O1005" s="28">
        <f t="shared" si="126"/>
        <v>10.089841598205545</v>
      </c>
    </row>
    <row r="1006" spans="1:15" ht="13.2" x14ac:dyDescent="0.25">
      <c r="A1006" s="31">
        <v>19756</v>
      </c>
      <c r="B1006" s="11">
        <v>26.02</v>
      </c>
      <c r="C1006" s="4">
        <v>1.46333</v>
      </c>
      <c r="D1006" s="11">
        <v>2.53667</v>
      </c>
      <c r="E1006" s="11">
        <v>26.9</v>
      </c>
      <c r="F1006" s="23">
        <v>2.4700000000000002</v>
      </c>
      <c r="G1006" s="4">
        <f t="shared" si="127"/>
        <v>251.25550408921933</v>
      </c>
      <c r="H1006" s="4">
        <f t="shared" si="128"/>
        <v>14.130273512639405</v>
      </c>
      <c r="I1006" s="5">
        <f t="shared" si="131"/>
        <v>21452.939004691503</v>
      </c>
      <c r="J1006" s="4">
        <f t="shared" si="129"/>
        <v>24.494707899999998</v>
      </c>
      <c r="K1006" s="5">
        <f t="shared" si="130"/>
        <v>2091.430698886656</v>
      </c>
      <c r="L1006" s="15">
        <f t="shared" si="124"/>
        <v>12.215052485432842</v>
      </c>
      <c r="M1006" s="6"/>
      <c r="N1006" s="7">
        <f t="shared" si="125"/>
        <v>15.705755365444611</v>
      </c>
      <c r="O1006" s="28">
        <f t="shared" si="126"/>
        <v>10.25754236853828</v>
      </c>
    </row>
    <row r="1007" spans="1:15" ht="13.2" x14ac:dyDescent="0.25">
      <c r="A1007" s="31">
        <v>19784</v>
      </c>
      <c r="B1007" s="11">
        <v>26.57</v>
      </c>
      <c r="C1007" s="4">
        <v>1.47</v>
      </c>
      <c r="D1007" s="11">
        <v>2.5499999999999998</v>
      </c>
      <c r="E1007" s="11">
        <v>26.9</v>
      </c>
      <c r="F1007" s="23">
        <v>2.37</v>
      </c>
      <c r="G1007" s="4">
        <f t="shared" si="127"/>
        <v>256.56643903345724</v>
      </c>
      <c r="H1007" s="4">
        <f t="shared" si="128"/>
        <v>14.194680669144981</v>
      </c>
      <c r="I1007" s="5">
        <f t="shared" si="131"/>
        <v>22007.401013940351</v>
      </c>
      <c r="J1007" s="4">
        <f t="shared" si="129"/>
        <v>24.623425650557621</v>
      </c>
      <c r="K1007" s="5">
        <f t="shared" si="130"/>
        <v>2112.1141356999583</v>
      </c>
      <c r="L1007" s="15">
        <f t="shared" si="124"/>
        <v>12.420105295189979</v>
      </c>
      <c r="M1007" s="6"/>
      <c r="N1007" s="7">
        <f t="shared" si="125"/>
        <v>15.974058403613151</v>
      </c>
      <c r="O1007" s="28">
        <f t="shared" si="126"/>
        <v>10.419607843137255</v>
      </c>
    </row>
    <row r="1008" spans="1:15" ht="13.2" x14ac:dyDescent="0.25">
      <c r="A1008" s="31">
        <v>19815</v>
      </c>
      <c r="B1008" s="11">
        <v>27.63</v>
      </c>
      <c r="C1008" s="4">
        <v>1.46333</v>
      </c>
      <c r="D1008" s="11">
        <v>2.5733299999999999</v>
      </c>
      <c r="E1008" s="11">
        <v>26.8</v>
      </c>
      <c r="F1008" s="23">
        <v>2.29</v>
      </c>
      <c r="G1008" s="4">
        <f t="shared" si="127"/>
        <v>267.79758917910448</v>
      </c>
      <c r="H1008" s="4">
        <f t="shared" si="128"/>
        <v>14.182998413805969</v>
      </c>
      <c r="I1008" s="5">
        <f t="shared" si="131"/>
        <v>23072.151872515435</v>
      </c>
      <c r="J1008" s="4">
        <f t="shared" si="129"/>
        <v>24.941424906343283</v>
      </c>
      <c r="K1008" s="5">
        <f t="shared" si="130"/>
        <v>2148.8331732935267</v>
      </c>
      <c r="L1008" s="15">
        <f t="shared" si="124"/>
        <v>12.907868184060925</v>
      </c>
      <c r="M1008" s="6"/>
      <c r="N1008" s="7">
        <f t="shared" si="125"/>
        <v>16.603059291869464</v>
      </c>
      <c r="O1008" s="28">
        <f t="shared" si="126"/>
        <v>10.737060540233861</v>
      </c>
    </row>
    <row r="1009" spans="1:15" ht="13.2" x14ac:dyDescent="0.25">
      <c r="A1009" s="31">
        <v>19845</v>
      </c>
      <c r="B1009" s="11">
        <v>28.73</v>
      </c>
      <c r="C1009" s="4">
        <v>1.4566699999999999</v>
      </c>
      <c r="D1009" s="11">
        <v>2.59667</v>
      </c>
      <c r="E1009" s="11">
        <v>26.9</v>
      </c>
      <c r="F1009" s="23">
        <v>2.37</v>
      </c>
      <c r="G1009" s="4">
        <f t="shared" si="127"/>
        <v>277.42392899628254</v>
      </c>
      <c r="H1009" s="4">
        <f t="shared" si="128"/>
        <v>14.06596291858736</v>
      </c>
      <c r="I1009" s="5">
        <f t="shared" si="131"/>
        <v>24002.498971828987</v>
      </c>
      <c r="J1009" s="4">
        <f t="shared" si="129"/>
        <v>25.074082621189593</v>
      </c>
      <c r="K1009" s="5">
        <f t="shared" si="130"/>
        <v>2169.3898017813844</v>
      </c>
      <c r="L1009" s="15">
        <f t="shared" si="124"/>
        <v>13.312042238025862</v>
      </c>
      <c r="M1009" s="6"/>
      <c r="N1009" s="7">
        <f t="shared" si="125"/>
        <v>17.121370897689335</v>
      </c>
      <c r="O1009" s="28">
        <f t="shared" si="126"/>
        <v>11.064170649331643</v>
      </c>
    </row>
    <row r="1010" spans="1:15" ht="13.2" x14ac:dyDescent="0.25">
      <c r="A1010" s="31">
        <v>19876</v>
      </c>
      <c r="B1010" s="11">
        <v>28.96</v>
      </c>
      <c r="C1010" s="4">
        <v>1.45</v>
      </c>
      <c r="D1010" s="11">
        <v>2.62</v>
      </c>
      <c r="E1010" s="11">
        <v>26.9</v>
      </c>
      <c r="F1010" s="23">
        <v>2.38</v>
      </c>
      <c r="G1010" s="4">
        <f t="shared" si="127"/>
        <v>279.64486542750927</v>
      </c>
      <c r="H1010" s="4">
        <f t="shared" si="128"/>
        <v>14.001555762081784</v>
      </c>
      <c r="I1010" s="5">
        <f t="shared" si="131"/>
        <v>24295.602930151879</v>
      </c>
      <c r="J1010" s="4">
        <f t="shared" si="129"/>
        <v>25.299362825278813</v>
      </c>
      <c r="K1010" s="5">
        <f t="shared" si="130"/>
        <v>2198.0138010013097</v>
      </c>
      <c r="L1010" s="15">
        <f t="shared" si="124"/>
        <v>13.357885903658998</v>
      </c>
      <c r="M1010" s="6"/>
      <c r="N1010" s="7">
        <f t="shared" si="125"/>
        <v>17.178043503737324</v>
      </c>
      <c r="O1010" s="28">
        <f t="shared" si="126"/>
        <v>11.053435114503817</v>
      </c>
    </row>
    <row r="1011" spans="1:15" ht="13.2" x14ac:dyDescent="0.25">
      <c r="A1011" s="31">
        <v>19906</v>
      </c>
      <c r="B1011" s="11">
        <v>30.13</v>
      </c>
      <c r="C1011" s="4">
        <v>1.4566699999999999</v>
      </c>
      <c r="D1011" s="11">
        <v>2.6233300000000002</v>
      </c>
      <c r="E1011" s="11">
        <v>26.9</v>
      </c>
      <c r="F1011" s="23">
        <v>2.2999999999999998</v>
      </c>
      <c r="G1011" s="4">
        <f t="shared" si="127"/>
        <v>290.94267249070629</v>
      </c>
      <c r="H1011" s="4">
        <f t="shared" si="128"/>
        <v>14.06596291858736</v>
      </c>
      <c r="I1011" s="5">
        <f t="shared" si="131"/>
        <v>25378.996522059093</v>
      </c>
      <c r="J1011" s="4">
        <f t="shared" si="129"/>
        <v>25.331518122304836</v>
      </c>
      <c r="K1011" s="5">
        <f t="shared" si="130"/>
        <v>2209.6741767744206</v>
      </c>
      <c r="L1011" s="15">
        <f t="shared" si="124"/>
        <v>13.833009564245328</v>
      </c>
      <c r="M1011" s="6"/>
      <c r="N1011" s="7">
        <f t="shared" si="125"/>
        <v>17.784289655101251</v>
      </c>
      <c r="O1011" s="28">
        <f t="shared" si="126"/>
        <v>11.48540214155291</v>
      </c>
    </row>
    <row r="1012" spans="1:15" ht="13.2" x14ac:dyDescent="0.25">
      <c r="A1012" s="31">
        <v>19937</v>
      </c>
      <c r="B1012" s="11">
        <v>30.73</v>
      </c>
      <c r="C1012" s="4">
        <v>1.46333</v>
      </c>
      <c r="D1012" s="11">
        <v>2.6266699999999998</v>
      </c>
      <c r="E1012" s="11">
        <v>26.9</v>
      </c>
      <c r="F1012" s="23">
        <v>2.36</v>
      </c>
      <c r="G1012" s="4">
        <f t="shared" si="127"/>
        <v>296.73641970260223</v>
      </c>
      <c r="H1012" s="4">
        <f t="shared" si="128"/>
        <v>14.130273512639405</v>
      </c>
      <c r="I1012" s="5">
        <f t="shared" si="131"/>
        <v>25987.102014755885</v>
      </c>
      <c r="J1012" s="4">
        <f t="shared" si="129"/>
        <v>25.363769981784383</v>
      </c>
      <c r="K1012" s="5">
        <f t="shared" si="130"/>
        <v>2221.2672062837237</v>
      </c>
      <c r="L1012" s="15">
        <f t="shared" si="124"/>
        <v>14.042112347320577</v>
      </c>
      <c r="M1012" s="6"/>
      <c r="N1012" s="7">
        <f t="shared" si="125"/>
        <v>18.047877301272536</v>
      </c>
      <c r="O1012" s="28">
        <f t="shared" si="126"/>
        <v>11.69922373194958</v>
      </c>
    </row>
    <row r="1013" spans="1:15" ht="13.2" x14ac:dyDescent="0.25">
      <c r="A1013" s="31">
        <v>19968</v>
      </c>
      <c r="B1013" s="11">
        <v>31.45</v>
      </c>
      <c r="C1013" s="4">
        <v>1.47</v>
      </c>
      <c r="D1013" s="11">
        <v>2.63</v>
      </c>
      <c r="E1013" s="11">
        <v>26.8</v>
      </c>
      <c r="F1013" s="23">
        <v>2.38</v>
      </c>
      <c r="G1013" s="4">
        <f t="shared" si="127"/>
        <v>304.82208395522383</v>
      </c>
      <c r="H1013" s="4">
        <f t="shared" si="128"/>
        <v>14.247645895522387</v>
      </c>
      <c r="I1013" s="5">
        <f t="shared" si="131"/>
        <v>26799.195008411822</v>
      </c>
      <c r="J1013" s="4">
        <f t="shared" si="129"/>
        <v>25.490686194029845</v>
      </c>
      <c r="K1013" s="5">
        <f t="shared" si="130"/>
        <v>2241.0773568242635</v>
      </c>
      <c r="L1013" s="15">
        <f t="shared" si="124"/>
        <v>14.356474143296971</v>
      </c>
      <c r="M1013" s="6"/>
      <c r="N1013" s="7">
        <f t="shared" si="125"/>
        <v>18.445764153358329</v>
      </c>
      <c r="O1013" s="28">
        <f t="shared" si="126"/>
        <v>11.958174904942966</v>
      </c>
    </row>
    <row r="1014" spans="1:15" ht="13.2" x14ac:dyDescent="0.25">
      <c r="A1014" s="31">
        <v>19998</v>
      </c>
      <c r="B1014" s="11">
        <v>32.18</v>
      </c>
      <c r="C1014" s="4">
        <v>1.49333</v>
      </c>
      <c r="D1014" s="11">
        <v>2.6766700000000001</v>
      </c>
      <c r="E1014" s="11">
        <v>26.8</v>
      </c>
      <c r="F1014" s="23">
        <v>2.4300000000000002</v>
      </c>
      <c r="G1014" s="4">
        <f t="shared" si="127"/>
        <v>311.89744552238801</v>
      </c>
      <c r="H1014" s="4">
        <f t="shared" si="128"/>
        <v>14.47376669738806</v>
      </c>
      <c r="I1014" s="5">
        <f t="shared" si="131"/>
        <v>27527.284542475412</v>
      </c>
      <c r="J1014" s="4">
        <f t="shared" si="129"/>
        <v>25.943024720522388</v>
      </c>
      <c r="K1014" s="5">
        <f t="shared" si="130"/>
        <v>2289.666150289238</v>
      </c>
      <c r="L1014" s="15">
        <f t="shared" si="124"/>
        <v>14.619231935730559</v>
      </c>
      <c r="M1014" s="6"/>
      <c r="N1014" s="7">
        <f t="shared" si="125"/>
        <v>18.776965474104706</v>
      </c>
      <c r="O1014" s="28">
        <f t="shared" si="126"/>
        <v>12.02240096836741</v>
      </c>
    </row>
    <row r="1015" spans="1:15" ht="13.2" x14ac:dyDescent="0.25">
      <c r="A1015" s="31">
        <v>20029</v>
      </c>
      <c r="B1015" s="11">
        <v>33.44</v>
      </c>
      <c r="C1015" s="4">
        <v>1.51667</v>
      </c>
      <c r="D1015" s="11">
        <v>2.7233299999999998</v>
      </c>
      <c r="E1015" s="11">
        <v>26.8</v>
      </c>
      <c r="F1015" s="23">
        <v>2.48</v>
      </c>
      <c r="G1015" s="4">
        <f t="shared" si="127"/>
        <v>324.10971343283575</v>
      </c>
      <c r="H1015" s="4">
        <f t="shared" si="128"/>
        <v>14.699984422014923</v>
      </c>
      <c r="I1015" s="5">
        <f t="shared" si="131"/>
        <v>28713.223917162752</v>
      </c>
      <c r="J1015" s="4">
        <f t="shared" si="129"/>
        <v>26.395266324253729</v>
      </c>
      <c r="K1015" s="5">
        <f t="shared" si="130"/>
        <v>2338.3846916963771</v>
      </c>
      <c r="L1015" s="15">
        <f t="shared" si="124"/>
        <v>15.117311697434387</v>
      </c>
      <c r="M1015" s="6"/>
      <c r="N1015" s="7">
        <f t="shared" si="125"/>
        <v>19.407607457588686</v>
      </c>
      <c r="O1015" s="28">
        <f t="shared" si="126"/>
        <v>12.279084796921417</v>
      </c>
    </row>
    <row r="1016" spans="1:15" ht="13.2" x14ac:dyDescent="0.25">
      <c r="A1016" s="31">
        <v>20059</v>
      </c>
      <c r="B1016" s="11">
        <v>34.97</v>
      </c>
      <c r="C1016" s="4">
        <v>1.54</v>
      </c>
      <c r="D1016" s="11">
        <v>2.77</v>
      </c>
      <c r="E1016" s="11">
        <v>26.7</v>
      </c>
      <c r="F1016" s="23">
        <v>2.5099999999999998</v>
      </c>
      <c r="G1016" s="4">
        <f t="shared" si="127"/>
        <v>340.20832996254677</v>
      </c>
      <c r="H1016" s="4">
        <f t="shared" si="128"/>
        <v>14.982008239700374</v>
      </c>
      <c r="I1016" s="5">
        <f t="shared" si="131"/>
        <v>30250.023464682705</v>
      </c>
      <c r="J1016" s="4">
        <f t="shared" si="129"/>
        <v>26.948157677902621</v>
      </c>
      <c r="K1016" s="5">
        <f t="shared" si="130"/>
        <v>2396.127108869634</v>
      </c>
      <c r="L1016" s="15">
        <f t="shared" si="124"/>
        <v>15.789062002327078</v>
      </c>
      <c r="M1016" s="6"/>
      <c r="N1016" s="7">
        <f t="shared" si="125"/>
        <v>20.257529192442469</v>
      </c>
      <c r="O1016" s="28">
        <f t="shared" si="126"/>
        <v>12.624548736462094</v>
      </c>
    </row>
    <row r="1017" spans="1:15" ht="13.2" x14ac:dyDescent="0.25">
      <c r="A1017" s="31">
        <v>20090</v>
      </c>
      <c r="B1017" s="11">
        <v>35.6</v>
      </c>
      <c r="C1017" s="4">
        <v>1.54667</v>
      </c>
      <c r="D1017" s="11">
        <v>2.8333300000000001</v>
      </c>
      <c r="E1017" s="11">
        <v>26.7</v>
      </c>
      <c r="F1017" s="23">
        <v>2.61</v>
      </c>
      <c r="G1017" s="4">
        <f t="shared" si="127"/>
        <v>346.33733333333333</v>
      </c>
      <c r="H1017" s="4">
        <f t="shared" si="128"/>
        <v>15.04689784681648</v>
      </c>
      <c r="I1017" s="5">
        <f t="shared" si="131"/>
        <v>30906.483719151111</v>
      </c>
      <c r="J1017" s="4">
        <f t="shared" si="129"/>
        <v>27.564268445318355</v>
      </c>
      <c r="K1017" s="5">
        <f t="shared" si="130"/>
        <v>2459.7827953927649</v>
      </c>
      <c r="L1017" s="15">
        <f t="shared" si="124"/>
        <v>15.990781062969832</v>
      </c>
      <c r="M1017" s="6"/>
      <c r="N1017" s="7">
        <f t="shared" si="125"/>
        <v>20.501927865048494</v>
      </c>
      <c r="O1017" s="28">
        <f t="shared" si="126"/>
        <v>12.564720664377251</v>
      </c>
    </row>
    <row r="1018" spans="1:15" ht="13.2" x14ac:dyDescent="0.25">
      <c r="A1018" s="31">
        <v>20121</v>
      </c>
      <c r="B1018" s="11">
        <v>36.79</v>
      </c>
      <c r="C1018" s="4">
        <v>1.5533300000000001</v>
      </c>
      <c r="D1018" s="11">
        <v>2.8966699999999999</v>
      </c>
      <c r="E1018" s="11">
        <v>26.7</v>
      </c>
      <c r="F1018" s="23">
        <v>2.65</v>
      </c>
      <c r="G1018" s="4">
        <f t="shared" si="127"/>
        <v>357.91433970037451</v>
      </c>
      <c r="H1018" s="4">
        <f t="shared" si="128"/>
        <v>15.111690168164793</v>
      </c>
      <c r="I1018" s="5">
        <f t="shared" si="131"/>
        <v>32051.971911718872</v>
      </c>
      <c r="J1018" s="4">
        <f t="shared" si="129"/>
        <v>28.180476498501871</v>
      </c>
      <c r="K1018" s="5">
        <f t="shared" si="130"/>
        <v>2523.6201543223351</v>
      </c>
      <c r="L1018" s="15">
        <f t="shared" si="124"/>
        <v>16.437728215987114</v>
      </c>
      <c r="M1018" s="6"/>
      <c r="N1018" s="7">
        <f t="shared" si="125"/>
        <v>21.056961301473887</v>
      </c>
      <c r="O1018" s="28">
        <f t="shared" si="126"/>
        <v>12.700790908180773</v>
      </c>
    </row>
    <row r="1019" spans="1:15" ht="13.2" x14ac:dyDescent="0.25">
      <c r="A1019" s="31">
        <v>20149</v>
      </c>
      <c r="B1019" s="11">
        <v>36.5</v>
      </c>
      <c r="C1019" s="4">
        <v>1.56</v>
      </c>
      <c r="D1019" s="11">
        <v>2.96</v>
      </c>
      <c r="E1019" s="11">
        <v>26.7</v>
      </c>
      <c r="F1019" s="23">
        <v>2.68</v>
      </c>
      <c r="G1019" s="4">
        <f t="shared" si="127"/>
        <v>355.09305243445687</v>
      </c>
      <c r="H1019" s="4">
        <f t="shared" si="128"/>
        <v>15.176579775280899</v>
      </c>
      <c r="I1019" s="5">
        <f t="shared" si="131"/>
        <v>31912.577633222674</v>
      </c>
      <c r="J1019" s="4">
        <f t="shared" si="129"/>
        <v>28.796587265917605</v>
      </c>
      <c r="K1019" s="5">
        <f t="shared" si="130"/>
        <v>2587.9788984750448</v>
      </c>
      <c r="L1019" s="15">
        <f t="shared" si="124"/>
        <v>16.219282945537792</v>
      </c>
      <c r="M1019" s="6"/>
      <c r="N1019" s="7">
        <f t="shared" si="125"/>
        <v>20.759297152464594</v>
      </c>
      <c r="O1019" s="28">
        <f t="shared" si="126"/>
        <v>12.331081081081081</v>
      </c>
    </row>
    <row r="1020" spans="1:15" ht="13.2" x14ac:dyDescent="0.25">
      <c r="A1020" s="31">
        <v>20180</v>
      </c>
      <c r="B1020" s="11">
        <v>37.76</v>
      </c>
      <c r="C1020" s="4">
        <v>1.5633300000000001</v>
      </c>
      <c r="D1020" s="11">
        <v>3.0466700000000002</v>
      </c>
      <c r="E1020" s="11">
        <v>26.7</v>
      </c>
      <c r="F1020" s="23">
        <v>2.75</v>
      </c>
      <c r="G1020" s="4">
        <f t="shared" si="127"/>
        <v>367.35105917602993</v>
      </c>
      <c r="H1020" s="4">
        <f t="shared" si="128"/>
        <v>15.208975935955056</v>
      </c>
      <c r="I1020" s="5">
        <f t="shared" si="131"/>
        <v>33128.121157893162</v>
      </c>
      <c r="J1020" s="4">
        <f t="shared" si="129"/>
        <v>29.639763015355808</v>
      </c>
      <c r="K1020" s="5">
        <f t="shared" si="130"/>
        <v>2672.9463158929652</v>
      </c>
      <c r="L1020" s="15">
        <f t="shared" si="124"/>
        <v>16.685266628063506</v>
      </c>
      <c r="M1020" s="6"/>
      <c r="N1020" s="7">
        <f t="shared" si="125"/>
        <v>21.334047746091059</v>
      </c>
      <c r="O1020" s="28">
        <f t="shared" si="126"/>
        <v>12.393859525317804</v>
      </c>
    </row>
    <row r="1021" spans="1:15" ht="13.2" x14ac:dyDescent="0.25">
      <c r="A1021" s="31">
        <v>20210</v>
      </c>
      <c r="B1021" s="11">
        <v>37.6</v>
      </c>
      <c r="C1021" s="4">
        <v>1.56667</v>
      </c>
      <c r="D1021" s="11">
        <v>3.1333299999999999</v>
      </c>
      <c r="E1021" s="11">
        <v>26.7</v>
      </c>
      <c r="F1021" s="23">
        <v>2.76</v>
      </c>
      <c r="G1021" s="4">
        <f t="shared" si="127"/>
        <v>365.79448689138576</v>
      </c>
      <c r="H1021" s="4">
        <f t="shared" si="128"/>
        <v>15.241469382397003</v>
      </c>
      <c r="I1021" s="5">
        <f t="shared" si="131"/>
        <v>33102.28879770443</v>
      </c>
      <c r="J1021" s="4">
        <f t="shared" si="129"/>
        <v>30.482841479026217</v>
      </c>
      <c r="K1021" s="5">
        <f t="shared" si="130"/>
        <v>2758.5211318752986</v>
      </c>
      <c r="L1021" s="15">
        <f t="shared" si="124"/>
        <v>16.518057827257799</v>
      </c>
      <c r="M1021" s="6"/>
      <c r="N1021" s="7">
        <f t="shared" si="125"/>
        <v>21.097803794241592</v>
      </c>
      <c r="O1021" s="28">
        <f t="shared" si="126"/>
        <v>12.000012765971029</v>
      </c>
    </row>
    <row r="1022" spans="1:15" ht="13.2" x14ac:dyDescent="0.25">
      <c r="A1022" s="31">
        <v>20241</v>
      </c>
      <c r="B1022" s="11">
        <v>39.78</v>
      </c>
      <c r="C1022" s="4">
        <v>1.57</v>
      </c>
      <c r="D1022" s="11">
        <v>3.22</v>
      </c>
      <c r="E1022" s="11">
        <v>26.7</v>
      </c>
      <c r="F1022" s="23">
        <v>2.78</v>
      </c>
      <c r="G1022" s="4">
        <f t="shared" si="127"/>
        <v>387.00278426966287</v>
      </c>
      <c r="H1022" s="4">
        <f t="shared" si="128"/>
        <v>15.273865543071162</v>
      </c>
      <c r="I1022" s="5">
        <f t="shared" si="131"/>
        <v>35136.700296730007</v>
      </c>
      <c r="J1022" s="4">
        <f t="shared" si="129"/>
        <v>31.326017228464423</v>
      </c>
      <c r="K1022" s="5">
        <f t="shared" si="130"/>
        <v>2844.1471833954411</v>
      </c>
      <c r="L1022" s="15">
        <f t="shared" si="124"/>
        <v>17.370091963405308</v>
      </c>
      <c r="M1022" s="6"/>
      <c r="N1022" s="7">
        <f t="shared" si="125"/>
        <v>22.157121672370522</v>
      </c>
      <c r="O1022" s="28">
        <f t="shared" si="126"/>
        <v>12.354037267080745</v>
      </c>
    </row>
    <row r="1023" spans="1:15" ht="13.2" x14ac:dyDescent="0.25">
      <c r="A1023" s="31">
        <v>20271</v>
      </c>
      <c r="B1023" s="11">
        <v>42.69</v>
      </c>
      <c r="C1023" s="4">
        <v>1.58667</v>
      </c>
      <c r="D1023" s="11">
        <v>3.2933300000000001</v>
      </c>
      <c r="E1023" s="11">
        <v>26.8</v>
      </c>
      <c r="F1023" s="23">
        <v>2.9</v>
      </c>
      <c r="G1023" s="4">
        <f t="shared" si="127"/>
        <v>413.76326753731342</v>
      </c>
      <c r="H1023" s="4">
        <f t="shared" si="128"/>
        <v>15.378443750373133</v>
      </c>
      <c r="I1023" s="5">
        <f t="shared" si="131"/>
        <v>37682.687305551597</v>
      </c>
      <c r="J1023" s="4">
        <f t="shared" si="129"/>
        <v>31.919863712313429</v>
      </c>
      <c r="K1023" s="5">
        <f t="shared" si="130"/>
        <v>2907.0396951040575</v>
      </c>
      <c r="L1023" s="15">
        <f t="shared" si="124"/>
        <v>18.454031906632878</v>
      </c>
      <c r="M1023" s="6"/>
      <c r="N1023" s="7">
        <f t="shared" si="125"/>
        <v>23.503510201463087</v>
      </c>
      <c r="O1023" s="28">
        <f t="shared" si="126"/>
        <v>12.96256372729122</v>
      </c>
    </row>
    <row r="1024" spans="1:15" ht="13.2" x14ac:dyDescent="0.25">
      <c r="A1024" s="31">
        <v>20302</v>
      </c>
      <c r="B1024" s="11">
        <v>42.43</v>
      </c>
      <c r="C1024" s="4">
        <v>1.6033299999999999</v>
      </c>
      <c r="D1024" s="11">
        <v>3.3666700000000001</v>
      </c>
      <c r="E1024" s="11">
        <v>26.8</v>
      </c>
      <c r="F1024" s="23">
        <v>2.97</v>
      </c>
      <c r="G1024" s="4">
        <f t="shared" si="127"/>
        <v>411.24327574626864</v>
      </c>
      <c r="H1024" s="4">
        <f t="shared" si="128"/>
        <v>15.539917070522385</v>
      </c>
      <c r="I1024" s="5">
        <f t="shared" si="131"/>
        <v>37571.122924049858</v>
      </c>
      <c r="J1024" s="4">
        <f t="shared" si="129"/>
        <v>32.630695242910448</v>
      </c>
      <c r="K1024" s="5">
        <f t="shared" si="130"/>
        <v>2981.1353385508119</v>
      </c>
      <c r="L1024" s="15">
        <f t="shared" si="124"/>
        <v>18.222326463047754</v>
      </c>
      <c r="M1024" s="6"/>
      <c r="N1024" s="7">
        <f t="shared" si="125"/>
        <v>23.173696654482612</v>
      </c>
      <c r="O1024" s="28">
        <f t="shared" si="126"/>
        <v>12.602957818853644</v>
      </c>
    </row>
    <row r="1025" spans="1:15" ht="13.2" x14ac:dyDescent="0.25">
      <c r="A1025" s="31">
        <v>20333</v>
      </c>
      <c r="B1025" s="11">
        <v>44.34</v>
      </c>
      <c r="C1025" s="4">
        <v>1.62</v>
      </c>
      <c r="D1025" s="11">
        <v>3.44</v>
      </c>
      <c r="E1025" s="11">
        <v>26.9</v>
      </c>
      <c r="F1025" s="23">
        <v>2.97</v>
      </c>
      <c r="G1025" s="4">
        <f t="shared" si="127"/>
        <v>428.1579189591078</v>
      </c>
      <c r="H1025" s="4">
        <f t="shared" si="128"/>
        <v>15.643117472118961</v>
      </c>
      <c r="I1025" s="5">
        <f t="shared" si="131"/>
        <v>39235.538215896166</v>
      </c>
      <c r="J1025" s="4">
        <f t="shared" si="129"/>
        <v>33.217484014869889</v>
      </c>
      <c r="K1025" s="5">
        <f t="shared" si="130"/>
        <v>3043.9840203582048</v>
      </c>
      <c r="L1025" s="15">
        <f t="shared" ref="L1025:L1088" si="132">G1025/AVERAGE(J905:J1024)</f>
        <v>18.843960654261313</v>
      </c>
      <c r="M1025" s="6"/>
      <c r="N1025" s="7">
        <f t="shared" ref="N1025:N1088" si="133">I1025/AVERAGE(K905:K1024)</f>
        <v>23.925531307723027</v>
      </c>
      <c r="O1025" s="28">
        <f t="shared" si="126"/>
        <v>12.889534883720932</v>
      </c>
    </row>
    <row r="1026" spans="1:15" ht="13.2" x14ac:dyDescent="0.25">
      <c r="A1026" s="31">
        <v>20363</v>
      </c>
      <c r="B1026" s="11">
        <v>42.11</v>
      </c>
      <c r="C1026" s="4">
        <v>1.6266700000000001</v>
      </c>
      <c r="D1026" s="11">
        <v>3.5</v>
      </c>
      <c r="E1026" s="11">
        <v>26.9</v>
      </c>
      <c r="F1026" s="23">
        <v>2.88</v>
      </c>
      <c r="G1026" s="4">
        <f t="shared" si="127"/>
        <v>406.62449182156132</v>
      </c>
      <c r="H1026" s="4">
        <f t="shared" si="128"/>
        <v>15.707524628624535</v>
      </c>
      <c r="I1026" s="5">
        <f t="shared" si="131"/>
        <v>37382.208397621223</v>
      </c>
      <c r="J1026" s="4">
        <f t="shared" si="129"/>
        <v>33.796858736059484</v>
      </c>
      <c r="K1026" s="5">
        <f t="shared" si="130"/>
        <v>3107.0465303176043</v>
      </c>
      <c r="L1026" s="15">
        <f t="shared" si="132"/>
        <v>17.772325789386095</v>
      </c>
      <c r="M1026" s="6"/>
      <c r="N1026" s="7">
        <f t="shared" si="133"/>
        <v>22.532366303323762</v>
      </c>
      <c r="O1026" s="28">
        <f t="shared" si="126"/>
        <v>12.031428571428572</v>
      </c>
    </row>
    <row r="1027" spans="1:15" ht="13.2" x14ac:dyDescent="0.25">
      <c r="A1027" s="31">
        <v>20394</v>
      </c>
      <c r="B1027" s="11">
        <v>44.95</v>
      </c>
      <c r="C1027" s="4">
        <v>1.6333299999999999</v>
      </c>
      <c r="D1027" s="11">
        <v>3.56</v>
      </c>
      <c r="E1027" s="11">
        <v>26.9</v>
      </c>
      <c r="F1027" s="23">
        <v>2.89</v>
      </c>
      <c r="G1027" s="4">
        <f t="shared" si="127"/>
        <v>434.04822862453528</v>
      </c>
      <c r="H1027" s="4">
        <f t="shared" si="128"/>
        <v>15.771835222676581</v>
      </c>
      <c r="I1027" s="5">
        <f t="shared" si="131"/>
        <v>40024.18406577807</v>
      </c>
      <c r="J1027" s="4">
        <f t="shared" si="129"/>
        <v>34.376233457249072</v>
      </c>
      <c r="K1027" s="5">
        <f t="shared" si="130"/>
        <v>3169.8797613830911</v>
      </c>
      <c r="L1027" s="15">
        <f t="shared" si="132"/>
        <v>18.835559288273892</v>
      </c>
      <c r="M1027" s="6"/>
      <c r="N1027" s="7">
        <f t="shared" si="133"/>
        <v>23.841583744997806</v>
      </c>
      <c r="O1027" s="28">
        <f t="shared" si="126"/>
        <v>12.626404494382022</v>
      </c>
    </row>
    <row r="1028" spans="1:15" ht="13.2" x14ac:dyDescent="0.25">
      <c r="A1028" s="31">
        <v>20424</v>
      </c>
      <c r="B1028" s="11">
        <v>45.37</v>
      </c>
      <c r="C1028" s="4">
        <v>1.64</v>
      </c>
      <c r="D1028" s="11">
        <v>3.62</v>
      </c>
      <c r="E1028" s="11">
        <v>26.8</v>
      </c>
      <c r="F1028" s="23">
        <v>2.96</v>
      </c>
      <c r="G1028" s="4">
        <f t="shared" si="127"/>
        <v>439.73856753731343</v>
      </c>
      <c r="H1028" s="4">
        <f t="shared" si="128"/>
        <v>15.895332835820895</v>
      </c>
      <c r="I1028" s="5">
        <f t="shared" si="131"/>
        <v>40671.04225063631</v>
      </c>
      <c r="J1028" s="4">
        <f t="shared" si="129"/>
        <v>35.086039552238802</v>
      </c>
      <c r="K1028" s="5">
        <f t="shared" si="130"/>
        <v>3245.0776492683144</v>
      </c>
      <c r="L1028" s="15">
        <f t="shared" si="132"/>
        <v>18.942369035813577</v>
      </c>
      <c r="M1028" s="6"/>
      <c r="N1028" s="7">
        <f t="shared" si="133"/>
        <v>23.937765745387562</v>
      </c>
      <c r="O1028" s="28">
        <f t="shared" si="126"/>
        <v>12.533149171270717</v>
      </c>
    </row>
    <row r="1029" spans="1:15" ht="13.2" x14ac:dyDescent="0.25">
      <c r="A1029" s="31">
        <v>20455</v>
      </c>
      <c r="B1029" s="11">
        <v>44.15</v>
      </c>
      <c r="C1029" s="4">
        <v>1.67</v>
      </c>
      <c r="D1029" s="11">
        <v>3.6433300000000002</v>
      </c>
      <c r="E1029" s="11">
        <v>26.8</v>
      </c>
      <c r="F1029" s="23">
        <v>2.9</v>
      </c>
      <c r="G1029" s="4">
        <f t="shared" si="127"/>
        <v>427.91399067164173</v>
      </c>
      <c r="H1029" s="4">
        <f t="shared" si="128"/>
        <v>16.186101119402981</v>
      </c>
      <c r="I1029" s="5">
        <f t="shared" si="131"/>
        <v>39702.150512353379</v>
      </c>
      <c r="J1029" s="4">
        <f t="shared" si="129"/>
        <v>35.312160354104478</v>
      </c>
      <c r="K1029" s="5">
        <f t="shared" si="130"/>
        <v>3276.2862067083229</v>
      </c>
      <c r="L1029" s="15">
        <f t="shared" si="132"/>
        <v>18.292585385418892</v>
      </c>
      <c r="M1029" s="6"/>
      <c r="N1029" s="7">
        <f t="shared" si="133"/>
        <v>23.082459084217518</v>
      </c>
      <c r="O1029" s="28">
        <f t="shared" si="126"/>
        <v>12.118034874688814</v>
      </c>
    </row>
    <row r="1030" spans="1:15" ht="13.2" x14ac:dyDescent="0.25">
      <c r="A1030" s="31">
        <v>20486</v>
      </c>
      <c r="B1030" s="11">
        <v>44.43</v>
      </c>
      <c r="C1030" s="4">
        <v>1.7</v>
      </c>
      <c r="D1030" s="11">
        <v>3.6666699999999999</v>
      </c>
      <c r="E1030" s="11">
        <v>26.8</v>
      </c>
      <c r="F1030" s="23">
        <v>2.84</v>
      </c>
      <c r="G1030" s="4">
        <f t="shared" si="127"/>
        <v>430.62782798507459</v>
      </c>
      <c r="H1030" s="4">
        <f t="shared" si="128"/>
        <v>16.476869402985074</v>
      </c>
      <c r="I1030" s="5">
        <f t="shared" si="131"/>
        <v>40081.336774324896</v>
      </c>
      <c r="J1030" s="4">
        <f t="shared" si="129"/>
        <v>35.538378078731341</v>
      </c>
      <c r="K1030" s="5">
        <f t="shared" si="130"/>
        <v>3307.7883211864478</v>
      </c>
      <c r="L1030" s="15">
        <f t="shared" si="132"/>
        <v>18.266116815127781</v>
      </c>
      <c r="M1030" s="6"/>
      <c r="N1030" s="7">
        <f t="shared" si="133"/>
        <v>23.017216418743011</v>
      </c>
      <c r="O1030" s="28">
        <f t="shared" si="126"/>
        <v>12.117261711580262</v>
      </c>
    </row>
    <row r="1031" spans="1:15" ht="13.2" x14ac:dyDescent="0.25">
      <c r="A1031" s="31">
        <v>20515</v>
      </c>
      <c r="B1031" s="11">
        <v>47.49</v>
      </c>
      <c r="C1031" s="4">
        <v>1.73</v>
      </c>
      <c r="D1031" s="11">
        <v>3.69</v>
      </c>
      <c r="E1031" s="11">
        <v>26.8</v>
      </c>
      <c r="F1031" s="23">
        <v>2.96</v>
      </c>
      <c r="G1031" s="4">
        <f t="shared" si="127"/>
        <v>460.28619291044771</v>
      </c>
      <c r="H1031" s="4">
        <f t="shared" si="128"/>
        <v>16.767637686567163</v>
      </c>
      <c r="I1031" s="5">
        <f t="shared" si="131"/>
        <v>42971.890077222321</v>
      </c>
      <c r="J1031" s="4">
        <f t="shared" si="129"/>
        <v>35.76449888059701</v>
      </c>
      <c r="K1031" s="5">
        <f t="shared" si="130"/>
        <v>3338.940290270591</v>
      </c>
      <c r="L1031" s="15">
        <f t="shared" si="132"/>
        <v>19.371210099299958</v>
      </c>
      <c r="M1031" s="6"/>
      <c r="N1031" s="7">
        <f t="shared" si="133"/>
        <v>24.373586635398734</v>
      </c>
      <c r="O1031" s="28">
        <f t="shared" si="126"/>
        <v>12.869918699186993</v>
      </c>
    </row>
    <row r="1032" spans="1:15" ht="13.2" x14ac:dyDescent="0.25">
      <c r="A1032" s="31">
        <v>20546</v>
      </c>
      <c r="B1032" s="11">
        <v>48.05</v>
      </c>
      <c r="C1032" s="4">
        <v>1.7533300000000001</v>
      </c>
      <c r="D1032" s="11">
        <v>3.66</v>
      </c>
      <c r="E1032" s="11">
        <v>26.9</v>
      </c>
      <c r="F1032" s="23">
        <v>3.18</v>
      </c>
      <c r="G1032" s="4">
        <f t="shared" si="127"/>
        <v>463.98258921933086</v>
      </c>
      <c r="H1032" s="4">
        <f t="shared" si="128"/>
        <v>16.930584665055761</v>
      </c>
      <c r="I1032" s="5">
        <f t="shared" si="131"/>
        <v>43448.700826371532</v>
      </c>
      <c r="J1032" s="4">
        <f t="shared" si="129"/>
        <v>35.341857992565053</v>
      </c>
      <c r="K1032" s="5">
        <f t="shared" si="130"/>
        <v>3309.5160254842831</v>
      </c>
      <c r="L1032" s="15">
        <f t="shared" si="132"/>
        <v>19.370593634578505</v>
      </c>
      <c r="M1032" s="6"/>
      <c r="N1032" s="7">
        <f t="shared" si="133"/>
        <v>24.338669114170251</v>
      </c>
      <c r="O1032" s="28">
        <f t="shared" si="126"/>
        <v>13.128415300546447</v>
      </c>
    </row>
    <row r="1033" spans="1:15" ht="13.2" x14ac:dyDescent="0.25">
      <c r="A1033" s="31">
        <v>20576</v>
      </c>
      <c r="B1033" s="11">
        <v>46.54</v>
      </c>
      <c r="C1033" s="4">
        <v>1.77667</v>
      </c>
      <c r="D1033" s="11">
        <v>3.63</v>
      </c>
      <c r="E1033" s="11">
        <v>27</v>
      </c>
      <c r="F1033" s="23">
        <v>3.07</v>
      </c>
      <c r="G1033" s="4">
        <f t="shared" si="127"/>
        <v>447.73720814814811</v>
      </c>
      <c r="H1033" s="4">
        <f t="shared" si="128"/>
        <v>17.092420833703702</v>
      </c>
      <c r="I1033" s="5">
        <f t="shared" si="131"/>
        <v>42060.81740071212</v>
      </c>
      <c r="J1033" s="4">
        <f t="shared" si="129"/>
        <v>34.922347777777773</v>
      </c>
      <c r="K1033" s="5">
        <f t="shared" si="130"/>
        <v>3280.635306501611</v>
      </c>
      <c r="L1033" s="15">
        <f t="shared" si="132"/>
        <v>18.544506591754434</v>
      </c>
      <c r="M1033" s="6"/>
      <c r="N1033" s="7">
        <f t="shared" si="133"/>
        <v>23.274196470664432</v>
      </c>
      <c r="O1033" s="28">
        <f t="shared" ref="O1033:O1096" si="134">B1033/D1033</f>
        <v>12.820936639118457</v>
      </c>
    </row>
    <row r="1034" spans="1:15" ht="13.2" x14ac:dyDescent="0.25">
      <c r="A1034" s="31">
        <v>20607</v>
      </c>
      <c r="B1034" s="11">
        <v>46.27</v>
      </c>
      <c r="C1034" s="4">
        <v>1.8</v>
      </c>
      <c r="D1034" s="11">
        <v>3.6</v>
      </c>
      <c r="E1034" s="11">
        <v>27.2</v>
      </c>
      <c r="F1034" s="23">
        <v>3</v>
      </c>
      <c r="G1034" s="4">
        <f t="shared" ref="G1034:G1097" si="135">B1034*$E$1804/E1034</f>
        <v>441.8665922794118</v>
      </c>
      <c r="H1034" s="4">
        <f t="shared" ref="H1034:H1097" si="136">C1034*$E$1804/E1034</f>
        <v>17.189536764705881</v>
      </c>
      <c r="I1034" s="5">
        <f t="shared" si="131"/>
        <v>41643.893362610703</v>
      </c>
      <c r="J1034" s="4">
        <f t="shared" ref="J1034:J1097" si="137">D1034*$E$1804/E1034</f>
        <v>34.379073529411762</v>
      </c>
      <c r="K1034" s="5">
        <f t="shared" ref="K1034:K1097" si="138">J1034*(I1034/G1034)</f>
        <v>3240.0695073567863</v>
      </c>
      <c r="L1034" s="15">
        <f t="shared" si="132"/>
        <v>18.158163846958701</v>
      </c>
      <c r="M1034" s="6"/>
      <c r="N1034" s="7">
        <f t="shared" si="133"/>
        <v>22.767416558558139</v>
      </c>
      <c r="O1034" s="28">
        <f t="shared" si="134"/>
        <v>12.852777777777778</v>
      </c>
    </row>
    <row r="1035" spans="1:15" ht="13.2" x14ac:dyDescent="0.25">
      <c r="A1035" s="31">
        <v>20637</v>
      </c>
      <c r="B1035" s="11">
        <v>48.78</v>
      </c>
      <c r="C1035" s="4">
        <v>1.8133300000000001</v>
      </c>
      <c r="D1035" s="11">
        <v>3.5533299999999999</v>
      </c>
      <c r="E1035" s="11">
        <v>27.4</v>
      </c>
      <c r="F1035" s="23">
        <v>3.11</v>
      </c>
      <c r="G1035" s="4">
        <f t="shared" si="135"/>
        <v>462.4361802919708</v>
      </c>
      <c r="H1035" s="4">
        <f t="shared" si="136"/>
        <v>17.190434579927008</v>
      </c>
      <c r="I1035" s="5">
        <f t="shared" ref="I1035:I1098" si="139">I1034*((G1035+(H1035/12))/G1034)</f>
        <v>43717.492342693229</v>
      </c>
      <c r="J1035" s="4">
        <f t="shared" si="137"/>
        <v>33.685698083576639</v>
      </c>
      <c r="K1035" s="5">
        <f t="shared" si="138"/>
        <v>3184.5567254215275</v>
      </c>
      <c r="L1035" s="15">
        <f t="shared" si="132"/>
        <v>18.856797596896786</v>
      </c>
      <c r="M1035" s="6"/>
      <c r="N1035" s="7">
        <f t="shared" si="133"/>
        <v>23.620311675201719</v>
      </c>
      <c r="O1035" s="28">
        <f t="shared" si="134"/>
        <v>13.727967849876032</v>
      </c>
    </row>
    <row r="1036" spans="1:15" ht="13.2" x14ac:dyDescent="0.25">
      <c r="A1036" s="31">
        <v>20668</v>
      </c>
      <c r="B1036" s="11">
        <v>48.49</v>
      </c>
      <c r="C1036" s="4">
        <v>1.82667</v>
      </c>
      <c r="D1036" s="11">
        <v>3.5066700000000002</v>
      </c>
      <c r="E1036" s="11">
        <v>27.3</v>
      </c>
      <c r="F1036" s="23">
        <v>3.33</v>
      </c>
      <c r="G1036" s="4">
        <f t="shared" si="135"/>
        <v>461.37080476190471</v>
      </c>
      <c r="H1036" s="4">
        <f t="shared" si="136"/>
        <v>17.380330128571426</v>
      </c>
      <c r="I1036" s="5">
        <f t="shared" si="139"/>
        <v>43753.698760454012</v>
      </c>
      <c r="J1036" s="4">
        <f t="shared" si="137"/>
        <v>33.36513012857143</v>
      </c>
      <c r="K1036" s="5">
        <f t="shared" si="138"/>
        <v>3164.1530796519137</v>
      </c>
      <c r="L1036" s="15">
        <f t="shared" si="132"/>
        <v>18.670937110186419</v>
      </c>
      <c r="M1036" s="6"/>
      <c r="N1036" s="7">
        <f t="shared" si="133"/>
        <v>23.368947299227301</v>
      </c>
      <c r="O1036" s="28">
        <f t="shared" si="134"/>
        <v>13.827933623637239</v>
      </c>
    </row>
    <row r="1037" spans="1:15" ht="13.2" x14ac:dyDescent="0.25">
      <c r="A1037" s="31">
        <v>20699</v>
      </c>
      <c r="B1037" s="11">
        <v>46.84</v>
      </c>
      <c r="C1037" s="4">
        <v>1.84</v>
      </c>
      <c r="D1037" s="11">
        <v>3.46</v>
      </c>
      <c r="E1037" s="11">
        <v>27.4</v>
      </c>
      <c r="F1037" s="23">
        <v>3.38</v>
      </c>
      <c r="G1037" s="4">
        <f t="shared" si="135"/>
        <v>444.04490948905112</v>
      </c>
      <c r="H1037" s="4">
        <f t="shared" si="136"/>
        <v>17.443267153284673</v>
      </c>
      <c r="I1037" s="5">
        <f t="shared" si="139"/>
        <v>42248.463981861074</v>
      </c>
      <c r="J1037" s="4">
        <f t="shared" si="137"/>
        <v>32.800926277372263</v>
      </c>
      <c r="K1037" s="5">
        <f t="shared" si="138"/>
        <v>3120.8301745781237</v>
      </c>
      <c r="L1037" s="15">
        <f t="shared" si="132"/>
        <v>17.836640796312022</v>
      </c>
      <c r="M1037" s="6"/>
      <c r="N1037" s="7">
        <f t="shared" si="133"/>
        <v>22.311473210449883</v>
      </c>
      <c r="O1037" s="28">
        <f t="shared" si="134"/>
        <v>13.537572254335261</v>
      </c>
    </row>
    <row r="1038" spans="1:15" ht="13.2" x14ac:dyDescent="0.25">
      <c r="A1038" s="31">
        <v>20729</v>
      </c>
      <c r="B1038" s="11">
        <v>46.24</v>
      </c>
      <c r="C1038" s="4">
        <v>1.80667</v>
      </c>
      <c r="D1038" s="11">
        <v>3.44333</v>
      </c>
      <c r="E1038" s="11">
        <v>27.5</v>
      </c>
      <c r="F1038" s="23">
        <v>3.34</v>
      </c>
      <c r="G1038" s="4">
        <f t="shared" si="135"/>
        <v>436.76286254545454</v>
      </c>
      <c r="H1038" s="4">
        <f t="shared" si="136"/>
        <v>17.065016454909088</v>
      </c>
      <c r="I1038" s="5">
        <f t="shared" si="139"/>
        <v>41690.920367916231</v>
      </c>
      <c r="J1038" s="4">
        <f t="shared" si="137"/>
        <v>32.524192635999995</v>
      </c>
      <c r="K1038" s="5">
        <f t="shared" si="138"/>
        <v>3104.5760560219933</v>
      </c>
      <c r="L1038" s="15">
        <f t="shared" si="132"/>
        <v>17.418952948636129</v>
      </c>
      <c r="M1038" s="6"/>
      <c r="N1038" s="7">
        <f t="shared" si="133"/>
        <v>21.777269004413139</v>
      </c>
      <c r="O1038" s="28">
        <f t="shared" si="134"/>
        <v>13.428861015354324</v>
      </c>
    </row>
    <row r="1039" spans="1:15" ht="13.2" x14ac:dyDescent="0.25">
      <c r="A1039" s="31">
        <v>20760</v>
      </c>
      <c r="B1039" s="11">
        <v>45.76</v>
      </c>
      <c r="C1039" s="4">
        <v>1.7733300000000001</v>
      </c>
      <c r="D1039" s="11">
        <v>3.4266700000000001</v>
      </c>
      <c r="E1039" s="11">
        <v>27.5</v>
      </c>
      <c r="F1039" s="23">
        <v>3.49</v>
      </c>
      <c r="G1039" s="4">
        <f t="shared" si="135"/>
        <v>432.22899199999995</v>
      </c>
      <c r="H1039" s="4">
        <f t="shared" si="136"/>
        <v>16.750101363272726</v>
      </c>
      <c r="I1039" s="5">
        <f t="shared" si="139"/>
        <v>41391.381834353728</v>
      </c>
      <c r="J1039" s="4">
        <f t="shared" si="137"/>
        <v>32.366829545818177</v>
      </c>
      <c r="K1039" s="5">
        <f t="shared" si="138"/>
        <v>3099.532482306051</v>
      </c>
      <c r="L1039" s="15">
        <f t="shared" si="132"/>
        <v>17.120339736628253</v>
      </c>
      <c r="M1039" s="6"/>
      <c r="N1039" s="7">
        <f t="shared" si="133"/>
        <v>21.39208741537233</v>
      </c>
      <c r="O1039" s="28">
        <f t="shared" si="134"/>
        <v>13.354072612769832</v>
      </c>
    </row>
    <row r="1040" spans="1:15" ht="13.2" x14ac:dyDescent="0.25">
      <c r="A1040" s="31">
        <v>20790</v>
      </c>
      <c r="B1040" s="11">
        <v>46.44</v>
      </c>
      <c r="C1040" s="4">
        <v>1.74</v>
      </c>
      <c r="D1040" s="11">
        <v>3.41</v>
      </c>
      <c r="E1040" s="11">
        <v>27.6</v>
      </c>
      <c r="F1040" s="23">
        <v>3.59</v>
      </c>
      <c r="G1040" s="4">
        <f t="shared" si="135"/>
        <v>437.06265652173909</v>
      </c>
      <c r="H1040" s="4">
        <f t="shared" si="136"/>
        <v>16.37573260869565</v>
      </c>
      <c r="I1040" s="5">
        <f t="shared" si="139"/>
        <v>41984.948150810174</v>
      </c>
      <c r="J1040" s="4">
        <f t="shared" si="137"/>
        <v>32.092671376811595</v>
      </c>
      <c r="K1040" s="5">
        <f t="shared" si="138"/>
        <v>3082.8740997903255</v>
      </c>
      <c r="L1040" s="15">
        <f t="shared" si="132"/>
        <v>17.197522725560919</v>
      </c>
      <c r="M1040" s="6"/>
      <c r="N1040" s="7">
        <f t="shared" si="133"/>
        <v>21.474498795561207</v>
      </c>
      <c r="O1040" s="28">
        <f t="shared" si="134"/>
        <v>13.618768328445746</v>
      </c>
    </row>
    <row r="1041" spans="1:15" ht="13.2" x14ac:dyDescent="0.25">
      <c r="A1041" s="31">
        <v>20821</v>
      </c>
      <c r="B1041" s="11">
        <v>45.43</v>
      </c>
      <c r="C1041" s="4">
        <v>1.7366699999999999</v>
      </c>
      <c r="D1041" s="11">
        <v>3.4066700000000001</v>
      </c>
      <c r="E1041" s="11">
        <v>27.6</v>
      </c>
      <c r="F1041" s="23">
        <v>3.46</v>
      </c>
      <c r="G1041" s="4">
        <f t="shared" si="135"/>
        <v>427.55720253623184</v>
      </c>
      <c r="H1041" s="4">
        <f t="shared" si="136"/>
        <v>16.344392844565217</v>
      </c>
      <c r="I1041" s="5">
        <f t="shared" si="139"/>
        <v>41202.677888674894</v>
      </c>
      <c r="J1041" s="4">
        <f t="shared" si="137"/>
        <v>32.061331612681158</v>
      </c>
      <c r="K1041" s="5">
        <f t="shared" si="138"/>
        <v>3089.6748114244356</v>
      </c>
      <c r="L1041" s="15">
        <f t="shared" si="132"/>
        <v>16.717780078533004</v>
      </c>
      <c r="M1041" s="6"/>
      <c r="N1041" s="7">
        <f t="shared" si="133"/>
        <v>20.863186388755381</v>
      </c>
      <c r="O1041" s="28">
        <f t="shared" si="134"/>
        <v>13.335603389820557</v>
      </c>
    </row>
    <row r="1042" spans="1:15" ht="13.2" x14ac:dyDescent="0.25">
      <c r="A1042" s="31">
        <v>20852</v>
      </c>
      <c r="B1042" s="11">
        <v>43.47</v>
      </c>
      <c r="C1042" s="4">
        <v>1.73333</v>
      </c>
      <c r="D1042" s="11">
        <v>3.40333</v>
      </c>
      <c r="E1042" s="11">
        <v>27.7</v>
      </c>
      <c r="F1042" s="23">
        <v>3.34</v>
      </c>
      <c r="G1042" s="4">
        <f t="shared" si="135"/>
        <v>407.63404007220214</v>
      </c>
      <c r="H1042" s="4">
        <f t="shared" si="136"/>
        <v>16.254067418411552</v>
      </c>
      <c r="I1042" s="5">
        <f t="shared" si="139"/>
        <v>39413.260280210714</v>
      </c>
      <c r="J1042" s="4">
        <f t="shared" si="137"/>
        <v>31.914266335379061</v>
      </c>
      <c r="K1042" s="5">
        <f t="shared" si="138"/>
        <v>3085.7219026788484</v>
      </c>
      <c r="L1042" s="15">
        <f t="shared" si="132"/>
        <v>15.843733142229739</v>
      </c>
      <c r="M1042" s="6"/>
      <c r="N1042" s="7">
        <f t="shared" si="133"/>
        <v>19.762632437908923</v>
      </c>
      <c r="O1042" s="28">
        <f t="shared" si="134"/>
        <v>12.772784302433205</v>
      </c>
    </row>
    <row r="1043" spans="1:15" ht="13.2" x14ac:dyDescent="0.25">
      <c r="A1043" s="31">
        <v>20880</v>
      </c>
      <c r="B1043" s="11">
        <v>44.03</v>
      </c>
      <c r="C1043" s="4">
        <v>1.73</v>
      </c>
      <c r="D1043" s="11">
        <v>3.4</v>
      </c>
      <c r="E1043" s="11">
        <v>27.8</v>
      </c>
      <c r="F1043" s="23">
        <v>3.41</v>
      </c>
      <c r="G1043" s="4">
        <f t="shared" si="135"/>
        <v>411.40016510791366</v>
      </c>
      <c r="H1043" s="4">
        <f t="shared" si="136"/>
        <v>16.16448525179856</v>
      </c>
      <c r="I1043" s="5">
        <f t="shared" si="139"/>
        <v>39907.641273568595</v>
      </c>
      <c r="J1043" s="4">
        <f t="shared" si="137"/>
        <v>31.768352517985608</v>
      </c>
      <c r="K1043" s="5">
        <f t="shared" si="138"/>
        <v>3081.6711408161073</v>
      </c>
      <c r="L1043" s="15">
        <f t="shared" si="132"/>
        <v>15.900417108869165</v>
      </c>
      <c r="M1043" s="6"/>
      <c r="N1043" s="7">
        <f t="shared" si="133"/>
        <v>19.821836742269998</v>
      </c>
      <c r="O1043" s="28">
        <f t="shared" si="134"/>
        <v>12.950000000000001</v>
      </c>
    </row>
    <row r="1044" spans="1:15" ht="13.2" x14ac:dyDescent="0.25">
      <c r="A1044" s="31">
        <v>20911</v>
      </c>
      <c r="B1044" s="11">
        <v>45.05</v>
      </c>
      <c r="C1044" s="4">
        <v>1.73</v>
      </c>
      <c r="D1044" s="11">
        <v>3.4066700000000001</v>
      </c>
      <c r="E1044" s="11">
        <v>27.9</v>
      </c>
      <c r="F1044" s="23">
        <v>3.48</v>
      </c>
      <c r="G1044" s="4">
        <f t="shared" si="135"/>
        <v>419.42195878136198</v>
      </c>
      <c r="H1044" s="4">
        <f t="shared" si="136"/>
        <v>16.106548028673835</v>
      </c>
      <c r="I1044" s="5">
        <f t="shared" si="139"/>
        <v>40815.991401720632</v>
      </c>
      <c r="J1044" s="4">
        <f t="shared" si="137"/>
        <v>31.716586111469532</v>
      </c>
      <c r="K1044" s="5">
        <f t="shared" si="138"/>
        <v>3086.4953036292923</v>
      </c>
      <c r="L1044" s="15">
        <f t="shared" si="132"/>
        <v>16.123704360211754</v>
      </c>
      <c r="M1044" s="6"/>
      <c r="N1044" s="7">
        <f t="shared" si="133"/>
        <v>20.08683118874508</v>
      </c>
      <c r="O1044" s="28">
        <f t="shared" si="134"/>
        <v>13.224057510706935</v>
      </c>
    </row>
    <row r="1045" spans="1:15" ht="13.2" x14ac:dyDescent="0.25">
      <c r="A1045" s="31">
        <v>20941</v>
      </c>
      <c r="B1045" s="11">
        <v>46.78</v>
      </c>
      <c r="C1045" s="4">
        <v>1.73</v>
      </c>
      <c r="D1045" s="11">
        <v>3.4133300000000002</v>
      </c>
      <c r="E1045" s="11">
        <v>28</v>
      </c>
      <c r="F1045" s="23">
        <v>3.6</v>
      </c>
      <c r="G1045" s="4">
        <f t="shared" si="135"/>
        <v>433.97304785714283</v>
      </c>
      <c r="H1045" s="4">
        <f t="shared" si="136"/>
        <v>16.049024642857141</v>
      </c>
      <c r="I1045" s="5">
        <f t="shared" si="139"/>
        <v>42362.179396914595</v>
      </c>
      <c r="J1045" s="4">
        <f t="shared" si="137"/>
        <v>31.66509669607143</v>
      </c>
      <c r="K1045" s="5">
        <f t="shared" si="138"/>
        <v>3090.9811415320755</v>
      </c>
      <c r="L1045" s="15">
        <f t="shared" si="132"/>
        <v>16.598110789114262</v>
      </c>
      <c r="M1045" s="6"/>
      <c r="N1045" s="7">
        <f t="shared" si="133"/>
        <v>20.661106693401848</v>
      </c>
      <c r="O1045" s="28">
        <f t="shared" si="134"/>
        <v>13.705091508878427</v>
      </c>
    </row>
    <row r="1046" spans="1:15" ht="13.2" x14ac:dyDescent="0.25">
      <c r="A1046" s="31">
        <v>20972</v>
      </c>
      <c r="B1046" s="11">
        <v>47.55</v>
      </c>
      <c r="C1046" s="4">
        <v>1.73</v>
      </c>
      <c r="D1046" s="11">
        <v>3.42</v>
      </c>
      <c r="E1046" s="11">
        <v>28.1</v>
      </c>
      <c r="F1046" s="23">
        <v>3.8</v>
      </c>
      <c r="G1046" s="4">
        <f t="shared" si="135"/>
        <v>439.54644661921702</v>
      </c>
      <c r="H1046" s="4">
        <f t="shared" si="136"/>
        <v>15.991910676156582</v>
      </c>
      <c r="I1046" s="5">
        <f t="shared" si="139"/>
        <v>43036.312661029333</v>
      </c>
      <c r="J1046" s="4">
        <f t="shared" si="137"/>
        <v>31.614066192170814</v>
      </c>
      <c r="K1046" s="5">
        <f t="shared" si="138"/>
        <v>3095.3562418658321</v>
      </c>
      <c r="L1046" s="15">
        <f t="shared" si="132"/>
        <v>16.729918872472865</v>
      </c>
      <c r="M1046" s="6"/>
      <c r="N1046" s="7">
        <f t="shared" si="133"/>
        <v>20.806763725120597</v>
      </c>
      <c r="O1046" s="28">
        <f t="shared" si="134"/>
        <v>13.903508771929824</v>
      </c>
    </row>
    <row r="1047" spans="1:15" ht="13.2" x14ac:dyDescent="0.25">
      <c r="A1047" s="31">
        <v>21002</v>
      </c>
      <c r="B1047" s="11">
        <v>48.51</v>
      </c>
      <c r="C1047" s="4">
        <v>1.74</v>
      </c>
      <c r="D1047" s="11">
        <v>3.4366699999999999</v>
      </c>
      <c r="E1047" s="11">
        <v>28.3</v>
      </c>
      <c r="F1047" s="23">
        <v>3.93</v>
      </c>
      <c r="G1047" s="4">
        <f t="shared" si="135"/>
        <v>445.25152049469961</v>
      </c>
      <c r="H1047" s="4">
        <f t="shared" si="136"/>
        <v>15.970679151943463</v>
      </c>
      <c r="I1047" s="5">
        <f t="shared" si="139"/>
        <v>43725.209000664312</v>
      </c>
      <c r="J1047" s="4">
        <f t="shared" si="137"/>
        <v>31.543651678798582</v>
      </c>
      <c r="K1047" s="5">
        <f t="shared" si="138"/>
        <v>3097.6935480584007</v>
      </c>
      <c r="L1047" s="15">
        <f t="shared" si="132"/>
        <v>16.868882383979795</v>
      </c>
      <c r="M1047" s="6"/>
      <c r="N1047" s="7">
        <f t="shared" si="133"/>
        <v>20.959760285686023</v>
      </c>
      <c r="O1047" s="28">
        <f t="shared" si="134"/>
        <v>14.115408229477953</v>
      </c>
    </row>
    <row r="1048" spans="1:15" ht="13.2" x14ac:dyDescent="0.25">
      <c r="A1048" s="31">
        <v>21033</v>
      </c>
      <c r="B1048" s="11">
        <v>45.84</v>
      </c>
      <c r="C1048" s="4">
        <v>1.75</v>
      </c>
      <c r="D1048" s="11">
        <v>3.4533299999999998</v>
      </c>
      <c r="E1048" s="11">
        <v>28.3</v>
      </c>
      <c r="F1048" s="23">
        <v>3.93</v>
      </c>
      <c r="G1048" s="4">
        <f t="shared" si="135"/>
        <v>420.7447886925795</v>
      </c>
      <c r="H1048" s="4">
        <f t="shared" si="136"/>
        <v>16.062464664310955</v>
      </c>
      <c r="I1048" s="5">
        <f t="shared" si="139"/>
        <v>41450.013885172455</v>
      </c>
      <c r="J1048" s="4">
        <f t="shared" si="137"/>
        <v>31.696566342402825</v>
      </c>
      <c r="K1048" s="5">
        <f t="shared" si="138"/>
        <v>3122.6129243037212</v>
      </c>
      <c r="L1048" s="15">
        <f t="shared" si="132"/>
        <v>15.868942729452243</v>
      </c>
      <c r="M1048" s="6"/>
      <c r="N1048" s="7">
        <f t="shared" si="133"/>
        <v>19.702677805273037</v>
      </c>
      <c r="O1048" s="28">
        <f t="shared" si="134"/>
        <v>13.274144087011669</v>
      </c>
    </row>
    <row r="1049" spans="1:15" ht="13.2" x14ac:dyDescent="0.25">
      <c r="A1049" s="31">
        <v>21064</v>
      </c>
      <c r="B1049" s="11">
        <v>43.98</v>
      </c>
      <c r="C1049" s="4">
        <v>1.76</v>
      </c>
      <c r="D1049" s="11">
        <v>3.47</v>
      </c>
      <c r="E1049" s="11">
        <v>28.3</v>
      </c>
      <c r="F1049" s="23">
        <v>3.92</v>
      </c>
      <c r="G1049" s="4">
        <f t="shared" si="135"/>
        <v>403.67268339222608</v>
      </c>
      <c r="H1049" s="4">
        <f t="shared" si="136"/>
        <v>16.154250176678445</v>
      </c>
      <c r="I1049" s="5">
        <f t="shared" si="139"/>
        <v>39900.762348161203</v>
      </c>
      <c r="J1049" s="4">
        <f t="shared" si="137"/>
        <v>31.849572791519432</v>
      </c>
      <c r="K1049" s="5">
        <f t="shared" si="138"/>
        <v>3148.150189816266</v>
      </c>
      <c r="L1049" s="15">
        <f t="shared" si="132"/>
        <v>15.157274488962209</v>
      </c>
      <c r="M1049" s="6"/>
      <c r="N1049" s="7">
        <f t="shared" si="133"/>
        <v>18.807961927666817</v>
      </c>
      <c r="O1049" s="28">
        <f t="shared" si="134"/>
        <v>12.674351585014408</v>
      </c>
    </row>
    <row r="1050" spans="1:15" ht="13.2" x14ac:dyDescent="0.25">
      <c r="A1050" s="31">
        <v>21094</v>
      </c>
      <c r="B1050" s="11">
        <v>41.24</v>
      </c>
      <c r="C1050" s="4">
        <v>1.77</v>
      </c>
      <c r="D1050" s="11">
        <v>3.4366699999999999</v>
      </c>
      <c r="E1050" s="11">
        <v>28.3</v>
      </c>
      <c r="F1050" s="23">
        <v>3.97</v>
      </c>
      <c r="G1050" s="4">
        <f t="shared" si="135"/>
        <v>378.52345300353358</v>
      </c>
      <c r="H1050" s="4">
        <f t="shared" si="136"/>
        <v>16.246035689045936</v>
      </c>
      <c r="I1050" s="5">
        <f t="shared" si="139"/>
        <v>37548.7221847322</v>
      </c>
      <c r="J1050" s="4">
        <f t="shared" si="137"/>
        <v>31.543651678798582</v>
      </c>
      <c r="K1050" s="5">
        <f t="shared" si="138"/>
        <v>3129.0632170369445</v>
      </c>
      <c r="L1050" s="15">
        <f t="shared" si="132"/>
        <v>14.149451489483535</v>
      </c>
      <c r="M1050" s="6"/>
      <c r="N1050" s="7">
        <f t="shared" si="133"/>
        <v>17.551467653382655</v>
      </c>
      <c r="O1050" s="28">
        <f t="shared" si="134"/>
        <v>11.999988360826032</v>
      </c>
    </row>
    <row r="1051" spans="1:15" ht="13.2" x14ac:dyDescent="0.25">
      <c r="A1051" s="31">
        <v>21125</v>
      </c>
      <c r="B1051" s="11">
        <v>40.35</v>
      </c>
      <c r="C1051" s="4">
        <v>1.78</v>
      </c>
      <c r="D1051" s="11">
        <v>3.40333</v>
      </c>
      <c r="E1051" s="11">
        <v>28.4</v>
      </c>
      <c r="F1051" s="23">
        <v>3.72</v>
      </c>
      <c r="G1051" s="4">
        <f t="shared" si="135"/>
        <v>369.05047711267611</v>
      </c>
      <c r="H1051" s="4">
        <f t="shared" si="136"/>
        <v>16.280293661971832</v>
      </c>
      <c r="I1051" s="5">
        <f t="shared" si="139"/>
        <v>36743.603984207664</v>
      </c>
      <c r="J1051" s="4">
        <f t="shared" si="137"/>
        <v>31.127647094718309</v>
      </c>
      <c r="K1051" s="5">
        <f t="shared" si="138"/>
        <v>3099.1477013029353</v>
      </c>
      <c r="L1051" s="15">
        <f t="shared" si="132"/>
        <v>13.736242235298485</v>
      </c>
      <c r="M1051" s="6"/>
      <c r="N1051" s="7">
        <f t="shared" si="133"/>
        <v>17.035278552833901</v>
      </c>
      <c r="O1051" s="28">
        <f t="shared" si="134"/>
        <v>11.856035118545661</v>
      </c>
    </row>
    <row r="1052" spans="1:15" ht="13.2" x14ac:dyDescent="0.25">
      <c r="A1052" s="31">
        <v>21155</v>
      </c>
      <c r="B1052" s="11">
        <v>40.33</v>
      </c>
      <c r="C1052" s="4">
        <v>1.79</v>
      </c>
      <c r="D1052" s="11">
        <v>3.37</v>
      </c>
      <c r="E1052" s="11">
        <v>28.4</v>
      </c>
      <c r="F1052" s="23">
        <v>3.21</v>
      </c>
      <c r="G1052" s="4">
        <f t="shared" si="135"/>
        <v>368.86755246478867</v>
      </c>
      <c r="H1052" s="4">
        <f t="shared" si="136"/>
        <v>16.371755985915492</v>
      </c>
      <c r="I1052" s="5">
        <f t="shared" si="139"/>
        <v>36861.226012657717</v>
      </c>
      <c r="J1052" s="4">
        <f t="shared" si="137"/>
        <v>30.822803169014087</v>
      </c>
      <c r="K1052" s="5">
        <f t="shared" si="138"/>
        <v>3080.1470781714988</v>
      </c>
      <c r="L1052" s="15">
        <f t="shared" si="132"/>
        <v>13.673246057951381</v>
      </c>
      <c r="M1052" s="6"/>
      <c r="N1052" s="7">
        <f t="shared" si="133"/>
        <v>16.954577613038243</v>
      </c>
      <c r="O1052" s="28">
        <f t="shared" si="134"/>
        <v>11.967359050445102</v>
      </c>
    </row>
    <row r="1053" spans="1:15" ht="13.2" x14ac:dyDescent="0.25">
      <c r="A1053" s="31">
        <v>21186</v>
      </c>
      <c r="B1053" s="11">
        <v>41.12</v>
      </c>
      <c r="C1053" s="4">
        <v>1.7833300000000001</v>
      </c>
      <c r="D1053" s="11">
        <v>3.2933300000000001</v>
      </c>
      <c r="E1053" s="11">
        <v>28.6</v>
      </c>
      <c r="F1053" s="23">
        <v>3.09</v>
      </c>
      <c r="G1053" s="4">
        <f t="shared" si="135"/>
        <v>373.46305454545444</v>
      </c>
      <c r="H1053" s="4">
        <f t="shared" si="136"/>
        <v>16.196689422727271</v>
      </c>
      <c r="I1053" s="5">
        <f t="shared" si="139"/>
        <v>37455.337164917379</v>
      </c>
      <c r="J1053" s="4">
        <f t="shared" si="137"/>
        <v>29.910921240909087</v>
      </c>
      <c r="K1053" s="5">
        <f t="shared" si="138"/>
        <v>2999.8245511998389</v>
      </c>
      <c r="L1053" s="15">
        <f t="shared" si="132"/>
        <v>13.78843155230763</v>
      </c>
      <c r="M1053" s="6"/>
      <c r="N1053" s="7">
        <f t="shared" si="133"/>
        <v>17.094108854212227</v>
      </c>
      <c r="O1053" s="28">
        <f t="shared" si="134"/>
        <v>12.485842597006677</v>
      </c>
    </row>
    <row r="1054" spans="1:15" ht="13.2" x14ac:dyDescent="0.25">
      <c r="A1054" s="31">
        <v>21217</v>
      </c>
      <c r="B1054" s="11">
        <v>41.26</v>
      </c>
      <c r="C1054" s="4">
        <v>1.77667</v>
      </c>
      <c r="D1054" s="11">
        <v>3.2166700000000001</v>
      </c>
      <c r="E1054" s="11">
        <v>28.6</v>
      </c>
      <c r="F1054" s="23">
        <v>3.05</v>
      </c>
      <c r="G1054" s="4">
        <f t="shared" si="135"/>
        <v>374.73457272727268</v>
      </c>
      <c r="H1054" s="4">
        <f t="shared" si="136"/>
        <v>16.136201486363635</v>
      </c>
      <c r="I1054" s="5">
        <f t="shared" si="139"/>
        <v>37717.721123084244</v>
      </c>
      <c r="J1054" s="4">
        <f t="shared" si="137"/>
        <v>29.214674213636364</v>
      </c>
      <c r="K1054" s="5">
        <f t="shared" si="138"/>
        <v>2940.5104703100196</v>
      </c>
      <c r="L1054" s="15">
        <f t="shared" si="132"/>
        <v>13.784906390337678</v>
      </c>
      <c r="M1054" s="6"/>
      <c r="N1054" s="7">
        <f t="shared" si="133"/>
        <v>17.087281988811394</v>
      </c>
      <c r="O1054" s="28">
        <f t="shared" si="134"/>
        <v>12.826929713026203</v>
      </c>
    </row>
    <row r="1055" spans="1:15" ht="13.2" x14ac:dyDescent="0.25">
      <c r="A1055" s="31">
        <v>21245</v>
      </c>
      <c r="B1055" s="11">
        <v>42.11</v>
      </c>
      <c r="C1055" s="4">
        <v>1.77</v>
      </c>
      <c r="D1055" s="11">
        <v>3.14</v>
      </c>
      <c r="E1055" s="11">
        <v>28.8</v>
      </c>
      <c r="F1055" s="23">
        <v>2.98</v>
      </c>
      <c r="G1055" s="4">
        <f t="shared" si="135"/>
        <v>379.79857048611109</v>
      </c>
      <c r="H1055" s="4">
        <f t="shared" si="136"/>
        <v>15.963986458333332</v>
      </c>
      <c r="I1055" s="5">
        <f t="shared" si="139"/>
        <v>38361.322146028368</v>
      </c>
      <c r="J1055" s="4">
        <f t="shared" si="137"/>
        <v>28.320292361111111</v>
      </c>
      <c r="K1055" s="5">
        <f t="shared" si="138"/>
        <v>2860.4737957380453</v>
      </c>
      <c r="L1055" s="15">
        <f t="shared" si="132"/>
        <v>13.925589923892938</v>
      </c>
      <c r="M1055" s="6"/>
      <c r="N1055" s="7">
        <f t="shared" si="133"/>
        <v>17.25815533706723</v>
      </c>
      <c r="O1055" s="28">
        <f t="shared" si="134"/>
        <v>13.410828025477706</v>
      </c>
    </row>
    <row r="1056" spans="1:15" ht="13.2" x14ac:dyDescent="0.25">
      <c r="A1056" s="31">
        <v>21276</v>
      </c>
      <c r="B1056" s="11">
        <v>42.34</v>
      </c>
      <c r="C1056" s="4">
        <v>1.75667</v>
      </c>
      <c r="D1056" s="11">
        <v>3.07</v>
      </c>
      <c r="E1056" s="11">
        <v>28.9</v>
      </c>
      <c r="F1056" s="23">
        <v>2.88</v>
      </c>
      <c r="G1056" s="4">
        <f t="shared" si="135"/>
        <v>380.55162698961942</v>
      </c>
      <c r="H1056" s="4">
        <f t="shared" si="136"/>
        <v>15.788937803114186</v>
      </c>
      <c r="I1056" s="5">
        <f t="shared" si="139"/>
        <v>38570.280157133406</v>
      </c>
      <c r="J1056" s="4">
        <f t="shared" si="137"/>
        <v>27.59313875432526</v>
      </c>
      <c r="K1056" s="5">
        <f t="shared" si="138"/>
        <v>2796.6641493245052</v>
      </c>
      <c r="L1056" s="15">
        <f t="shared" si="132"/>
        <v>13.913501765262778</v>
      </c>
      <c r="M1056" s="6"/>
      <c r="N1056" s="7">
        <f t="shared" si="133"/>
        <v>17.239665390241097</v>
      </c>
      <c r="O1056" s="28">
        <f t="shared" si="134"/>
        <v>13.791530944625409</v>
      </c>
    </row>
    <row r="1057" spans="1:15" ht="13.2" x14ac:dyDescent="0.25">
      <c r="A1057" s="31">
        <v>21306</v>
      </c>
      <c r="B1057" s="11">
        <v>43.7</v>
      </c>
      <c r="C1057" s="4">
        <v>1.74333</v>
      </c>
      <c r="D1057" s="11">
        <v>3</v>
      </c>
      <c r="E1057" s="11">
        <v>28.9</v>
      </c>
      <c r="F1057" s="23">
        <v>2.92</v>
      </c>
      <c r="G1057" s="4">
        <f t="shared" si="135"/>
        <v>392.77529757785464</v>
      </c>
      <c r="H1057" s="4">
        <f t="shared" si="136"/>
        <v>15.669037975432525</v>
      </c>
      <c r="I1057" s="5">
        <f t="shared" si="139"/>
        <v>39941.53605909914</v>
      </c>
      <c r="J1057" s="4">
        <f t="shared" si="137"/>
        <v>26.963979238754327</v>
      </c>
      <c r="K1057" s="5">
        <f t="shared" si="138"/>
        <v>2741.9818804873553</v>
      </c>
      <c r="L1057" s="15">
        <f t="shared" si="132"/>
        <v>14.323824968409225</v>
      </c>
      <c r="M1057" s="6"/>
      <c r="N1057" s="7">
        <f t="shared" si="133"/>
        <v>17.742987045801215</v>
      </c>
      <c r="O1057" s="28">
        <f t="shared" si="134"/>
        <v>14.566666666666668</v>
      </c>
    </row>
    <row r="1058" spans="1:15" ht="13.2" x14ac:dyDescent="0.25">
      <c r="A1058" s="31">
        <v>21337</v>
      </c>
      <c r="B1058" s="11">
        <v>44.75</v>
      </c>
      <c r="C1058" s="4">
        <v>1.73</v>
      </c>
      <c r="D1058" s="11">
        <v>2.93</v>
      </c>
      <c r="E1058" s="11">
        <v>28.9</v>
      </c>
      <c r="F1058" s="23">
        <v>2.97</v>
      </c>
      <c r="G1058" s="4">
        <f t="shared" si="135"/>
        <v>402.21269031141867</v>
      </c>
      <c r="H1058" s="4">
        <f t="shared" si="136"/>
        <v>15.549228027681661</v>
      </c>
      <c r="I1058" s="5">
        <f t="shared" si="139"/>
        <v>41032.997179859805</v>
      </c>
      <c r="J1058" s="4">
        <f t="shared" si="137"/>
        <v>26.33481972318339</v>
      </c>
      <c r="K1058" s="5">
        <f t="shared" si="138"/>
        <v>2686.6297594857929</v>
      </c>
      <c r="L1058" s="15">
        <f t="shared" si="132"/>
        <v>14.635555551956264</v>
      </c>
      <c r="M1058" s="6"/>
      <c r="N1058" s="7">
        <f t="shared" si="133"/>
        <v>18.122451008262207</v>
      </c>
      <c r="O1058" s="28">
        <f t="shared" si="134"/>
        <v>15.273037542662115</v>
      </c>
    </row>
    <row r="1059" spans="1:15" ht="13.2" x14ac:dyDescent="0.25">
      <c r="A1059" s="31">
        <v>21367</v>
      </c>
      <c r="B1059" s="11">
        <v>45.98</v>
      </c>
      <c r="C1059" s="4">
        <v>1.73</v>
      </c>
      <c r="D1059" s="11">
        <v>2.9133300000000002</v>
      </c>
      <c r="E1059" s="11">
        <v>29</v>
      </c>
      <c r="F1059" s="23">
        <v>3.2</v>
      </c>
      <c r="G1059" s="4">
        <f t="shared" si="135"/>
        <v>411.84285999999997</v>
      </c>
      <c r="H1059" s="4">
        <f t="shared" si="136"/>
        <v>15.495609999999999</v>
      </c>
      <c r="I1059" s="5">
        <f t="shared" si="139"/>
        <v>42147.185468594973</v>
      </c>
      <c r="J1059" s="4">
        <f t="shared" si="137"/>
        <v>26.094696809999999</v>
      </c>
      <c r="K1059" s="5">
        <f t="shared" si="138"/>
        <v>2670.4797703615004</v>
      </c>
      <c r="L1059" s="15">
        <f t="shared" si="132"/>
        <v>14.957457101901131</v>
      </c>
      <c r="M1059" s="6"/>
      <c r="N1059" s="7">
        <f t="shared" si="133"/>
        <v>18.513137401048027</v>
      </c>
      <c r="O1059" s="28">
        <f t="shared" si="134"/>
        <v>15.782626753577519</v>
      </c>
    </row>
    <row r="1060" spans="1:15" ht="13.2" x14ac:dyDescent="0.25">
      <c r="A1060" s="31">
        <v>21398</v>
      </c>
      <c r="B1060" s="11">
        <v>47.7</v>
      </c>
      <c r="C1060" s="4">
        <v>1.73</v>
      </c>
      <c r="D1060" s="11">
        <v>2.8966699999999999</v>
      </c>
      <c r="E1060" s="11">
        <v>28.9</v>
      </c>
      <c r="F1060" s="23">
        <v>3.54</v>
      </c>
      <c r="G1060" s="4">
        <f t="shared" si="135"/>
        <v>428.72726989619377</v>
      </c>
      <c r="H1060" s="4">
        <f t="shared" si="136"/>
        <v>15.549228027681661</v>
      </c>
      <c r="I1060" s="5">
        <f t="shared" si="139"/>
        <v>44007.709096192506</v>
      </c>
      <c r="J1060" s="4">
        <f t="shared" si="137"/>
        <v>26.035249913840829</v>
      </c>
      <c r="K1060" s="5">
        <f t="shared" si="138"/>
        <v>2672.4488617959737</v>
      </c>
      <c r="L1060" s="15">
        <f t="shared" si="132"/>
        <v>15.544566891165916</v>
      </c>
      <c r="M1060" s="6"/>
      <c r="N1060" s="7">
        <f t="shared" si="133"/>
        <v>19.229233309769281</v>
      </c>
      <c r="O1060" s="28">
        <f t="shared" si="134"/>
        <v>16.467184732813887</v>
      </c>
    </row>
    <row r="1061" spans="1:15" ht="13.2" x14ac:dyDescent="0.25">
      <c r="A1061" s="31">
        <v>21429</v>
      </c>
      <c r="B1061" s="11">
        <v>48.96</v>
      </c>
      <c r="C1061" s="4">
        <v>1.73</v>
      </c>
      <c r="D1061" s="11">
        <v>2.88</v>
      </c>
      <c r="E1061" s="11">
        <v>28.9</v>
      </c>
      <c r="F1061" s="23">
        <v>3.76</v>
      </c>
      <c r="G1061" s="4">
        <f t="shared" si="135"/>
        <v>440.05214117647057</v>
      </c>
      <c r="H1061" s="4">
        <f t="shared" si="136"/>
        <v>15.549228027681661</v>
      </c>
      <c r="I1061" s="5">
        <f t="shared" si="139"/>
        <v>45303.184110641916</v>
      </c>
      <c r="J1061" s="4">
        <f t="shared" si="137"/>
        <v>25.885420069204152</v>
      </c>
      <c r="K1061" s="5">
        <f t="shared" si="138"/>
        <v>2664.8931829789362</v>
      </c>
      <c r="L1061" s="15">
        <f t="shared" si="132"/>
        <v>15.931923184092838</v>
      </c>
      <c r="M1061" s="6"/>
      <c r="N1061" s="7">
        <f t="shared" si="133"/>
        <v>19.695350298388743</v>
      </c>
      <c r="O1061" s="28">
        <f t="shared" si="134"/>
        <v>17</v>
      </c>
    </row>
    <row r="1062" spans="1:15" ht="13.2" x14ac:dyDescent="0.25">
      <c r="A1062" s="31">
        <v>21459</v>
      </c>
      <c r="B1062" s="11">
        <v>50.95</v>
      </c>
      <c r="C1062" s="4">
        <v>1.7366699999999999</v>
      </c>
      <c r="D1062" s="11">
        <v>2.8833299999999999</v>
      </c>
      <c r="E1062" s="11">
        <v>28.9</v>
      </c>
      <c r="F1062" s="23">
        <v>3.8</v>
      </c>
      <c r="G1062" s="4">
        <f t="shared" si="135"/>
        <v>457.93824740484428</v>
      </c>
      <c r="H1062" s="4">
        <f t="shared" si="136"/>
        <v>15.609177941522491</v>
      </c>
      <c r="I1062" s="5">
        <f t="shared" si="139"/>
        <v>47278.46447098974</v>
      </c>
      <c r="J1062" s="4">
        <f t="shared" si="137"/>
        <v>25.915350086159169</v>
      </c>
      <c r="K1062" s="5">
        <f t="shared" si="138"/>
        <v>2675.5527961361895</v>
      </c>
      <c r="L1062" s="15">
        <f t="shared" si="132"/>
        <v>16.559803310351565</v>
      </c>
      <c r="M1062" s="6"/>
      <c r="N1062" s="7">
        <f t="shared" si="133"/>
        <v>20.455148275406565</v>
      </c>
      <c r="O1062" s="28">
        <f t="shared" si="134"/>
        <v>17.670540659584578</v>
      </c>
    </row>
    <row r="1063" spans="1:15" ht="13.2" x14ac:dyDescent="0.25">
      <c r="A1063" s="31">
        <v>21490</v>
      </c>
      <c r="B1063" s="11">
        <v>52.5</v>
      </c>
      <c r="C1063" s="4">
        <v>1.74333</v>
      </c>
      <c r="D1063" s="11">
        <v>2.8866700000000001</v>
      </c>
      <c r="E1063" s="11">
        <v>29</v>
      </c>
      <c r="F1063" s="23">
        <v>3.74</v>
      </c>
      <c r="G1063" s="4">
        <f t="shared" si="135"/>
        <v>470.24249999999995</v>
      </c>
      <c r="H1063" s="4">
        <f t="shared" si="136"/>
        <v>15.615006809999999</v>
      </c>
      <c r="I1063" s="5">
        <f t="shared" si="139"/>
        <v>48683.123945342151</v>
      </c>
      <c r="J1063" s="4">
        <f t="shared" si="137"/>
        <v>25.855903189999999</v>
      </c>
      <c r="K1063" s="5">
        <f t="shared" si="138"/>
        <v>2676.8021599866825</v>
      </c>
      <c r="L1063" s="15">
        <f t="shared" si="132"/>
        <v>16.988883579386325</v>
      </c>
      <c r="M1063" s="6"/>
      <c r="N1063" s="7">
        <f t="shared" si="133"/>
        <v>20.965610881429555</v>
      </c>
      <c r="O1063" s="28">
        <f t="shared" si="134"/>
        <v>18.18704597338802</v>
      </c>
    </row>
    <row r="1064" spans="1:15" ht="13.2" x14ac:dyDescent="0.25">
      <c r="A1064" s="31">
        <v>21520</v>
      </c>
      <c r="B1064" s="11">
        <v>53.49</v>
      </c>
      <c r="C1064" s="4">
        <v>1.75</v>
      </c>
      <c r="D1064" s="11">
        <v>2.89</v>
      </c>
      <c r="E1064" s="11">
        <v>28.9</v>
      </c>
      <c r="F1064" s="23">
        <v>3.86</v>
      </c>
      <c r="G1064" s="4">
        <f t="shared" si="135"/>
        <v>480.76774982698959</v>
      </c>
      <c r="H1064" s="4">
        <f t="shared" si="136"/>
        <v>15.728987889273357</v>
      </c>
      <c r="I1064" s="5">
        <f t="shared" si="139"/>
        <v>49908.477667011401</v>
      </c>
      <c r="J1064" s="4">
        <f t="shared" si="137"/>
        <v>25.975300000000001</v>
      </c>
      <c r="K1064" s="5">
        <f t="shared" si="138"/>
        <v>2696.4946804573369</v>
      </c>
      <c r="L1064" s="15">
        <f t="shared" si="132"/>
        <v>17.358357365369955</v>
      </c>
      <c r="M1064" s="6"/>
      <c r="N1064" s="7">
        <f t="shared" si="133"/>
        <v>21.399510465598862</v>
      </c>
      <c r="O1064" s="28">
        <f t="shared" si="134"/>
        <v>18.508650519031143</v>
      </c>
    </row>
    <row r="1065" spans="1:15" ht="13.2" x14ac:dyDescent="0.25">
      <c r="A1065" s="31">
        <v>21551</v>
      </c>
      <c r="B1065" s="11">
        <v>55.62</v>
      </c>
      <c r="C1065" s="4">
        <v>1.75667</v>
      </c>
      <c r="D1065" s="11">
        <v>2.96333</v>
      </c>
      <c r="E1065" s="11">
        <v>29</v>
      </c>
      <c r="F1065" s="23">
        <v>4.0199999999999996</v>
      </c>
      <c r="G1065" s="4">
        <f t="shared" si="135"/>
        <v>498.18833999999998</v>
      </c>
      <c r="H1065" s="4">
        <f t="shared" si="136"/>
        <v>15.734493189999998</v>
      </c>
      <c r="I1065" s="5">
        <f t="shared" si="139"/>
        <v>51853.024736631145</v>
      </c>
      <c r="J1065" s="4">
        <f t="shared" si="137"/>
        <v>26.542546810000001</v>
      </c>
      <c r="K1065" s="5">
        <f t="shared" si="138"/>
        <v>2762.6325744840196</v>
      </c>
      <c r="L1065" s="15">
        <f t="shared" si="132"/>
        <v>17.980339342993386</v>
      </c>
      <c r="M1065" s="6"/>
      <c r="N1065" s="7">
        <f t="shared" si="133"/>
        <v>22.140010454221414</v>
      </c>
      <c r="O1065" s="28">
        <f t="shared" si="134"/>
        <v>18.769424937485869</v>
      </c>
    </row>
    <row r="1066" spans="1:15" ht="13.2" x14ac:dyDescent="0.25">
      <c r="A1066" s="31">
        <v>21582</v>
      </c>
      <c r="B1066" s="11">
        <v>54.77</v>
      </c>
      <c r="C1066" s="4">
        <v>1.7633300000000001</v>
      </c>
      <c r="D1066" s="11">
        <v>3.03667</v>
      </c>
      <c r="E1066" s="11">
        <v>28.9</v>
      </c>
      <c r="F1066" s="23">
        <v>3.96</v>
      </c>
      <c r="G1066" s="4">
        <f t="shared" si="135"/>
        <v>492.27238096885816</v>
      </c>
      <c r="H1066" s="4">
        <f t="shared" si="136"/>
        <v>15.848797837024222</v>
      </c>
      <c r="I1066" s="5">
        <f t="shared" si="139"/>
        <v>51374.739032222111</v>
      </c>
      <c r="J1066" s="4">
        <f t="shared" si="137"/>
        <v>27.293568944982699</v>
      </c>
      <c r="K1066" s="5">
        <f t="shared" si="138"/>
        <v>2848.4230194810648</v>
      </c>
      <c r="L1066" s="15">
        <f t="shared" si="132"/>
        <v>17.759169263611419</v>
      </c>
      <c r="M1066" s="6"/>
      <c r="N1066" s="7">
        <f t="shared" si="133"/>
        <v>21.841682331178763</v>
      </c>
      <c r="O1066" s="28">
        <f t="shared" si="134"/>
        <v>18.036204131499307</v>
      </c>
    </row>
    <row r="1067" spans="1:15" ht="13.2" x14ac:dyDescent="0.25">
      <c r="A1067" s="31">
        <v>21610</v>
      </c>
      <c r="B1067" s="11">
        <v>56.16</v>
      </c>
      <c r="C1067" s="4">
        <v>1.77</v>
      </c>
      <c r="D1067" s="11">
        <v>3.11</v>
      </c>
      <c r="E1067" s="11">
        <v>28.9</v>
      </c>
      <c r="F1067" s="23">
        <v>3.99</v>
      </c>
      <c r="G1067" s="4">
        <f t="shared" si="135"/>
        <v>504.7656913494809</v>
      </c>
      <c r="H1067" s="4">
        <f t="shared" si="136"/>
        <v>15.908747750865052</v>
      </c>
      <c r="I1067" s="5">
        <f t="shared" si="139"/>
        <v>52816.927479584549</v>
      </c>
      <c r="J1067" s="4">
        <f t="shared" si="137"/>
        <v>27.952658477508649</v>
      </c>
      <c r="K1067" s="5">
        <f t="shared" si="138"/>
        <v>2924.8690253117516</v>
      </c>
      <c r="L1067" s="15">
        <f t="shared" si="132"/>
        <v>18.200871845485626</v>
      </c>
      <c r="M1067" s="6"/>
      <c r="N1067" s="7">
        <f t="shared" si="133"/>
        <v>22.355431528386678</v>
      </c>
      <c r="O1067" s="28">
        <f t="shared" si="134"/>
        <v>18.057877813504824</v>
      </c>
    </row>
    <row r="1068" spans="1:15" ht="13.2" x14ac:dyDescent="0.25">
      <c r="A1068" s="31">
        <v>21641</v>
      </c>
      <c r="B1068" s="11">
        <v>57.1</v>
      </c>
      <c r="C1068" s="4">
        <v>1.77667</v>
      </c>
      <c r="D1068" s="11">
        <v>3.2066699999999999</v>
      </c>
      <c r="E1068" s="11">
        <v>29</v>
      </c>
      <c r="F1068" s="23">
        <v>4.12</v>
      </c>
      <c r="G1068" s="4">
        <f t="shared" si="135"/>
        <v>511.44470000000001</v>
      </c>
      <c r="H1068" s="4">
        <f t="shared" si="136"/>
        <v>15.913633189999999</v>
      </c>
      <c r="I1068" s="5">
        <f t="shared" si="139"/>
        <v>53654.558001931196</v>
      </c>
      <c r="J1068" s="4">
        <f t="shared" si="137"/>
        <v>28.722143189999997</v>
      </c>
      <c r="K1068" s="5">
        <f t="shared" si="138"/>
        <v>3013.1779598608173</v>
      </c>
      <c r="L1068" s="15">
        <f t="shared" si="132"/>
        <v>18.430753048783416</v>
      </c>
      <c r="M1068" s="6"/>
      <c r="N1068" s="7">
        <f t="shared" si="133"/>
        <v>22.606141738483998</v>
      </c>
      <c r="O1068" s="28">
        <f t="shared" si="134"/>
        <v>17.806634296637945</v>
      </c>
    </row>
    <row r="1069" spans="1:15" ht="13.2" x14ac:dyDescent="0.25">
      <c r="A1069" s="31">
        <v>21671</v>
      </c>
      <c r="B1069" s="11">
        <v>57.96</v>
      </c>
      <c r="C1069" s="4">
        <v>1.7833300000000001</v>
      </c>
      <c r="D1069" s="11">
        <v>3.3033299999999999</v>
      </c>
      <c r="E1069" s="11">
        <v>29</v>
      </c>
      <c r="F1069" s="23">
        <v>4.3099999999999996</v>
      </c>
      <c r="G1069" s="4">
        <f t="shared" si="135"/>
        <v>519.14771999999994</v>
      </c>
      <c r="H1069" s="4">
        <f t="shared" si="136"/>
        <v>15.973286810000001</v>
      </c>
      <c r="I1069" s="5">
        <f t="shared" si="139"/>
        <v>54602.308763025052</v>
      </c>
      <c r="J1069" s="4">
        <f t="shared" si="137"/>
        <v>29.587926809999999</v>
      </c>
      <c r="K1069" s="5">
        <f t="shared" si="138"/>
        <v>3111.9641926529257</v>
      </c>
      <c r="L1069" s="15">
        <f t="shared" si="132"/>
        <v>18.69272143959418</v>
      </c>
      <c r="M1069" s="6"/>
      <c r="N1069" s="7">
        <f t="shared" si="133"/>
        <v>22.894229168466914</v>
      </c>
      <c r="O1069" s="28">
        <f t="shared" si="134"/>
        <v>17.545930924249166</v>
      </c>
    </row>
    <row r="1070" spans="1:15" ht="13.2" x14ac:dyDescent="0.25">
      <c r="A1070" s="31">
        <v>21702</v>
      </c>
      <c r="B1070" s="11">
        <v>57.46</v>
      </c>
      <c r="C1070" s="4">
        <v>1.79</v>
      </c>
      <c r="D1070" s="11">
        <v>3.4</v>
      </c>
      <c r="E1070" s="11">
        <v>29.1</v>
      </c>
      <c r="F1070" s="23">
        <v>4.34</v>
      </c>
      <c r="G1070" s="4">
        <f t="shared" si="135"/>
        <v>512.90059725085905</v>
      </c>
      <c r="H1070" s="4">
        <f t="shared" si="136"/>
        <v>15.977933676975942</v>
      </c>
      <c r="I1070" s="5">
        <f t="shared" si="139"/>
        <v>54085.298589324084</v>
      </c>
      <c r="J1070" s="4">
        <f t="shared" si="137"/>
        <v>30.349147766323021</v>
      </c>
      <c r="K1070" s="5">
        <f t="shared" si="138"/>
        <v>3200.3135259955079</v>
      </c>
      <c r="L1070" s="15">
        <f t="shared" si="132"/>
        <v>18.44859139706648</v>
      </c>
      <c r="M1070" s="6"/>
      <c r="N1070" s="7">
        <f t="shared" si="133"/>
        <v>22.562214820417108</v>
      </c>
      <c r="O1070" s="28">
        <f t="shared" si="134"/>
        <v>16.900000000000002</v>
      </c>
    </row>
    <row r="1071" spans="1:15" ht="13.2" x14ac:dyDescent="0.25">
      <c r="A1071" s="31">
        <v>21732</v>
      </c>
      <c r="B1071" s="11">
        <v>59.74</v>
      </c>
      <c r="C1071" s="4">
        <v>1.79667</v>
      </c>
      <c r="D1071" s="11">
        <v>3.41</v>
      </c>
      <c r="E1071" s="11">
        <v>29.2</v>
      </c>
      <c r="F1071" s="23">
        <v>4.4000000000000004</v>
      </c>
      <c r="G1071" s="4">
        <f t="shared" si="135"/>
        <v>531.42617191780823</v>
      </c>
      <c r="H1071" s="4">
        <f t="shared" si="136"/>
        <v>15.98254871609589</v>
      </c>
      <c r="I1071" s="5">
        <f t="shared" si="139"/>
        <v>56179.264398263957</v>
      </c>
      <c r="J1071" s="4">
        <f t="shared" si="137"/>
        <v>30.334168835616442</v>
      </c>
      <c r="K1071" s="5">
        <f t="shared" si="138"/>
        <v>3206.7507800147323</v>
      </c>
      <c r="L1071" s="15">
        <f t="shared" si="132"/>
        <v>19.090533975796514</v>
      </c>
      <c r="M1071" s="6"/>
      <c r="N1071" s="7">
        <f t="shared" si="133"/>
        <v>23.31074290797515</v>
      </c>
      <c r="O1071" s="28">
        <f t="shared" si="134"/>
        <v>17.519061583577713</v>
      </c>
    </row>
    <row r="1072" spans="1:15" ht="13.2" x14ac:dyDescent="0.25">
      <c r="A1072" s="31">
        <v>21763</v>
      </c>
      <c r="B1072" s="11">
        <v>59.4</v>
      </c>
      <c r="C1072" s="4">
        <v>1.8033300000000001</v>
      </c>
      <c r="D1072" s="11">
        <v>3.42</v>
      </c>
      <c r="E1072" s="11">
        <v>29.2</v>
      </c>
      <c r="F1072" s="23">
        <v>4.43</v>
      </c>
      <c r="G1072" s="4">
        <f t="shared" si="135"/>
        <v>528.4016506849315</v>
      </c>
      <c r="H1072" s="4">
        <f t="shared" si="136"/>
        <v>16.041793749657536</v>
      </c>
      <c r="I1072" s="5">
        <f t="shared" si="139"/>
        <v>56000.850094785565</v>
      </c>
      <c r="J1072" s="4">
        <f t="shared" si="137"/>
        <v>30.423125342465752</v>
      </c>
      <c r="K1072" s="5">
        <f t="shared" si="138"/>
        <v>3224.2913690937144</v>
      </c>
      <c r="L1072" s="15">
        <f t="shared" si="132"/>
        <v>18.958803640750208</v>
      </c>
      <c r="M1072" s="6"/>
      <c r="N1072" s="7">
        <f t="shared" si="133"/>
        <v>23.114626571364813</v>
      </c>
      <c r="O1072" s="28">
        <f t="shared" si="134"/>
        <v>17.368421052631579</v>
      </c>
    </row>
    <row r="1073" spans="1:15" ht="13.2" x14ac:dyDescent="0.25">
      <c r="A1073" s="31">
        <v>21794</v>
      </c>
      <c r="B1073" s="11">
        <v>57.05</v>
      </c>
      <c r="C1073" s="4">
        <v>1.81</v>
      </c>
      <c r="D1073" s="11">
        <v>3.43</v>
      </c>
      <c r="E1073" s="11">
        <v>29.3</v>
      </c>
      <c r="F1073" s="23">
        <v>4.68</v>
      </c>
      <c r="G1073" s="4">
        <f t="shared" si="135"/>
        <v>505.76480034129685</v>
      </c>
      <c r="H1073" s="4">
        <f t="shared" si="136"/>
        <v>16.046175085324229</v>
      </c>
      <c r="I1073" s="5">
        <f t="shared" si="139"/>
        <v>53743.477177731198</v>
      </c>
      <c r="J1073" s="4">
        <f t="shared" si="137"/>
        <v>30.407945051194542</v>
      </c>
      <c r="K1073" s="5">
        <f t="shared" si="138"/>
        <v>3231.2029223421218</v>
      </c>
      <c r="L1073" s="15">
        <f t="shared" si="132"/>
        <v>18.123290556758619</v>
      </c>
      <c r="M1073" s="6"/>
      <c r="N1073" s="7">
        <f t="shared" si="133"/>
        <v>22.06562182278455</v>
      </c>
      <c r="O1073" s="28">
        <f t="shared" si="134"/>
        <v>16.632653061224488</v>
      </c>
    </row>
    <row r="1074" spans="1:15" ht="13.2" x14ac:dyDescent="0.25">
      <c r="A1074" s="31">
        <v>21824</v>
      </c>
      <c r="B1074" s="11">
        <v>57</v>
      </c>
      <c r="C1074" s="4">
        <v>1.81667</v>
      </c>
      <c r="D1074" s="11">
        <v>3.4166699999999999</v>
      </c>
      <c r="E1074" s="11">
        <v>29.4</v>
      </c>
      <c r="F1074" s="23">
        <v>4.53</v>
      </c>
      <c r="G1074" s="4">
        <f t="shared" si="135"/>
        <v>503.60275510204076</v>
      </c>
      <c r="H1074" s="4">
        <f t="shared" si="136"/>
        <v>16.050526615986396</v>
      </c>
      <c r="I1074" s="5">
        <f t="shared" si="139"/>
        <v>53655.864181129728</v>
      </c>
      <c r="J1074" s="4">
        <f t="shared" si="137"/>
        <v>30.186744303061225</v>
      </c>
      <c r="K1074" s="5">
        <f t="shared" si="138"/>
        <v>3216.2172188024651</v>
      </c>
      <c r="L1074" s="15">
        <f t="shared" si="132"/>
        <v>18.021962441515424</v>
      </c>
      <c r="M1074" s="6"/>
      <c r="N1074" s="7">
        <f t="shared" si="133"/>
        <v>21.913293512657319</v>
      </c>
      <c r="O1074" s="28">
        <f t="shared" si="134"/>
        <v>16.682910553257997</v>
      </c>
    </row>
    <row r="1075" spans="1:15" ht="13.2" x14ac:dyDescent="0.25">
      <c r="A1075" s="31">
        <v>21855</v>
      </c>
      <c r="B1075" s="11">
        <v>57.23</v>
      </c>
      <c r="C1075" s="4">
        <v>1.8233299999999999</v>
      </c>
      <c r="D1075" s="11">
        <v>3.40333</v>
      </c>
      <c r="E1075" s="11">
        <v>29.4</v>
      </c>
      <c r="F1075" s="23">
        <v>4.53</v>
      </c>
      <c r="G1075" s="4">
        <f t="shared" si="135"/>
        <v>505.63483639455779</v>
      </c>
      <c r="H1075" s="4">
        <f t="shared" si="136"/>
        <v>16.109368622108843</v>
      </c>
      <c r="I1075" s="5">
        <f t="shared" si="139"/>
        <v>54015.400046593619</v>
      </c>
      <c r="J1075" s="4">
        <f t="shared" si="137"/>
        <v>30.068883588095236</v>
      </c>
      <c r="K1075" s="5">
        <f t="shared" si="138"/>
        <v>3212.1654978258512</v>
      </c>
      <c r="L1075" s="15">
        <f t="shared" si="132"/>
        <v>18.071789130570213</v>
      </c>
      <c r="M1075" s="6"/>
      <c r="N1075" s="7">
        <f t="shared" si="133"/>
        <v>21.94586339590122</v>
      </c>
      <c r="O1075" s="28">
        <f t="shared" si="134"/>
        <v>16.815883267270586</v>
      </c>
    </row>
    <row r="1076" spans="1:15" ht="13.2" x14ac:dyDescent="0.25">
      <c r="A1076" s="31">
        <v>21885</v>
      </c>
      <c r="B1076" s="11">
        <v>59.06</v>
      </c>
      <c r="C1076" s="4">
        <v>1.83</v>
      </c>
      <c r="D1076" s="11">
        <v>3.39</v>
      </c>
      <c r="E1076" s="11">
        <v>29.4</v>
      </c>
      <c r="F1076" s="23">
        <v>4.6900000000000004</v>
      </c>
      <c r="G1076" s="4">
        <f t="shared" si="135"/>
        <v>521.80313537414963</v>
      </c>
      <c r="H1076" s="4">
        <f t="shared" si="136"/>
        <v>16.168298979591835</v>
      </c>
      <c r="I1076" s="5">
        <f t="shared" si="139"/>
        <v>55886.543338440053</v>
      </c>
      <c r="J1076" s="4">
        <f t="shared" si="137"/>
        <v>29.951111224489797</v>
      </c>
      <c r="K1076" s="5">
        <f t="shared" si="138"/>
        <v>3207.8459518677923</v>
      </c>
      <c r="L1076" s="15">
        <f t="shared" si="132"/>
        <v>18.624728977900109</v>
      </c>
      <c r="M1076" s="6"/>
      <c r="N1076" s="7">
        <f t="shared" si="133"/>
        <v>22.588315691509795</v>
      </c>
      <c r="O1076" s="28">
        <f t="shared" si="134"/>
        <v>17.421828908554573</v>
      </c>
    </row>
    <row r="1077" spans="1:15" ht="13.2" x14ac:dyDescent="0.25">
      <c r="A1077" s="31">
        <v>21916</v>
      </c>
      <c r="B1077" s="11">
        <v>58.03</v>
      </c>
      <c r="C1077" s="4">
        <v>1.8666700000000001</v>
      </c>
      <c r="D1077" s="11">
        <v>3.39</v>
      </c>
      <c r="E1077" s="11">
        <v>29.3</v>
      </c>
      <c r="F1077" s="23">
        <v>4.72</v>
      </c>
      <c r="G1077" s="4">
        <f t="shared" si="135"/>
        <v>514.45278464163823</v>
      </c>
      <c r="H1077" s="4">
        <f t="shared" si="136"/>
        <v>16.548571075426622</v>
      </c>
      <c r="I1077" s="5">
        <f t="shared" si="139"/>
        <v>55247.000435649818</v>
      </c>
      <c r="J1077" s="4">
        <f t="shared" si="137"/>
        <v>30.053333447098975</v>
      </c>
      <c r="K1077" s="5">
        <f t="shared" si="138"/>
        <v>3227.4225655153004</v>
      </c>
      <c r="L1077" s="15">
        <f t="shared" si="132"/>
        <v>18.33828499437557</v>
      </c>
      <c r="M1077" s="6"/>
      <c r="N1077" s="7">
        <f t="shared" si="133"/>
        <v>22.215441275545878</v>
      </c>
      <c r="O1077" s="28">
        <f t="shared" si="134"/>
        <v>17.117994100294986</v>
      </c>
    </row>
    <row r="1078" spans="1:15" ht="13.2" x14ac:dyDescent="0.25">
      <c r="A1078" s="31">
        <v>21947</v>
      </c>
      <c r="B1078" s="11">
        <v>55.78</v>
      </c>
      <c r="C1078" s="4">
        <v>1.90333</v>
      </c>
      <c r="D1078" s="11">
        <v>3.39</v>
      </c>
      <c r="E1078" s="11">
        <v>29.4</v>
      </c>
      <c r="F1078" s="23">
        <v>4.49</v>
      </c>
      <c r="G1078" s="4">
        <f t="shared" si="135"/>
        <v>492.82388911564624</v>
      </c>
      <c r="H1078" s="4">
        <f t="shared" si="136"/>
        <v>16.816179506462586</v>
      </c>
      <c r="I1078" s="5">
        <f t="shared" si="139"/>
        <v>53074.767445180943</v>
      </c>
      <c r="J1078" s="4">
        <f t="shared" si="137"/>
        <v>29.951111224489797</v>
      </c>
      <c r="K1078" s="5">
        <f t="shared" si="138"/>
        <v>3225.5909221793368</v>
      </c>
      <c r="L1078" s="15">
        <f t="shared" si="132"/>
        <v>17.545275108945983</v>
      </c>
      <c r="M1078" s="6"/>
      <c r="N1078" s="7">
        <f t="shared" si="133"/>
        <v>21.233856769802053</v>
      </c>
      <c r="O1078" s="28">
        <f t="shared" si="134"/>
        <v>16.454277286135692</v>
      </c>
    </row>
    <row r="1079" spans="1:15" ht="13.2" x14ac:dyDescent="0.25">
      <c r="A1079" s="31">
        <v>21976</v>
      </c>
      <c r="B1079" s="11">
        <v>55.02</v>
      </c>
      <c r="C1079" s="4">
        <v>1.94</v>
      </c>
      <c r="D1079" s="11">
        <v>3.39</v>
      </c>
      <c r="E1079" s="11">
        <v>29.4</v>
      </c>
      <c r="F1079" s="23">
        <v>4.25</v>
      </c>
      <c r="G1079" s="4">
        <f t="shared" si="135"/>
        <v>486.10918571428579</v>
      </c>
      <c r="H1079" s="4">
        <f t="shared" si="136"/>
        <v>17.14016394557823</v>
      </c>
      <c r="I1079" s="5">
        <f t="shared" si="139"/>
        <v>52505.452233252545</v>
      </c>
      <c r="J1079" s="4">
        <f t="shared" si="137"/>
        <v>29.951111224489797</v>
      </c>
      <c r="K1079" s="5">
        <f t="shared" si="138"/>
        <v>3235.0687581011648</v>
      </c>
      <c r="L1079" s="15">
        <f t="shared" si="132"/>
        <v>17.286020720522156</v>
      </c>
      <c r="M1079" s="6"/>
      <c r="N1079" s="7">
        <f t="shared" si="133"/>
        <v>20.901862083864067</v>
      </c>
      <c r="O1079" s="28">
        <f t="shared" si="134"/>
        <v>16.23008849557522</v>
      </c>
    </row>
    <row r="1080" spans="1:15" ht="13.2" x14ac:dyDescent="0.25">
      <c r="A1080" s="31">
        <v>22007</v>
      </c>
      <c r="B1080" s="11">
        <v>55.73</v>
      </c>
      <c r="C1080" s="4">
        <v>1.94333</v>
      </c>
      <c r="D1080" s="11">
        <v>3.34667</v>
      </c>
      <c r="E1080" s="11">
        <v>29.5</v>
      </c>
      <c r="F1080" s="23">
        <v>4.28</v>
      </c>
      <c r="G1080" s="4">
        <f t="shared" si="135"/>
        <v>490.71304033898298</v>
      </c>
      <c r="H1080" s="4">
        <f t="shared" si="136"/>
        <v>17.111382965762711</v>
      </c>
      <c r="I1080" s="5">
        <f t="shared" si="139"/>
        <v>53156.741189457214</v>
      </c>
      <c r="J1080" s="4">
        <f t="shared" si="137"/>
        <v>29.46805330542373</v>
      </c>
      <c r="K1080" s="5">
        <f t="shared" si="138"/>
        <v>3192.1419529251893</v>
      </c>
      <c r="L1080" s="15">
        <f t="shared" si="132"/>
        <v>17.429766947597205</v>
      </c>
      <c r="M1080" s="6"/>
      <c r="N1080" s="7">
        <f t="shared" si="133"/>
        <v>21.05701364532402</v>
      </c>
      <c r="O1080" s="28">
        <f t="shared" si="134"/>
        <v>16.652373852217277</v>
      </c>
    </row>
    <row r="1081" spans="1:15" ht="13.2" x14ac:dyDescent="0.25">
      <c r="A1081" s="31">
        <v>22037</v>
      </c>
      <c r="B1081" s="11">
        <v>55.22</v>
      </c>
      <c r="C1081" s="4">
        <v>1.9466699999999999</v>
      </c>
      <c r="D1081" s="11">
        <v>3.3033299999999999</v>
      </c>
      <c r="E1081" s="11">
        <v>29.5</v>
      </c>
      <c r="F1081" s="23">
        <v>4.3499999999999996</v>
      </c>
      <c r="G1081" s="4">
        <f t="shared" si="135"/>
        <v>486.22239525423726</v>
      </c>
      <c r="H1081" s="4">
        <f t="shared" si="136"/>
        <v>17.140792288474575</v>
      </c>
      <c r="I1081" s="5">
        <f t="shared" si="139"/>
        <v>52825.021854107916</v>
      </c>
      <c r="J1081" s="4">
        <f t="shared" si="137"/>
        <v>29.086436525084746</v>
      </c>
      <c r="K1081" s="5">
        <f t="shared" si="138"/>
        <v>3160.0593886514002</v>
      </c>
      <c r="L1081" s="15">
        <f t="shared" si="132"/>
        <v>17.256170578727914</v>
      </c>
      <c r="M1081" s="6"/>
      <c r="N1081" s="7">
        <f t="shared" si="133"/>
        <v>20.829617960486186</v>
      </c>
      <c r="O1081" s="28">
        <f t="shared" si="134"/>
        <v>16.716464900570031</v>
      </c>
    </row>
    <row r="1082" spans="1:15" ht="13.2" x14ac:dyDescent="0.25">
      <c r="A1082" s="31">
        <v>22068</v>
      </c>
      <c r="B1082" s="11">
        <v>57.26</v>
      </c>
      <c r="C1082" s="4">
        <v>1.95</v>
      </c>
      <c r="D1082" s="11">
        <v>3.26</v>
      </c>
      <c r="E1082" s="11">
        <v>29.6</v>
      </c>
      <c r="F1082" s="23">
        <v>4.1500000000000004</v>
      </c>
      <c r="G1082" s="4">
        <f t="shared" si="135"/>
        <v>502.48164797297289</v>
      </c>
      <c r="H1082" s="4">
        <f t="shared" si="136"/>
        <v>17.112106418918916</v>
      </c>
      <c r="I1082" s="5">
        <f t="shared" si="139"/>
        <v>54746.414901705582</v>
      </c>
      <c r="J1082" s="4">
        <f t="shared" si="137"/>
        <v>28.607931756756752</v>
      </c>
      <c r="K1082" s="5">
        <f t="shared" si="138"/>
        <v>3116.8933387977681</v>
      </c>
      <c r="L1082" s="15">
        <f t="shared" si="132"/>
        <v>17.823363817264749</v>
      </c>
      <c r="M1082" s="6"/>
      <c r="N1082" s="7">
        <f t="shared" si="133"/>
        <v>21.494025476015562</v>
      </c>
      <c r="O1082" s="28">
        <f t="shared" si="134"/>
        <v>17.564417177914113</v>
      </c>
    </row>
    <row r="1083" spans="1:15" ht="13.2" x14ac:dyDescent="0.25">
      <c r="A1083" s="31">
        <v>22098</v>
      </c>
      <c r="B1083" s="11">
        <v>55.84</v>
      </c>
      <c r="C1083" s="4">
        <v>1.95</v>
      </c>
      <c r="D1083" s="11">
        <v>3.2633299999999998</v>
      </c>
      <c r="E1083" s="11">
        <v>29.6</v>
      </c>
      <c r="F1083" s="23">
        <v>3.9</v>
      </c>
      <c r="G1083" s="4">
        <f t="shared" si="135"/>
        <v>490.0205243243243</v>
      </c>
      <c r="H1083" s="4">
        <f t="shared" si="136"/>
        <v>17.112106418918916</v>
      </c>
      <c r="I1083" s="5">
        <f t="shared" si="139"/>
        <v>53544.116320865651</v>
      </c>
      <c r="J1083" s="4">
        <f t="shared" si="137"/>
        <v>28.637153969256754</v>
      </c>
      <c r="K1083" s="5">
        <f t="shared" si="138"/>
        <v>3129.1568967294143</v>
      </c>
      <c r="L1083" s="15">
        <f t="shared" si="132"/>
        <v>17.376806472898117</v>
      </c>
      <c r="M1083" s="6"/>
      <c r="N1083" s="7">
        <f t="shared" si="133"/>
        <v>20.937549239049794</v>
      </c>
      <c r="O1083" s="28">
        <f t="shared" si="134"/>
        <v>17.111355578504167</v>
      </c>
    </row>
    <row r="1084" spans="1:15" ht="13.2" x14ac:dyDescent="0.25">
      <c r="A1084" s="31">
        <v>22129</v>
      </c>
      <c r="B1084" s="11">
        <v>56.51</v>
      </c>
      <c r="C1084" s="4">
        <v>1.95</v>
      </c>
      <c r="D1084" s="11">
        <v>3.26667</v>
      </c>
      <c r="E1084" s="11">
        <v>29.6</v>
      </c>
      <c r="F1084" s="23">
        <v>3.8</v>
      </c>
      <c r="G1084" s="4">
        <f t="shared" si="135"/>
        <v>495.90006858108103</v>
      </c>
      <c r="H1084" s="4">
        <f t="shared" si="136"/>
        <v>17.112106418918916</v>
      </c>
      <c r="I1084" s="5">
        <f t="shared" si="139"/>
        <v>54342.387754195173</v>
      </c>
      <c r="J1084" s="4">
        <f t="shared" si="137"/>
        <v>28.666463936148645</v>
      </c>
      <c r="K1084" s="5">
        <f t="shared" si="138"/>
        <v>3141.3669758449255</v>
      </c>
      <c r="L1084" s="15">
        <f t="shared" si="132"/>
        <v>17.582113039577678</v>
      </c>
      <c r="M1084" s="6"/>
      <c r="N1084" s="7">
        <f t="shared" si="133"/>
        <v>21.166031871201241</v>
      </c>
      <c r="O1084" s="28">
        <f t="shared" si="134"/>
        <v>17.298961939834754</v>
      </c>
    </row>
    <row r="1085" spans="1:15" ht="13.2" x14ac:dyDescent="0.25">
      <c r="A1085" s="31">
        <v>22160</v>
      </c>
      <c r="B1085" s="11">
        <v>54.81</v>
      </c>
      <c r="C1085" s="4">
        <v>1.95</v>
      </c>
      <c r="D1085" s="11">
        <v>3.27</v>
      </c>
      <c r="E1085" s="11">
        <v>29.6</v>
      </c>
      <c r="F1085" s="23">
        <v>3.8</v>
      </c>
      <c r="G1085" s="4">
        <f t="shared" si="135"/>
        <v>480.98182195945941</v>
      </c>
      <c r="H1085" s="4">
        <f t="shared" si="136"/>
        <v>17.112106418918916</v>
      </c>
      <c r="I1085" s="5">
        <f t="shared" si="139"/>
        <v>52863.863224517678</v>
      </c>
      <c r="J1085" s="4">
        <f t="shared" si="137"/>
        <v>28.695686148648647</v>
      </c>
      <c r="K1085" s="5">
        <f t="shared" si="138"/>
        <v>3153.8922230281482</v>
      </c>
      <c r="L1085" s="15">
        <f t="shared" si="132"/>
        <v>17.052015467817665</v>
      </c>
      <c r="M1085" s="6"/>
      <c r="N1085" s="7">
        <f t="shared" si="133"/>
        <v>20.511204667640982</v>
      </c>
      <c r="O1085" s="28">
        <f t="shared" si="134"/>
        <v>16.761467889908257</v>
      </c>
    </row>
    <row r="1086" spans="1:15" ht="13.2" x14ac:dyDescent="0.25">
      <c r="A1086" s="31">
        <v>22190</v>
      </c>
      <c r="B1086" s="11">
        <v>53.73</v>
      </c>
      <c r="C1086" s="4">
        <v>1.95</v>
      </c>
      <c r="D1086" s="11">
        <v>3.27</v>
      </c>
      <c r="E1086" s="11">
        <v>29.8</v>
      </c>
      <c r="F1086" s="23">
        <v>3.89</v>
      </c>
      <c r="G1086" s="4">
        <f t="shared" si="135"/>
        <v>468.33988892617447</v>
      </c>
      <c r="H1086" s="4">
        <f t="shared" si="136"/>
        <v>16.997260067114091</v>
      </c>
      <c r="I1086" s="5">
        <f t="shared" si="139"/>
        <v>51630.088913187989</v>
      </c>
      <c r="J1086" s="4">
        <f t="shared" si="137"/>
        <v>28.503097651006708</v>
      </c>
      <c r="K1086" s="5">
        <f t="shared" si="138"/>
        <v>3142.1997161013351</v>
      </c>
      <c r="L1086" s="15">
        <f t="shared" si="132"/>
        <v>16.605104536251037</v>
      </c>
      <c r="M1086" s="6"/>
      <c r="N1086" s="7">
        <f t="shared" si="133"/>
        <v>19.958227629483645</v>
      </c>
      <c r="O1086" s="28">
        <f t="shared" si="134"/>
        <v>16.431192660550458</v>
      </c>
    </row>
    <row r="1087" spans="1:15" ht="13.2" x14ac:dyDescent="0.25">
      <c r="A1087" s="31">
        <v>22221</v>
      </c>
      <c r="B1087" s="11">
        <v>55.47</v>
      </c>
      <c r="C1087" s="4">
        <v>1.95</v>
      </c>
      <c r="D1087" s="11">
        <v>3.27</v>
      </c>
      <c r="E1087" s="11">
        <v>29.8</v>
      </c>
      <c r="F1087" s="23">
        <v>3.93</v>
      </c>
      <c r="G1087" s="4">
        <f t="shared" si="135"/>
        <v>483.50667483221469</v>
      </c>
      <c r="H1087" s="4">
        <f t="shared" si="136"/>
        <v>16.997260067114091</v>
      </c>
      <c r="I1087" s="5">
        <f t="shared" si="139"/>
        <v>53458.234160858556</v>
      </c>
      <c r="J1087" s="4">
        <f t="shared" si="137"/>
        <v>28.503097651006708</v>
      </c>
      <c r="K1087" s="5">
        <f t="shared" si="138"/>
        <v>3151.4048261403909</v>
      </c>
      <c r="L1087" s="15">
        <f t="shared" si="132"/>
        <v>17.146088452419004</v>
      </c>
      <c r="M1087" s="6"/>
      <c r="N1087" s="7">
        <f t="shared" si="133"/>
        <v>20.590981751601539</v>
      </c>
      <c r="O1087" s="28">
        <f t="shared" si="134"/>
        <v>16.963302752293579</v>
      </c>
    </row>
    <row r="1088" spans="1:15" ht="13.2" x14ac:dyDescent="0.25">
      <c r="A1088" s="31">
        <v>22251</v>
      </c>
      <c r="B1088" s="11">
        <v>56.8</v>
      </c>
      <c r="C1088" s="4">
        <v>1.95</v>
      </c>
      <c r="D1088" s="11">
        <v>3.27</v>
      </c>
      <c r="E1088" s="11">
        <v>29.8</v>
      </c>
      <c r="F1088" s="23">
        <v>3.84</v>
      </c>
      <c r="G1088" s="4">
        <f t="shared" si="135"/>
        <v>495.09967785234892</v>
      </c>
      <c r="H1088" s="4">
        <f t="shared" si="136"/>
        <v>16.997260067114091</v>
      </c>
      <c r="I1088" s="5">
        <f t="shared" si="139"/>
        <v>54896.604712239146</v>
      </c>
      <c r="J1088" s="4">
        <f t="shared" si="137"/>
        <v>28.503097651006708</v>
      </c>
      <c r="K1088" s="5">
        <f t="shared" si="138"/>
        <v>3160.4207290320774</v>
      </c>
      <c r="L1088" s="15">
        <f t="shared" si="132"/>
        <v>17.562090833957132</v>
      </c>
      <c r="M1088" s="6"/>
      <c r="N1088" s="7">
        <f t="shared" si="133"/>
        <v>21.071250947942275</v>
      </c>
      <c r="O1088" s="28">
        <f t="shared" si="134"/>
        <v>17.370030581039753</v>
      </c>
    </row>
    <row r="1089" spans="1:15" ht="13.2" x14ac:dyDescent="0.25">
      <c r="A1089" s="31">
        <v>22282</v>
      </c>
      <c r="B1089" s="11">
        <v>59.72</v>
      </c>
      <c r="C1089" s="4">
        <v>1.9466699999999999</v>
      </c>
      <c r="D1089" s="11">
        <v>3.21</v>
      </c>
      <c r="E1089" s="11">
        <v>29.8</v>
      </c>
      <c r="F1089" s="23">
        <v>3.84</v>
      </c>
      <c r="G1089" s="4">
        <f t="shared" si="135"/>
        <v>520.55198523489923</v>
      </c>
      <c r="H1089" s="4">
        <f t="shared" si="136"/>
        <v>16.968233976845635</v>
      </c>
      <c r="I1089" s="5">
        <f t="shared" si="139"/>
        <v>57875.54045550798</v>
      </c>
      <c r="J1089" s="4">
        <f t="shared" si="137"/>
        <v>27.980105033557045</v>
      </c>
      <c r="K1089" s="5">
        <f t="shared" si="138"/>
        <v>3110.8587552274053</v>
      </c>
      <c r="L1089" s="15">
        <f t="shared" ref="L1089:L1152" si="140">G1089/AVERAGE(J969:J1088)</f>
        <v>18.470416986477179</v>
      </c>
      <c r="M1089" s="6"/>
      <c r="N1089" s="7">
        <f t="shared" ref="N1089:N1152" si="141">I1089/AVERAGE(K969:K1088)</f>
        <v>22.138023912072335</v>
      </c>
      <c r="O1089" s="28">
        <f t="shared" si="134"/>
        <v>18.604361370716511</v>
      </c>
    </row>
    <row r="1090" spans="1:15" ht="13.2" x14ac:dyDescent="0.25">
      <c r="A1090" s="31">
        <v>22313</v>
      </c>
      <c r="B1090" s="11">
        <v>62.17</v>
      </c>
      <c r="C1090" s="4">
        <v>1.94333</v>
      </c>
      <c r="D1090" s="11">
        <v>3.15</v>
      </c>
      <c r="E1090" s="11">
        <v>29.8</v>
      </c>
      <c r="F1090" s="23">
        <v>3.78</v>
      </c>
      <c r="G1090" s="4">
        <f t="shared" si="135"/>
        <v>541.90751711409393</v>
      </c>
      <c r="H1090" s="4">
        <f t="shared" si="136"/>
        <v>16.939120721140938</v>
      </c>
      <c r="I1090" s="5">
        <f t="shared" si="139"/>
        <v>60406.814405364741</v>
      </c>
      <c r="J1090" s="4">
        <f t="shared" si="137"/>
        <v>27.457112416107378</v>
      </c>
      <c r="K1090" s="5">
        <f t="shared" si="138"/>
        <v>3060.6637506337288</v>
      </c>
      <c r="L1090" s="15">
        <f t="shared" si="140"/>
        <v>19.234014498298357</v>
      </c>
      <c r="M1090" s="6"/>
      <c r="N1090" s="7">
        <f t="shared" si="141"/>
        <v>23.028743280290083</v>
      </c>
      <c r="O1090" s="28">
        <f t="shared" si="134"/>
        <v>19.736507936507937</v>
      </c>
    </row>
    <row r="1091" spans="1:15" ht="13.2" x14ac:dyDescent="0.25">
      <c r="A1091" s="31">
        <v>22341</v>
      </c>
      <c r="B1091" s="11">
        <v>64.12</v>
      </c>
      <c r="C1091" s="4">
        <v>1.94</v>
      </c>
      <c r="D1091" s="11">
        <v>3.09</v>
      </c>
      <c r="E1091" s="11">
        <v>29.8</v>
      </c>
      <c r="F1091" s="23">
        <v>3.74</v>
      </c>
      <c r="G1091" s="4">
        <f t="shared" si="135"/>
        <v>558.90477718120803</v>
      </c>
      <c r="H1091" s="4">
        <f t="shared" si="136"/>
        <v>16.910094630872482</v>
      </c>
      <c r="I1091" s="5">
        <f t="shared" si="139"/>
        <v>62458.592697456239</v>
      </c>
      <c r="J1091" s="4">
        <f t="shared" si="137"/>
        <v>26.934119798657715</v>
      </c>
      <c r="K1091" s="5">
        <f t="shared" si="138"/>
        <v>3009.9352999865837</v>
      </c>
      <c r="L1091" s="15">
        <f t="shared" si="140"/>
        <v>19.844225272725573</v>
      </c>
      <c r="M1091" s="6"/>
      <c r="N1091" s="7">
        <f t="shared" si="141"/>
        <v>23.733978127182588</v>
      </c>
      <c r="O1091" s="28">
        <f t="shared" si="134"/>
        <v>20.750809061488674</v>
      </c>
    </row>
    <row r="1092" spans="1:15" ht="13.2" x14ac:dyDescent="0.25">
      <c r="A1092" s="31">
        <v>22372</v>
      </c>
      <c r="B1092" s="11">
        <v>65.83</v>
      </c>
      <c r="C1092" s="4">
        <v>1.94</v>
      </c>
      <c r="D1092" s="11">
        <v>3.07</v>
      </c>
      <c r="E1092" s="11">
        <v>29.8</v>
      </c>
      <c r="F1092" s="23">
        <v>3.78</v>
      </c>
      <c r="G1092" s="4">
        <f t="shared" si="135"/>
        <v>573.81006677852338</v>
      </c>
      <c r="H1092" s="4">
        <f t="shared" si="136"/>
        <v>16.910094630872482</v>
      </c>
      <c r="I1092" s="5">
        <f t="shared" si="139"/>
        <v>64281.762784772807</v>
      </c>
      <c r="J1092" s="4">
        <f t="shared" si="137"/>
        <v>26.759788926174494</v>
      </c>
      <c r="K1092" s="5">
        <f t="shared" si="138"/>
        <v>2997.7975353068896</v>
      </c>
      <c r="L1092" s="15">
        <f t="shared" si="140"/>
        <v>20.38284297575478</v>
      </c>
      <c r="M1092" s="6"/>
      <c r="N1092" s="7">
        <f t="shared" si="141"/>
        <v>24.352100217522835</v>
      </c>
      <c r="O1092" s="28">
        <f t="shared" si="134"/>
        <v>21.44299674267101</v>
      </c>
    </row>
    <row r="1093" spans="1:15" ht="13.2" x14ac:dyDescent="0.25">
      <c r="A1093" s="31">
        <v>22402</v>
      </c>
      <c r="B1093" s="11">
        <v>66.5</v>
      </c>
      <c r="C1093" s="4">
        <v>1.94</v>
      </c>
      <c r="D1093" s="11">
        <v>3.05</v>
      </c>
      <c r="E1093" s="11">
        <v>29.8</v>
      </c>
      <c r="F1093" s="23">
        <v>3.71</v>
      </c>
      <c r="G1093" s="4">
        <f t="shared" si="135"/>
        <v>579.65015100671133</v>
      </c>
      <c r="H1093" s="4">
        <f t="shared" si="136"/>
        <v>16.910094630872482</v>
      </c>
      <c r="I1093" s="5">
        <f t="shared" si="139"/>
        <v>65093.869717518814</v>
      </c>
      <c r="J1093" s="4">
        <f t="shared" si="137"/>
        <v>26.585458053691273</v>
      </c>
      <c r="K1093" s="5">
        <f t="shared" si="138"/>
        <v>2985.5083103523671</v>
      </c>
      <c r="L1093" s="15">
        <f t="shared" si="140"/>
        <v>20.598606843297343</v>
      </c>
      <c r="M1093" s="6"/>
      <c r="N1093" s="7">
        <f t="shared" si="141"/>
        <v>24.584398270064099</v>
      </c>
      <c r="O1093" s="28">
        <f t="shared" si="134"/>
        <v>21.803278688524593</v>
      </c>
    </row>
    <row r="1094" spans="1:15" ht="13.2" x14ac:dyDescent="0.25">
      <c r="A1094" s="31">
        <v>22433</v>
      </c>
      <c r="B1094" s="11">
        <v>65.62</v>
      </c>
      <c r="C1094" s="4">
        <v>1.94</v>
      </c>
      <c r="D1094" s="11">
        <v>3.03</v>
      </c>
      <c r="E1094" s="11">
        <v>29.8</v>
      </c>
      <c r="F1094" s="23">
        <v>3.88</v>
      </c>
      <c r="G1094" s="4">
        <f t="shared" si="135"/>
        <v>571.97959261744973</v>
      </c>
      <c r="H1094" s="4">
        <f t="shared" si="136"/>
        <v>16.910094630872482</v>
      </c>
      <c r="I1094" s="5">
        <f t="shared" si="139"/>
        <v>64390.725410545136</v>
      </c>
      <c r="J1094" s="4">
        <f t="shared" si="137"/>
        <v>26.411127181208052</v>
      </c>
      <c r="K1094" s="5">
        <f t="shared" si="138"/>
        <v>2973.2383113982278</v>
      </c>
      <c r="L1094" s="15">
        <f t="shared" si="140"/>
        <v>20.332414551592304</v>
      </c>
      <c r="M1094" s="6"/>
      <c r="N1094" s="7">
        <f t="shared" si="141"/>
        <v>24.243964853269762</v>
      </c>
      <c r="O1094" s="28">
        <f t="shared" si="134"/>
        <v>21.656765676567659</v>
      </c>
    </row>
    <row r="1095" spans="1:15" ht="13.2" x14ac:dyDescent="0.25">
      <c r="A1095" s="31">
        <v>22463</v>
      </c>
      <c r="B1095" s="11">
        <v>65.44</v>
      </c>
      <c r="C1095" s="4">
        <v>1.9466699999999999</v>
      </c>
      <c r="D1095" s="11">
        <v>3.03667</v>
      </c>
      <c r="E1095" s="11">
        <v>30</v>
      </c>
      <c r="F1095" s="23">
        <v>3.92</v>
      </c>
      <c r="G1095" s="4">
        <f t="shared" si="135"/>
        <v>566.60787733333336</v>
      </c>
      <c r="H1095" s="4">
        <f t="shared" si="136"/>
        <v>16.855112416999997</v>
      </c>
      <c r="I1095" s="5">
        <f t="shared" si="139"/>
        <v>63944.125734281093</v>
      </c>
      <c r="J1095" s="4">
        <f t="shared" si="137"/>
        <v>26.292804750333332</v>
      </c>
      <c r="K1095" s="5">
        <f t="shared" si="138"/>
        <v>2967.2556279572027</v>
      </c>
      <c r="L1095" s="15">
        <f t="shared" si="140"/>
        <v>20.146643736827322</v>
      </c>
      <c r="M1095" s="6"/>
      <c r="N1095" s="7">
        <f t="shared" si="141"/>
        <v>24.001732449096966</v>
      </c>
      <c r="O1095" s="28">
        <f t="shared" si="134"/>
        <v>21.54992146002035</v>
      </c>
    </row>
    <row r="1096" spans="1:15" ht="13.2" x14ac:dyDescent="0.25">
      <c r="A1096" s="31">
        <v>22494</v>
      </c>
      <c r="B1096" s="11">
        <v>67.790000000000006</v>
      </c>
      <c r="C1096" s="4">
        <v>1.95333</v>
      </c>
      <c r="D1096" s="11">
        <v>3.0433300000000001</v>
      </c>
      <c r="E1096" s="11">
        <v>29.9</v>
      </c>
      <c r="F1096" s="23">
        <v>4.04</v>
      </c>
      <c r="G1096" s="4">
        <f t="shared" si="135"/>
        <v>588.91825652173918</v>
      </c>
      <c r="H1096" s="4">
        <f t="shared" si="136"/>
        <v>16.969342056521739</v>
      </c>
      <c r="I1096" s="5">
        <f t="shared" si="139"/>
        <v>66621.53615842991</v>
      </c>
      <c r="J1096" s="4">
        <f t="shared" si="137"/>
        <v>26.438598578260869</v>
      </c>
      <c r="K1096" s="5">
        <f t="shared" si="138"/>
        <v>2990.8735748198037</v>
      </c>
      <c r="L1096" s="15">
        <f t="shared" si="140"/>
        <v>20.941688475215187</v>
      </c>
      <c r="M1096" s="6"/>
      <c r="N1096" s="7">
        <f t="shared" si="141"/>
        <v>24.927371788688767</v>
      </c>
      <c r="O1096" s="28">
        <f t="shared" si="134"/>
        <v>22.274942250758215</v>
      </c>
    </row>
    <row r="1097" spans="1:15" ht="13.2" x14ac:dyDescent="0.25">
      <c r="A1097" s="31">
        <v>22525</v>
      </c>
      <c r="B1097" s="11">
        <v>67.260000000000005</v>
      </c>
      <c r="C1097" s="4">
        <v>1.96</v>
      </c>
      <c r="D1097" s="11">
        <v>3.05</v>
      </c>
      <c r="E1097" s="11">
        <v>30</v>
      </c>
      <c r="F1097" s="23">
        <v>3.98</v>
      </c>
      <c r="G1097" s="4">
        <f t="shared" si="135"/>
        <v>582.36622599999998</v>
      </c>
      <c r="H1097" s="4">
        <f t="shared" si="136"/>
        <v>16.970529333333332</v>
      </c>
      <c r="I1097" s="5">
        <f t="shared" si="139"/>
        <v>66040.318918079021</v>
      </c>
      <c r="J1097" s="4">
        <f t="shared" si="137"/>
        <v>26.408221666666666</v>
      </c>
      <c r="K1097" s="5">
        <f t="shared" si="138"/>
        <v>2994.6918331867532</v>
      </c>
      <c r="L1097" s="15">
        <f t="shared" si="140"/>
        <v>20.705243044147252</v>
      </c>
      <c r="M1097" s="6"/>
      <c r="N1097" s="7">
        <f t="shared" si="141"/>
        <v>24.626812599567042</v>
      </c>
      <c r="O1097" s="28">
        <f t="shared" ref="O1097:O1160" si="142">B1097/D1097</f>
        <v>22.052459016393446</v>
      </c>
    </row>
    <row r="1098" spans="1:15" ht="13.2" x14ac:dyDescent="0.25">
      <c r="A1098" s="31">
        <v>22555</v>
      </c>
      <c r="B1098" s="11">
        <v>68</v>
      </c>
      <c r="C1098" s="4">
        <v>1.98</v>
      </c>
      <c r="D1098" s="11">
        <v>3.09667</v>
      </c>
      <c r="E1098" s="11">
        <v>30</v>
      </c>
      <c r="F1098" s="23">
        <v>3.92</v>
      </c>
      <c r="G1098" s="4">
        <f t="shared" ref="G1098:G1161" si="143">B1098*$E$1804/E1098</f>
        <v>588.77346666666665</v>
      </c>
      <c r="H1098" s="4">
        <f t="shared" ref="H1098:H1161" si="144">C1098*$E$1804/E1098</f>
        <v>17.143697999999997</v>
      </c>
      <c r="I1098" s="5">
        <f t="shared" si="139"/>
        <v>66928.907806286894</v>
      </c>
      <c r="J1098" s="4">
        <f t="shared" ref="J1098:J1161" si="145">D1098*$E$1804/E1098</f>
        <v>26.812310750333332</v>
      </c>
      <c r="K1098" s="5">
        <f t="shared" ref="K1098:K1161" si="146">J1098*(I1098/G1098)</f>
        <v>3047.8932490660945</v>
      </c>
      <c r="L1098" s="15">
        <f t="shared" si="140"/>
        <v>20.924190141010783</v>
      </c>
      <c r="M1098" s="6"/>
      <c r="N1098" s="7">
        <f t="shared" si="141"/>
        <v>24.869916653028223</v>
      </c>
      <c r="O1098" s="28">
        <f t="shared" si="142"/>
        <v>21.959072164615538</v>
      </c>
    </row>
    <row r="1099" spans="1:15" ht="13.2" x14ac:dyDescent="0.25">
      <c r="A1099" s="31">
        <v>22586</v>
      </c>
      <c r="B1099" s="11">
        <v>71.08</v>
      </c>
      <c r="C1099" s="4">
        <v>2</v>
      </c>
      <c r="D1099" s="11">
        <v>3.1433300000000002</v>
      </c>
      <c r="E1099" s="11">
        <v>30</v>
      </c>
      <c r="F1099" s="23">
        <v>3.94</v>
      </c>
      <c r="G1099" s="4">
        <f t="shared" si="143"/>
        <v>615.44144133333327</v>
      </c>
      <c r="H1099" s="4">
        <f t="shared" si="144"/>
        <v>17.316866666666666</v>
      </c>
      <c r="I1099" s="5">
        <f t="shared" ref="I1099:I1162" si="147">I1098*((G1099+(H1099/12))/G1098)</f>
        <v>70124.435071155676</v>
      </c>
      <c r="J1099" s="4">
        <f t="shared" si="145"/>
        <v>27.216313249666666</v>
      </c>
      <c r="K1099" s="5">
        <f t="shared" si="146"/>
        <v>3101.0726011848028</v>
      </c>
      <c r="L1099" s="15">
        <f t="shared" si="140"/>
        <v>21.857957721959664</v>
      </c>
      <c r="M1099" s="6"/>
      <c r="N1099" s="7">
        <f t="shared" si="141"/>
        <v>25.96008811037235</v>
      </c>
      <c r="O1099" s="28">
        <f t="shared" si="142"/>
        <v>22.61296141353278</v>
      </c>
    </row>
    <row r="1100" spans="1:15" ht="13.2" x14ac:dyDescent="0.25">
      <c r="A1100" s="31">
        <v>22616</v>
      </c>
      <c r="B1100" s="11">
        <v>71.739999999999995</v>
      </c>
      <c r="C1100" s="4">
        <v>2.02</v>
      </c>
      <c r="D1100" s="11">
        <v>3.19</v>
      </c>
      <c r="E1100" s="11">
        <v>30</v>
      </c>
      <c r="F1100" s="23">
        <v>4.0599999999999996</v>
      </c>
      <c r="G1100" s="4">
        <f t="shared" si="143"/>
        <v>621.15600733333326</v>
      </c>
      <c r="H1100" s="4">
        <f t="shared" si="144"/>
        <v>17.490035333333331</v>
      </c>
      <c r="I1100" s="5">
        <f t="shared" si="147"/>
        <v>70941.632694264947</v>
      </c>
      <c r="J1100" s="4">
        <f t="shared" si="145"/>
        <v>27.620402333333331</v>
      </c>
      <c r="K1100" s="5">
        <f t="shared" si="146"/>
        <v>3154.4996974450123</v>
      </c>
      <c r="L1100" s="15">
        <f t="shared" si="140"/>
        <v>22.041480198382256</v>
      </c>
      <c r="M1100" s="6"/>
      <c r="N1100" s="7">
        <f t="shared" si="141"/>
        <v>26.15896745438857</v>
      </c>
      <c r="O1100" s="28">
        <f t="shared" si="142"/>
        <v>22.489028213166144</v>
      </c>
    </row>
    <row r="1101" spans="1:15" ht="13.2" x14ac:dyDescent="0.25">
      <c r="A1101" s="31">
        <v>22647</v>
      </c>
      <c r="B1101" s="11">
        <v>69.069999999999993</v>
      </c>
      <c r="C1101" s="4">
        <v>2.0266700000000002</v>
      </c>
      <c r="D1101" s="11">
        <v>3.25</v>
      </c>
      <c r="E1101" s="11">
        <v>30</v>
      </c>
      <c r="F1101" s="23">
        <v>4.08</v>
      </c>
      <c r="G1101" s="4">
        <f t="shared" si="143"/>
        <v>598.03799033333314</v>
      </c>
      <c r="H1101" s="4">
        <f t="shared" si="144"/>
        <v>17.547787083666666</v>
      </c>
      <c r="I1101" s="5">
        <f t="shared" si="147"/>
        <v>68468.355776701792</v>
      </c>
      <c r="J1101" s="4">
        <f t="shared" si="145"/>
        <v>28.139908333333331</v>
      </c>
      <c r="K1101" s="5">
        <f t="shared" si="146"/>
        <v>3221.6904050134772</v>
      </c>
      <c r="L1101" s="15">
        <f t="shared" si="140"/>
        <v>21.197931400015211</v>
      </c>
      <c r="M1101" s="6"/>
      <c r="N1101" s="7">
        <f t="shared" si="141"/>
        <v>25.14245991608291</v>
      </c>
      <c r="O1101" s="28">
        <f t="shared" si="142"/>
        <v>21.252307692307689</v>
      </c>
    </row>
    <row r="1102" spans="1:15" ht="13.2" x14ac:dyDescent="0.25">
      <c r="A1102" s="31">
        <v>22678</v>
      </c>
      <c r="B1102" s="11">
        <v>70.22</v>
      </c>
      <c r="C1102" s="4">
        <v>2.0333299999999999</v>
      </c>
      <c r="D1102" s="11">
        <v>3.31</v>
      </c>
      <c r="E1102" s="11">
        <v>30.1</v>
      </c>
      <c r="F1102" s="23">
        <v>4.04</v>
      </c>
      <c r="G1102" s="4">
        <f t="shared" si="143"/>
        <v>605.97527109634541</v>
      </c>
      <c r="H1102" s="4">
        <f t="shared" si="144"/>
        <v>17.546962375083055</v>
      </c>
      <c r="I1102" s="5">
        <f t="shared" si="147"/>
        <v>69544.491761609563</v>
      </c>
      <c r="J1102" s="4">
        <f t="shared" si="145"/>
        <v>28.564200332225912</v>
      </c>
      <c r="K1102" s="5">
        <f t="shared" si="146"/>
        <v>3278.1581847184234</v>
      </c>
      <c r="L1102" s="15">
        <f t="shared" si="140"/>
        <v>21.451687754873362</v>
      </c>
      <c r="M1102" s="6"/>
      <c r="N1102" s="7">
        <f t="shared" si="141"/>
        <v>25.427057120717432</v>
      </c>
      <c r="O1102" s="28">
        <f t="shared" si="142"/>
        <v>21.214501510574017</v>
      </c>
    </row>
    <row r="1103" spans="1:15" ht="13.2" x14ac:dyDescent="0.25">
      <c r="A1103" s="31">
        <v>22706</v>
      </c>
      <c r="B1103" s="11">
        <v>70.290000000000006</v>
      </c>
      <c r="C1103" s="4">
        <v>2.04</v>
      </c>
      <c r="D1103" s="11">
        <v>3.37</v>
      </c>
      <c r="E1103" s="11">
        <v>30.1</v>
      </c>
      <c r="F1103" s="23">
        <v>3.93</v>
      </c>
      <c r="G1103" s="4">
        <f t="shared" si="143"/>
        <v>606.57934784053157</v>
      </c>
      <c r="H1103" s="4">
        <f t="shared" si="144"/>
        <v>17.60452225913621</v>
      </c>
      <c r="I1103" s="5">
        <f t="shared" si="147"/>
        <v>69782.182989504552</v>
      </c>
      <c r="J1103" s="4">
        <f t="shared" si="145"/>
        <v>29.081980398671096</v>
      </c>
      <c r="K1103" s="5">
        <f t="shared" si="146"/>
        <v>3345.653103921331</v>
      </c>
      <c r="L1103" s="15">
        <f t="shared" si="140"/>
        <v>21.443158568526222</v>
      </c>
      <c r="M1103" s="6"/>
      <c r="N1103" s="7">
        <f t="shared" si="141"/>
        <v>25.400593865759607</v>
      </c>
      <c r="O1103" s="28">
        <f t="shared" si="142"/>
        <v>20.857566765578635</v>
      </c>
    </row>
    <row r="1104" spans="1:15" ht="13.2" x14ac:dyDescent="0.25">
      <c r="A1104" s="31">
        <v>22737</v>
      </c>
      <c r="B1104" s="11">
        <v>68.05</v>
      </c>
      <c r="C1104" s="4">
        <v>2.0466700000000002</v>
      </c>
      <c r="D1104" s="11">
        <v>3.40333</v>
      </c>
      <c r="E1104" s="11">
        <v>30.2</v>
      </c>
      <c r="F1104" s="23">
        <v>3.84</v>
      </c>
      <c r="G1104" s="4">
        <f t="shared" si="143"/>
        <v>585.30435927152314</v>
      </c>
      <c r="H1104" s="4">
        <f t="shared" si="144"/>
        <v>17.603598427483444</v>
      </c>
      <c r="I1104" s="5">
        <f t="shared" si="147"/>
        <v>67503.425852264889</v>
      </c>
      <c r="J1104" s="4">
        <f t="shared" si="145"/>
        <v>29.272356870529798</v>
      </c>
      <c r="K1104" s="5">
        <f t="shared" si="146"/>
        <v>3375.9946260953511</v>
      </c>
      <c r="L1104" s="15">
        <f t="shared" si="140"/>
        <v>20.658336447649024</v>
      </c>
      <c r="M1104" s="6"/>
      <c r="N1104" s="7">
        <f t="shared" si="141"/>
        <v>24.457371048910872</v>
      </c>
      <c r="O1104" s="28">
        <f t="shared" si="142"/>
        <v>19.995122424213932</v>
      </c>
    </row>
    <row r="1105" spans="1:15" ht="13.2" x14ac:dyDescent="0.25">
      <c r="A1105" s="31">
        <v>22767</v>
      </c>
      <c r="B1105" s="11">
        <v>62.99</v>
      </c>
      <c r="C1105" s="4">
        <v>2.0533299999999999</v>
      </c>
      <c r="D1105" s="11">
        <v>3.4366699999999999</v>
      </c>
      <c r="E1105" s="11">
        <v>30.2</v>
      </c>
      <c r="F1105" s="23">
        <v>3.87</v>
      </c>
      <c r="G1105" s="4">
        <f t="shared" si="143"/>
        <v>541.78283013245027</v>
      </c>
      <c r="H1105" s="4">
        <f t="shared" si="144"/>
        <v>17.660881704966883</v>
      </c>
      <c r="I1105" s="5">
        <f t="shared" si="147"/>
        <v>62653.80399536519</v>
      </c>
      <c r="J1105" s="4">
        <f t="shared" si="145"/>
        <v>29.559117301655629</v>
      </c>
      <c r="K1105" s="5">
        <f t="shared" si="146"/>
        <v>3418.3274897087113</v>
      </c>
      <c r="L1105" s="15">
        <f t="shared" si="140"/>
        <v>19.089367498116641</v>
      </c>
      <c r="M1105" s="6"/>
      <c r="N1105" s="7">
        <f t="shared" si="141"/>
        <v>22.592739011982136</v>
      </c>
      <c r="O1105" s="28">
        <f t="shared" si="142"/>
        <v>18.328789205830063</v>
      </c>
    </row>
    <row r="1106" spans="1:15" ht="13.2" x14ac:dyDescent="0.25">
      <c r="A1106" s="31">
        <v>22798</v>
      </c>
      <c r="B1106" s="11">
        <v>55.63</v>
      </c>
      <c r="C1106" s="4">
        <v>2.06</v>
      </c>
      <c r="D1106" s="11">
        <v>3.47</v>
      </c>
      <c r="E1106" s="11">
        <v>30.2</v>
      </c>
      <c r="F1106" s="23">
        <v>3.91</v>
      </c>
      <c r="G1106" s="4">
        <f t="shared" si="143"/>
        <v>478.47878774834442</v>
      </c>
      <c r="H1106" s="4">
        <f t="shared" si="144"/>
        <v>17.718250993377485</v>
      </c>
      <c r="I1106" s="5">
        <f t="shared" si="147"/>
        <v>55503.836893920263</v>
      </c>
      <c r="J1106" s="4">
        <f t="shared" si="145"/>
        <v>29.845791721854305</v>
      </c>
      <c r="K1106" s="5">
        <f t="shared" si="146"/>
        <v>3462.1303976613931</v>
      </c>
      <c r="L1106" s="15">
        <f t="shared" si="140"/>
        <v>16.827571244792459</v>
      </c>
      <c r="M1106" s="6"/>
      <c r="N1106" s="7">
        <f t="shared" si="141"/>
        <v>19.917222641066683</v>
      </c>
      <c r="O1106" s="28">
        <f t="shared" si="142"/>
        <v>16.031700288184439</v>
      </c>
    </row>
    <row r="1107" spans="1:15" ht="13.2" x14ac:dyDescent="0.25">
      <c r="A1107" s="31">
        <v>22828</v>
      </c>
      <c r="B1107" s="11">
        <v>56.97</v>
      </c>
      <c r="C1107" s="4">
        <v>2.0666699999999998</v>
      </c>
      <c r="D1107" s="11">
        <v>3.49</v>
      </c>
      <c r="E1107" s="11">
        <v>30.3</v>
      </c>
      <c r="F1107" s="23">
        <v>4.01</v>
      </c>
      <c r="G1107" s="4">
        <f t="shared" si="143"/>
        <v>488.38707623762372</v>
      </c>
      <c r="H1107" s="4">
        <f t="shared" si="144"/>
        <v>17.716954868316829</v>
      </c>
      <c r="I1107" s="5">
        <f t="shared" si="147"/>
        <v>56824.469334673049</v>
      </c>
      <c r="J1107" s="4">
        <f t="shared" si="145"/>
        <v>29.918744884488447</v>
      </c>
      <c r="K1107" s="5">
        <f t="shared" si="146"/>
        <v>3481.0847459717211</v>
      </c>
      <c r="L1107" s="15">
        <f t="shared" si="140"/>
        <v>17.141325661322782</v>
      </c>
      <c r="M1107" s="6"/>
      <c r="N1107" s="7">
        <f t="shared" si="141"/>
        <v>20.289071663902092</v>
      </c>
      <c r="O1107" s="28">
        <f t="shared" si="142"/>
        <v>16.323782234957019</v>
      </c>
    </row>
    <row r="1108" spans="1:15" ht="13.2" x14ac:dyDescent="0.25">
      <c r="A1108" s="31">
        <v>22859</v>
      </c>
      <c r="B1108" s="11">
        <v>58.52</v>
      </c>
      <c r="C1108" s="4">
        <v>2.0733299999999999</v>
      </c>
      <c r="D1108" s="11">
        <v>3.51</v>
      </c>
      <c r="E1108" s="11">
        <v>30.3</v>
      </c>
      <c r="F1108" s="23">
        <v>3.98</v>
      </c>
      <c r="G1108" s="4">
        <f t="shared" si="143"/>
        <v>501.67477095709569</v>
      </c>
      <c r="H1108" s="4">
        <f t="shared" si="144"/>
        <v>17.774049092079203</v>
      </c>
      <c r="I1108" s="5">
        <f t="shared" si="147"/>
        <v>58542.845975347351</v>
      </c>
      <c r="J1108" s="4">
        <f t="shared" si="145"/>
        <v>30.090199009900985</v>
      </c>
      <c r="K1108" s="5">
        <f t="shared" si="146"/>
        <v>3511.3702900456115</v>
      </c>
      <c r="L1108" s="15">
        <f t="shared" si="140"/>
        <v>17.571262631045521</v>
      </c>
      <c r="M1108" s="6"/>
      <c r="N1108" s="7">
        <f t="shared" si="141"/>
        <v>20.797371453348287</v>
      </c>
      <c r="O1108" s="28">
        <f t="shared" si="142"/>
        <v>16.672364672364676</v>
      </c>
    </row>
    <row r="1109" spans="1:15" ht="13.2" x14ac:dyDescent="0.25">
      <c r="A1109" s="31">
        <v>22890</v>
      </c>
      <c r="B1109" s="11">
        <v>58</v>
      </c>
      <c r="C1109" s="4">
        <v>2.08</v>
      </c>
      <c r="D1109" s="11">
        <v>3.53</v>
      </c>
      <c r="E1109" s="11">
        <v>30.4</v>
      </c>
      <c r="F1109" s="23">
        <v>3.98</v>
      </c>
      <c r="G1109" s="4">
        <f t="shared" si="143"/>
        <v>495.58138157894734</v>
      </c>
      <c r="H1109" s="4">
        <f t="shared" si="144"/>
        <v>17.772573684210528</v>
      </c>
      <c r="I1109" s="5">
        <f t="shared" si="147"/>
        <v>58004.60961622317</v>
      </c>
      <c r="J1109" s="4">
        <f t="shared" si="145"/>
        <v>30.162108223684207</v>
      </c>
      <c r="K1109" s="5">
        <f t="shared" si="146"/>
        <v>3530.2805507804787</v>
      </c>
      <c r="L1109" s="15">
        <f t="shared" si="140"/>
        <v>17.32146114746547</v>
      </c>
      <c r="M1109" s="6"/>
      <c r="N1109" s="7">
        <f t="shared" si="141"/>
        <v>20.501925308455849</v>
      </c>
      <c r="O1109" s="28">
        <f t="shared" si="142"/>
        <v>16.430594900849858</v>
      </c>
    </row>
    <row r="1110" spans="1:15" ht="13.2" x14ac:dyDescent="0.25">
      <c r="A1110" s="31">
        <v>22920</v>
      </c>
      <c r="B1110" s="11">
        <v>56.17</v>
      </c>
      <c r="C1110" s="4">
        <v>2.09667</v>
      </c>
      <c r="D1110" s="11">
        <v>3.57667</v>
      </c>
      <c r="E1110" s="11">
        <v>30.4</v>
      </c>
      <c r="F1110" s="23">
        <v>3.93</v>
      </c>
      <c r="G1110" s="4">
        <f t="shared" si="143"/>
        <v>479.94493453947365</v>
      </c>
      <c r="H1110" s="4">
        <f t="shared" si="144"/>
        <v>17.91501060888158</v>
      </c>
      <c r="I1110" s="5">
        <f t="shared" si="147"/>
        <v>56349.200561153892</v>
      </c>
      <c r="J1110" s="4">
        <f t="shared" si="145"/>
        <v>30.560880345723682</v>
      </c>
      <c r="K1110" s="5">
        <f t="shared" si="146"/>
        <v>3588.0807400936851</v>
      </c>
      <c r="L1110" s="15">
        <f t="shared" si="140"/>
        <v>16.73982096790132</v>
      </c>
      <c r="M1110" s="6"/>
      <c r="N1110" s="7">
        <f t="shared" si="141"/>
        <v>19.816278671377095</v>
      </c>
      <c r="O1110" s="28">
        <f t="shared" si="142"/>
        <v>15.704551999485556</v>
      </c>
    </row>
    <row r="1111" spans="1:15" ht="13.2" x14ac:dyDescent="0.25">
      <c r="A1111" s="31">
        <v>22951</v>
      </c>
      <c r="B1111" s="11">
        <v>60.04</v>
      </c>
      <c r="C1111" s="4">
        <v>2.1133299999999999</v>
      </c>
      <c r="D1111" s="11">
        <v>3.6233300000000002</v>
      </c>
      <c r="E1111" s="11">
        <v>30.4</v>
      </c>
      <c r="F1111" s="23">
        <v>3.92</v>
      </c>
      <c r="G1111" s="4">
        <f t="shared" si="143"/>
        <v>513.01217499999996</v>
      </c>
      <c r="H1111" s="4">
        <f t="shared" si="144"/>
        <v>18.05736208848684</v>
      </c>
      <c r="I1111" s="5">
        <f t="shared" si="147"/>
        <v>60408.21980345685</v>
      </c>
      <c r="J1111" s="4">
        <f t="shared" si="145"/>
        <v>30.959567022697367</v>
      </c>
      <c r="K1111" s="5">
        <f t="shared" si="146"/>
        <v>3645.5515499743392</v>
      </c>
      <c r="L1111" s="15">
        <f t="shared" si="140"/>
        <v>17.854386489497134</v>
      </c>
      <c r="M1111" s="6"/>
      <c r="N1111" s="7">
        <f t="shared" si="141"/>
        <v>21.134634868091066</v>
      </c>
      <c r="O1111" s="28">
        <f t="shared" si="142"/>
        <v>16.570392429063872</v>
      </c>
    </row>
    <row r="1112" spans="1:15" ht="13.2" x14ac:dyDescent="0.25">
      <c r="A1112" s="31">
        <v>22981</v>
      </c>
      <c r="B1112" s="11">
        <v>62.64</v>
      </c>
      <c r="C1112" s="4">
        <v>2.13</v>
      </c>
      <c r="D1112" s="11">
        <v>3.67</v>
      </c>
      <c r="E1112" s="11">
        <v>30.4</v>
      </c>
      <c r="F1112" s="23">
        <v>3.86</v>
      </c>
      <c r="G1112" s="4">
        <f t="shared" si="143"/>
        <v>535.22789210526321</v>
      </c>
      <c r="H1112" s="4">
        <f t="shared" si="144"/>
        <v>18.199799013157893</v>
      </c>
      <c r="I1112" s="5">
        <f t="shared" si="147"/>
        <v>63202.75395575702</v>
      </c>
      <c r="J1112" s="4">
        <f t="shared" si="145"/>
        <v>31.358339144736842</v>
      </c>
      <c r="K1112" s="5">
        <f t="shared" si="146"/>
        <v>3702.9710571141159</v>
      </c>
      <c r="L1112" s="15">
        <f t="shared" si="140"/>
        <v>18.585836118439858</v>
      </c>
      <c r="M1112" s="6"/>
      <c r="N1112" s="7">
        <f t="shared" si="141"/>
        <v>21.996928448150378</v>
      </c>
      <c r="O1112" s="28">
        <f t="shared" si="142"/>
        <v>17.068119891008173</v>
      </c>
    </row>
    <row r="1113" spans="1:15" ht="13.2" x14ac:dyDescent="0.25">
      <c r="A1113" s="31">
        <v>23012</v>
      </c>
      <c r="B1113" s="11">
        <v>65.06</v>
      </c>
      <c r="C1113" s="4">
        <v>2.1366700000000001</v>
      </c>
      <c r="D1113" s="11">
        <v>3.6833300000000002</v>
      </c>
      <c r="E1113" s="11">
        <v>30.4</v>
      </c>
      <c r="F1113" s="23">
        <v>3.83</v>
      </c>
      <c r="G1113" s="4">
        <f t="shared" si="143"/>
        <v>555.90559802631572</v>
      </c>
      <c r="H1113" s="4">
        <f t="shared" si="144"/>
        <v>18.256790872039474</v>
      </c>
      <c r="I1113" s="5">
        <f t="shared" si="147"/>
        <v>65824.150564912256</v>
      </c>
      <c r="J1113" s="4">
        <f t="shared" si="145"/>
        <v>31.472237417434211</v>
      </c>
      <c r="K1113" s="5">
        <f t="shared" si="146"/>
        <v>3726.5918921035704</v>
      </c>
      <c r="L1113" s="15">
        <f t="shared" si="140"/>
        <v>19.259231693254048</v>
      </c>
      <c r="M1113" s="6"/>
      <c r="N1113" s="7">
        <f t="shared" si="141"/>
        <v>22.787775396063655</v>
      </c>
      <c r="O1113" s="28">
        <f t="shared" si="142"/>
        <v>17.663364401234752</v>
      </c>
    </row>
    <row r="1114" spans="1:15" ht="13.2" x14ac:dyDescent="0.25">
      <c r="A1114" s="31">
        <v>23043</v>
      </c>
      <c r="B1114" s="11">
        <v>65.92</v>
      </c>
      <c r="C1114" s="4">
        <v>2.1433300000000002</v>
      </c>
      <c r="D1114" s="11">
        <v>3.6966700000000001</v>
      </c>
      <c r="E1114" s="11">
        <v>30.4</v>
      </c>
      <c r="F1114" s="23">
        <v>3.92</v>
      </c>
      <c r="G1114" s="4">
        <f t="shared" si="143"/>
        <v>563.25387368421059</v>
      </c>
      <c r="H1114" s="4">
        <f t="shared" si="144"/>
        <v>18.313697285855266</v>
      </c>
      <c r="I1114" s="5">
        <f t="shared" si="147"/>
        <v>66874.96021556831</v>
      </c>
      <c r="J1114" s="4">
        <f t="shared" si="145"/>
        <v>31.58622113519737</v>
      </c>
      <c r="K1114" s="5">
        <f t="shared" si="146"/>
        <v>3750.2223783386667</v>
      </c>
      <c r="L1114" s="15">
        <f t="shared" si="140"/>
        <v>19.469191309671405</v>
      </c>
      <c r="M1114" s="6"/>
      <c r="N1114" s="7">
        <f t="shared" si="141"/>
        <v>23.02939750221022</v>
      </c>
      <c r="O1114" s="28">
        <f t="shared" si="142"/>
        <v>17.832265254945668</v>
      </c>
    </row>
    <row r="1115" spans="1:15" ht="13.2" x14ac:dyDescent="0.25">
      <c r="A1115" s="31">
        <v>23071</v>
      </c>
      <c r="B1115" s="11">
        <v>65.67</v>
      </c>
      <c r="C1115" s="4">
        <v>2.15</v>
      </c>
      <c r="D1115" s="11">
        <v>3.71</v>
      </c>
      <c r="E1115" s="11">
        <v>30.5</v>
      </c>
      <c r="F1115" s="23">
        <v>3.93</v>
      </c>
      <c r="G1115" s="4">
        <f t="shared" si="143"/>
        <v>559.27801672131147</v>
      </c>
      <c r="H1115" s="4">
        <f t="shared" si="144"/>
        <v>18.310457377049179</v>
      </c>
      <c r="I1115" s="5">
        <f t="shared" si="147"/>
        <v>66584.074184443365</v>
      </c>
      <c r="J1115" s="4">
        <f t="shared" si="145"/>
        <v>31.596184590163933</v>
      </c>
      <c r="K1115" s="5">
        <f t="shared" si="146"/>
        <v>3761.6402501033176</v>
      </c>
      <c r="L1115" s="15">
        <f t="shared" si="140"/>
        <v>19.288064606604834</v>
      </c>
      <c r="M1115" s="6"/>
      <c r="N1115" s="7">
        <f t="shared" si="141"/>
        <v>22.80887539793482</v>
      </c>
      <c r="O1115" s="28">
        <f t="shared" si="142"/>
        <v>17.700808625336929</v>
      </c>
    </row>
    <row r="1116" spans="1:15" ht="13.2" x14ac:dyDescent="0.25">
      <c r="A1116" s="31">
        <v>23102</v>
      </c>
      <c r="B1116" s="11">
        <v>68.760000000000005</v>
      </c>
      <c r="C1116" s="4">
        <v>2.1666699999999999</v>
      </c>
      <c r="D1116" s="11">
        <v>3.7533300000000001</v>
      </c>
      <c r="E1116" s="11">
        <v>30.5</v>
      </c>
      <c r="F1116" s="23">
        <v>3.97</v>
      </c>
      <c r="G1116" s="4">
        <f t="shared" si="143"/>
        <v>585.59397639344274</v>
      </c>
      <c r="H1116" s="4">
        <f t="shared" si="144"/>
        <v>18.452427295409834</v>
      </c>
      <c r="I1116" s="5">
        <f t="shared" si="147"/>
        <v>69900.153554491058</v>
      </c>
      <c r="J1116" s="4">
        <f t="shared" si="145"/>
        <v>31.965204179999997</v>
      </c>
      <c r="K1116" s="5">
        <f t="shared" si="146"/>
        <v>3815.5663662111378</v>
      </c>
      <c r="L1116" s="15">
        <f t="shared" si="140"/>
        <v>20.150077238226981</v>
      </c>
      <c r="M1116" s="6"/>
      <c r="N1116" s="7">
        <f t="shared" si="141"/>
        <v>23.819656401644671</v>
      </c>
      <c r="O1116" s="28">
        <f t="shared" si="142"/>
        <v>18.319732077914814</v>
      </c>
    </row>
    <row r="1117" spans="1:15" ht="13.2" x14ac:dyDescent="0.25">
      <c r="A1117" s="31">
        <v>23132</v>
      </c>
      <c r="B1117" s="11">
        <v>70.14</v>
      </c>
      <c r="C1117" s="4">
        <v>2.1833300000000002</v>
      </c>
      <c r="D1117" s="11">
        <v>3.7966700000000002</v>
      </c>
      <c r="E1117" s="11">
        <v>30.5</v>
      </c>
      <c r="F1117" s="23">
        <v>3.93</v>
      </c>
      <c r="G1117" s="4">
        <f t="shared" si="143"/>
        <v>597.34673508196715</v>
      </c>
      <c r="H1117" s="4">
        <f t="shared" si="144"/>
        <v>18.594312048852458</v>
      </c>
      <c r="I1117" s="5">
        <f t="shared" si="147"/>
        <v>71487.997316758949</v>
      </c>
      <c r="J1117" s="4">
        <f t="shared" si="145"/>
        <v>32.334308934754098</v>
      </c>
      <c r="K1117" s="5">
        <f t="shared" si="146"/>
        <v>3869.6369371630913</v>
      </c>
      <c r="L1117" s="15">
        <f t="shared" si="140"/>
        <v>20.507585864952606</v>
      </c>
      <c r="M1117" s="6"/>
      <c r="N1117" s="7">
        <f t="shared" si="141"/>
        <v>24.232447349964072</v>
      </c>
      <c r="O1117" s="28">
        <f t="shared" si="142"/>
        <v>18.474083868231897</v>
      </c>
    </row>
    <row r="1118" spans="1:15" ht="13.2" x14ac:dyDescent="0.25">
      <c r="A1118" s="31">
        <v>23163</v>
      </c>
      <c r="B1118" s="11">
        <v>70.11</v>
      </c>
      <c r="C1118" s="4">
        <v>2.2000000000000002</v>
      </c>
      <c r="D1118" s="11">
        <v>3.84</v>
      </c>
      <c r="E1118" s="11">
        <v>30.6</v>
      </c>
      <c r="F1118" s="23">
        <v>3.99</v>
      </c>
      <c r="G1118" s="4">
        <f t="shared" si="143"/>
        <v>595.13996176470584</v>
      </c>
      <c r="H1118" s="4">
        <f t="shared" si="144"/>
        <v>18.675052287581696</v>
      </c>
      <c r="I1118" s="5">
        <f t="shared" si="147"/>
        <v>71410.145886537372</v>
      </c>
      <c r="J1118" s="4">
        <f t="shared" si="145"/>
        <v>32.596454901960783</v>
      </c>
      <c r="K1118" s="5">
        <f t="shared" si="146"/>
        <v>3911.2103865968265</v>
      </c>
      <c r="L1118" s="15">
        <f t="shared" si="140"/>
        <v>20.384149993840989</v>
      </c>
      <c r="M1118" s="6"/>
      <c r="N1118" s="7">
        <f t="shared" si="141"/>
        <v>24.077153173393206</v>
      </c>
      <c r="O1118" s="28">
        <f t="shared" si="142"/>
        <v>18.2578125</v>
      </c>
    </row>
    <row r="1119" spans="1:15" ht="13.2" x14ac:dyDescent="0.25">
      <c r="A1119" s="31">
        <v>23193</v>
      </c>
      <c r="B1119" s="11">
        <v>69.069999999999993</v>
      </c>
      <c r="C1119" s="4">
        <v>2.2033299999999998</v>
      </c>
      <c r="D1119" s="11">
        <v>3.88</v>
      </c>
      <c r="E1119" s="11">
        <v>30.7</v>
      </c>
      <c r="F1119" s="23">
        <v>4.0199999999999996</v>
      </c>
      <c r="G1119" s="4">
        <f t="shared" si="143"/>
        <v>584.40194495113997</v>
      </c>
      <c r="H1119" s="4">
        <f t="shared" si="144"/>
        <v>18.642396660912048</v>
      </c>
      <c r="I1119" s="5">
        <f t="shared" si="147"/>
        <v>70308.110454163587</v>
      </c>
      <c r="J1119" s="4">
        <f t="shared" si="145"/>
        <v>32.82871791530944</v>
      </c>
      <c r="K1119" s="5">
        <f t="shared" si="146"/>
        <v>3949.5507248031663</v>
      </c>
      <c r="L1119" s="15">
        <f t="shared" si="140"/>
        <v>19.969231885949632</v>
      </c>
      <c r="M1119" s="6"/>
      <c r="N1119" s="7">
        <f t="shared" si="141"/>
        <v>23.578826512048245</v>
      </c>
      <c r="O1119" s="28">
        <f t="shared" si="142"/>
        <v>17.801546391752577</v>
      </c>
    </row>
    <row r="1120" spans="1:15" ht="13.2" x14ac:dyDescent="0.25">
      <c r="A1120" s="31">
        <v>23224</v>
      </c>
      <c r="B1120" s="11">
        <v>70.98</v>
      </c>
      <c r="C1120" s="4">
        <v>2.2066699999999999</v>
      </c>
      <c r="D1120" s="11">
        <v>3.92</v>
      </c>
      <c r="E1120" s="11">
        <v>30.7</v>
      </c>
      <c r="F1120" s="23">
        <v>4</v>
      </c>
      <c r="G1120" s="4">
        <f t="shared" si="143"/>
        <v>600.56247361563521</v>
      </c>
      <c r="H1120" s="4">
        <f t="shared" si="144"/>
        <v>18.670656433550487</v>
      </c>
      <c r="I1120" s="5">
        <f t="shared" si="147"/>
        <v>72439.533514953771</v>
      </c>
      <c r="J1120" s="4">
        <f t="shared" si="145"/>
        <v>33.167158306188924</v>
      </c>
      <c r="K1120" s="5">
        <f t="shared" si="146"/>
        <v>4000.6054012203263</v>
      </c>
      <c r="L1120" s="15">
        <f t="shared" si="140"/>
        <v>20.47263790052768</v>
      </c>
      <c r="M1120" s="6"/>
      <c r="N1120" s="7">
        <f t="shared" si="141"/>
        <v>24.163214231057225</v>
      </c>
      <c r="O1120" s="28">
        <f t="shared" si="142"/>
        <v>18.107142857142858</v>
      </c>
    </row>
    <row r="1121" spans="1:15" ht="13.2" x14ac:dyDescent="0.25">
      <c r="A1121" s="31">
        <v>23255</v>
      </c>
      <c r="B1121" s="11">
        <v>72.849999999999994</v>
      </c>
      <c r="C1121" s="4">
        <v>2.21</v>
      </c>
      <c r="D1121" s="11">
        <v>3.96</v>
      </c>
      <c r="E1121" s="11">
        <v>30.7</v>
      </c>
      <c r="F1121" s="23">
        <v>4.08</v>
      </c>
      <c r="G1121" s="4">
        <f t="shared" si="143"/>
        <v>616.38456188925068</v>
      </c>
      <c r="H1121" s="4">
        <f t="shared" si="144"/>
        <v>18.698831596091207</v>
      </c>
      <c r="I1121" s="5">
        <f t="shared" si="147"/>
        <v>74535.939193952072</v>
      </c>
      <c r="J1121" s="4">
        <f t="shared" si="145"/>
        <v>33.5055986970684</v>
      </c>
      <c r="K1121" s="5">
        <f t="shared" si="146"/>
        <v>4051.6447386142795</v>
      </c>
      <c r="L1121" s="15">
        <f t="shared" si="140"/>
        <v>20.960360090705102</v>
      </c>
      <c r="M1121" s="6"/>
      <c r="N1121" s="7">
        <f t="shared" si="141"/>
        <v>24.72713681695026</v>
      </c>
      <c r="O1121" s="28">
        <f t="shared" si="142"/>
        <v>18.396464646464644</v>
      </c>
    </row>
    <row r="1122" spans="1:15" ht="13.2" x14ac:dyDescent="0.25">
      <c r="A1122" s="31">
        <v>23285</v>
      </c>
      <c r="B1122" s="11">
        <v>73.03</v>
      </c>
      <c r="C1122" s="4">
        <v>2.23333</v>
      </c>
      <c r="D1122" s="11">
        <v>3.98</v>
      </c>
      <c r="E1122" s="11">
        <v>30.8</v>
      </c>
      <c r="F1122" s="23">
        <v>4.1100000000000003</v>
      </c>
      <c r="G1122" s="4">
        <f t="shared" si="143"/>
        <v>615.90135032467526</v>
      </c>
      <c r="H1122" s="4">
        <f t="shared" si="144"/>
        <v>18.834875567857143</v>
      </c>
      <c r="I1122" s="5">
        <f t="shared" si="147"/>
        <v>74667.306804719425</v>
      </c>
      <c r="J1122" s="4">
        <f t="shared" si="145"/>
        <v>33.565485064935061</v>
      </c>
      <c r="K1122" s="5">
        <f t="shared" si="146"/>
        <v>4069.230194204893</v>
      </c>
      <c r="L1122" s="15">
        <f t="shared" si="140"/>
        <v>20.891344595411493</v>
      </c>
      <c r="M1122" s="6"/>
      <c r="N1122" s="7">
        <f t="shared" si="141"/>
        <v>24.634554206566804</v>
      </c>
      <c r="O1122" s="28">
        <f t="shared" si="142"/>
        <v>18.349246231155778</v>
      </c>
    </row>
    <row r="1123" spans="1:15" ht="13.2" x14ac:dyDescent="0.25">
      <c r="A1123" s="31">
        <v>23316</v>
      </c>
      <c r="B1123" s="11">
        <v>72.62</v>
      </c>
      <c r="C1123" s="4">
        <v>2.2566700000000002</v>
      </c>
      <c r="D1123" s="11">
        <v>4</v>
      </c>
      <c r="E1123" s="11">
        <v>30.8</v>
      </c>
      <c r="F1123" s="23">
        <v>4.12</v>
      </c>
      <c r="G1123" s="4">
        <f t="shared" si="143"/>
        <v>612.44359935064927</v>
      </c>
      <c r="H1123" s="4">
        <f t="shared" si="144"/>
        <v>19.031714367207794</v>
      </c>
      <c r="I1123" s="5">
        <f t="shared" si="147"/>
        <v>74440.386728230063</v>
      </c>
      <c r="J1123" s="4">
        <f t="shared" si="145"/>
        <v>33.734155844155843</v>
      </c>
      <c r="K1123" s="5">
        <f t="shared" si="146"/>
        <v>4100.2691670740887</v>
      </c>
      <c r="L1123" s="15">
        <f t="shared" si="140"/>
        <v>20.7203993353397</v>
      </c>
      <c r="M1123" s="6"/>
      <c r="N1123" s="7">
        <f t="shared" si="141"/>
        <v>24.423701791634443</v>
      </c>
      <c r="O1123" s="28">
        <f t="shared" si="142"/>
        <v>18.155000000000001</v>
      </c>
    </row>
    <row r="1124" spans="1:15" ht="13.2" x14ac:dyDescent="0.25">
      <c r="A1124" s="31">
        <v>23346</v>
      </c>
      <c r="B1124" s="11">
        <v>74.17</v>
      </c>
      <c r="C1124" s="4">
        <v>2.2799999999999998</v>
      </c>
      <c r="D1124" s="11">
        <v>4.0199999999999996</v>
      </c>
      <c r="E1124" s="11">
        <v>30.9</v>
      </c>
      <c r="F1124" s="23">
        <v>4.13</v>
      </c>
      <c r="G1124" s="4">
        <f t="shared" si="143"/>
        <v>623.49126245954699</v>
      </c>
      <c r="H1124" s="4">
        <f t="shared" si="144"/>
        <v>19.166240776699027</v>
      </c>
      <c r="I1124" s="5">
        <f t="shared" si="147"/>
        <v>75977.32419190761</v>
      </c>
      <c r="J1124" s="4">
        <f t="shared" si="145"/>
        <v>33.793108737864074</v>
      </c>
      <c r="K1124" s="5">
        <f t="shared" si="146"/>
        <v>4117.9566300588986</v>
      </c>
      <c r="L1124" s="15">
        <f t="shared" si="140"/>
        <v>21.038599376737046</v>
      </c>
      <c r="M1124" s="6"/>
      <c r="N1124" s="7">
        <f t="shared" si="141"/>
        <v>24.789068553629264</v>
      </c>
      <c r="O1124" s="28">
        <f t="shared" si="142"/>
        <v>18.450248756218908</v>
      </c>
    </row>
    <row r="1125" spans="1:15" ht="13.2" x14ac:dyDescent="0.25">
      <c r="A1125" s="31">
        <v>23377</v>
      </c>
      <c r="B1125" s="11">
        <v>76.45</v>
      </c>
      <c r="C1125" s="4">
        <v>2.2966700000000002</v>
      </c>
      <c r="D1125" s="11">
        <v>4.0733300000000003</v>
      </c>
      <c r="E1125" s="11">
        <v>30.9</v>
      </c>
      <c r="F1125" s="23">
        <v>4.17</v>
      </c>
      <c r="G1125" s="4">
        <f t="shared" si="143"/>
        <v>642.65750323624593</v>
      </c>
      <c r="H1125" s="4">
        <f t="shared" si="144"/>
        <v>19.306372896763758</v>
      </c>
      <c r="I1125" s="5">
        <f t="shared" si="147"/>
        <v>78508.934491492342</v>
      </c>
      <c r="J1125" s="4">
        <f t="shared" si="145"/>
        <v>34.241413834627835</v>
      </c>
      <c r="K1125" s="5">
        <f t="shared" si="146"/>
        <v>4183.0320226583462</v>
      </c>
      <c r="L1125" s="15">
        <f t="shared" si="140"/>
        <v>21.627216196980925</v>
      </c>
      <c r="M1125" s="6"/>
      <c r="N1125" s="7">
        <f t="shared" si="141"/>
        <v>25.471838579072266</v>
      </c>
      <c r="O1125" s="28">
        <f t="shared" si="142"/>
        <v>18.76842779740409</v>
      </c>
    </row>
    <row r="1126" spans="1:15" ht="13.2" x14ac:dyDescent="0.25">
      <c r="A1126" s="31">
        <v>23408</v>
      </c>
      <c r="B1126" s="11">
        <v>77.39</v>
      </c>
      <c r="C1126" s="4">
        <v>2.3133300000000001</v>
      </c>
      <c r="D1126" s="11">
        <v>4.1266699999999998</v>
      </c>
      <c r="E1126" s="11">
        <v>30.9</v>
      </c>
      <c r="F1126" s="23">
        <v>4.1500000000000004</v>
      </c>
      <c r="G1126" s="4">
        <f t="shared" si="143"/>
        <v>650.5593744336569</v>
      </c>
      <c r="H1126" s="4">
        <f t="shared" si="144"/>
        <v>19.446420954368936</v>
      </c>
      <c r="I1126" s="5">
        <f t="shared" si="147"/>
        <v>79672.219704585033</v>
      </c>
      <c r="J1126" s="4">
        <f t="shared" si="145"/>
        <v>34.689802993851124</v>
      </c>
      <c r="K1126" s="5">
        <f t="shared" si="146"/>
        <v>4248.3648906618409</v>
      </c>
      <c r="L1126" s="15">
        <f t="shared" si="140"/>
        <v>21.832670826710316</v>
      </c>
      <c r="M1126" s="6"/>
      <c r="N1126" s="7">
        <f t="shared" si="141"/>
        <v>25.702472478695192</v>
      </c>
      <c r="O1126" s="28">
        <f t="shared" si="142"/>
        <v>18.753619746672257</v>
      </c>
    </row>
    <row r="1127" spans="1:15" ht="13.2" x14ac:dyDescent="0.25">
      <c r="A1127" s="31">
        <v>23437</v>
      </c>
      <c r="B1127" s="11">
        <v>78.8</v>
      </c>
      <c r="C1127" s="4">
        <v>2.33</v>
      </c>
      <c r="D1127" s="11">
        <v>4.18</v>
      </c>
      <c r="E1127" s="11">
        <v>30.9</v>
      </c>
      <c r="F1127" s="23">
        <v>4.22</v>
      </c>
      <c r="G1127" s="4">
        <f t="shared" si="143"/>
        <v>662.41218122977341</v>
      </c>
      <c r="H1127" s="4">
        <f t="shared" si="144"/>
        <v>19.586553074433656</v>
      </c>
      <c r="I1127" s="5">
        <f t="shared" si="147"/>
        <v>81323.693010043586</v>
      </c>
      <c r="J1127" s="4">
        <f t="shared" si="145"/>
        <v>35.138108090614885</v>
      </c>
      <c r="K1127" s="5">
        <f t="shared" si="146"/>
        <v>4313.8710251520579</v>
      </c>
      <c r="L1127" s="15">
        <f t="shared" si="140"/>
        <v>22.167245585982624</v>
      </c>
      <c r="M1127" s="6"/>
      <c r="N1127" s="7">
        <f t="shared" si="141"/>
        <v>26.083991410252384</v>
      </c>
      <c r="O1127" s="28">
        <f t="shared" si="142"/>
        <v>18.851674641148325</v>
      </c>
    </row>
    <row r="1128" spans="1:15" ht="13.2" x14ac:dyDescent="0.25">
      <c r="A1128" s="31">
        <v>23468</v>
      </c>
      <c r="B1128" s="11">
        <v>79.94</v>
      </c>
      <c r="C1128" s="4">
        <v>2.34667</v>
      </c>
      <c r="D1128" s="11">
        <v>4.2300000000000004</v>
      </c>
      <c r="E1128" s="11">
        <v>30.9</v>
      </c>
      <c r="F1128" s="23">
        <v>4.2300000000000004</v>
      </c>
      <c r="G1128" s="4">
        <f t="shared" si="143"/>
        <v>671.99530161812299</v>
      </c>
      <c r="H1128" s="4">
        <f t="shared" si="144"/>
        <v>19.72668519449838</v>
      </c>
      <c r="I1128" s="5">
        <f t="shared" si="147"/>
        <v>82702.022103797062</v>
      </c>
      <c r="J1128" s="4">
        <f t="shared" si="145"/>
        <v>35.558420388349518</v>
      </c>
      <c r="K1128" s="5">
        <f t="shared" si="146"/>
        <v>4376.1515323875601</v>
      </c>
      <c r="L1128" s="15">
        <f t="shared" si="140"/>
        <v>22.422192169737169</v>
      </c>
      <c r="M1128" s="6"/>
      <c r="N1128" s="7">
        <f t="shared" si="141"/>
        <v>26.370888403447527</v>
      </c>
      <c r="O1128" s="28">
        <f t="shared" si="142"/>
        <v>18.898345153664302</v>
      </c>
    </row>
    <row r="1129" spans="1:15" ht="13.2" x14ac:dyDescent="0.25">
      <c r="A1129" s="31">
        <v>23498</v>
      </c>
      <c r="B1129" s="11">
        <v>80.72</v>
      </c>
      <c r="C1129" s="4">
        <v>2.3633299999999999</v>
      </c>
      <c r="D1129" s="11">
        <v>4.28</v>
      </c>
      <c r="E1129" s="11">
        <v>30.9</v>
      </c>
      <c r="F1129" s="23">
        <v>4.2</v>
      </c>
      <c r="G1129" s="4">
        <f t="shared" si="143"/>
        <v>678.55217346278312</v>
      </c>
      <c r="H1129" s="4">
        <f t="shared" si="144"/>
        <v>19.866733252103561</v>
      </c>
      <c r="I1129" s="5">
        <f t="shared" si="147"/>
        <v>83712.720853682491</v>
      </c>
      <c r="J1129" s="4">
        <f t="shared" si="145"/>
        <v>35.97873268608415</v>
      </c>
      <c r="K1129" s="5">
        <f t="shared" si="146"/>
        <v>4438.682423857299</v>
      </c>
      <c r="L1129" s="15">
        <f t="shared" si="140"/>
        <v>22.574330769563822</v>
      </c>
      <c r="M1129" s="6"/>
      <c r="N1129" s="7">
        <f t="shared" si="141"/>
        <v>26.536112909394049</v>
      </c>
      <c r="O1129" s="28">
        <f t="shared" si="142"/>
        <v>18.859813084112147</v>
      </c>
    </row>
    <row r="1130" spans="1:15" ht="13.2" x14ac:dyDescent="0.25">
      <c r="A1130" s="31">
        <v>23529</v>
      </c>
      <c r="B1130" s="11">
        <v>80.239999999999995</v>
      </c>
      <c r="C1130" s="4">
        <v>2.38</v>
      </c>
      <c r="D1130" s="11">
        <v>4.33</v>
      </c>
      <c r="E1130" s="11">
        <v>31</v>
      </c>
      <c r="F1130" s="23">
        <v>4.17</v>
      </c>
      <c r="G1130" s="4">
        <f t="shared" si="143"/>
        <v>672.34131354838701</v>
      </c>
      <c r="H1130" s="4">
        <f t="shared" si="144"/>
        <v>19.942327096774193</v>
      </c>
      <c r="I1130" s="5">
        <f t="shared" si="147"/>
        <v>83151.51255551081</v>
      </c>
      <c r="J1130" s="4">
        <f t="shared" si="145"/>
        <v>36.281628709677413</v>
      </c>
      <c r="K1130" s="5">
        <f t="shared" si="146"/>
        <v>4487.1142742442889</v>
      </c>
      <c r="L1130" s="15">
        <f t="shared" si="140"/>
        <v>22.30028803608278</v>
      </c>
      <c r="M1130" s="6"/>
      <c r="N1130" s="7">
        <f t="shared" si="141"/>
        <v>26.201151795356168</v>
      </c>
      <c r="O1130" s="28">
        <f t="shared" si="142"/>
        <v>18.531177829099306</v>
      </c>
    </row>
    <row r="1131" spans="1:15" ht="13.2" x14ac:dyDescent="0.25">
      <c r="A1131" s="31">
        <v>23559</v>
      </c>
      <c r="B1131" s="11">
        <v>83.22</v>
      </c>
      <c r="C1131" s="4">
        <v>2.4</v>
      </c>
      <c r="D1131" s="11">
        <v>4.3766699999999998</v>
      </c>
      <c r="E1131" s="11">
        <v>31.1</v>
      </c>
      <c r="F1131" s="23">
        <v>4.1900000000000004</v>
      </c>
      <c r="G1131" s="4">
        <f t="shared" si="143"/>
        <v>695.06896012861728</v>
      </c>
      <c r="H1131" s="4">
        <f t="shared" si="144"/>
        <v>20.045247588424434</v>
      </c>
      <c r="I1131" s="5">
        <f t="shared" si="147"/>
        <v>86168.934714667121</v>
      </c>
      <c r="J1131" s="4">
        <f t="shared" si="145"/>
        <v>36.554764067845653</v>
      </c>
      <c r="K1131" s="5">
        <f t="shared" si="146"/>
        <v>4531.7590903345599</v>
      </c>
      <c r="L1131" s="15">
        <f t="shared" si="140"/>
        <v>22.984351845738388</v>
      </c>
      <c r="M1131" s="6"/>
      <c r="N1131" s="7">
        <f t="shared" si="141"/>
        <v>26.989715153331492</v>
      </c>
      <c r="O1131" s="28">
        <f t="shared" si="142"/>
        <v>19.014456196149126</v>
      </c>
    </row>
    <row r="1132" spans="1:15" ht="13.2" x14ac:dyDescent="0.25">
      <c r="A1132" s="31">
        <v>23590</v>
      </c>
      <c r="B1132" s="11">
        <v>82</v>
      </c>
      <c r="C1132" s="4">
        <v>2.42</v>
      </c>
      <c r="D1132" s="11">
        <v>4.42333</v>
      </c>
      <c r="E1132" s="11">
        <v>31</v>
      </c>
      <c r="F1132" s="23">
        <v>4.1900000000000004</v>
      </c>
      <c r="G1132" s="4">
        <f t="shared" si="143"/>
        <v>687.0885806451613</v>
      </c>
      <c r="H1132" s="4">
        <f t="shared" si="144"/>
        <v>20.277492258064516</v>
      </c>
      <c r="I1132" s="5">
        <f t="shared" si="147"/>
        <v>85389.079279323909</v>
      </c>
      <c r="J1132" s="4">
        <f t="shared" si="145"/>
        <v>37.063652822258064</v>
      </c>
      <c r="K1132" s="5">
        <f t="shared" si="146"/>
        <v>4606.1472688855101</v>
      </c>
      <c r="L1132" s="15">
        <f t="shared" si="140"/>
        <v>22.650407292938787</v>
      </c>
      <c r="M1132" s="6"/>
      <c r="N1132" s="7">
        <f t="shared" si="141"/>
        <v>26.584322276294202</v>
      </c>
      <c r="O1132" s="28">
        <f t="shared" si="142"/>
        <v>18.538069734792565</v>
      </c>
    </row>
    <row r="1133" spans="1:15" ht="13.2" x14ac:dyDescent="0.25">
      <c r="A1133" s="31">
        <v>23621</v>
      </c>
      <c r="B1133" s="11">
        <v>83.41</v>
      </c>
      <c r="C1133" s="4">
        <v>2.44</v>
      </c>
      <c r="D1133" s="11">
        <v>4.47</v>
      </c>
      <c r="E1133" s="11">
        <v>31.1</v>
      </c>
      <c r="F1133" s="23">
        <v>4.2</v>
      </c>
      <c r="G1133" s="4">
        <f t="shared" si="143"/>
        <v>696.65587556270088</v>
      </c>
      <c r="H1133" s="4">
        <f t="shared" si="144"/>
        <v>20.379335048231507</v>
      </c>
      <c r="I1133" s="5">
        <f t="shared" si="147"/>
        <v>86789.127132407099</v>
      </c>
      <c r="J1133" s="4">
        <f t="shared" si="145"/>
        <v>37.334273633440503</v>
      </c>
      <c r="K1133" s="5">
        <f t="shared" si="146"/>
        <v>4651.0897767876713</v>
      </c>
      <c r="L1133" s="15">
        <f t="shared" si="140"/>
        <v>22.892221984231679</v>
      </c>
      <c r="M1133" s="6"/>
      <c r="N1133" s="7">
        <f t="shared" si="141"/>
        <v>26.854044617703863</v>
      </c>
      <c r="O1133" s="28">
        <f t="shared" si="142"/>
        <v>18.659955257270695</v>
      </c>
    </row>
    <row r="1134" spans="1:15" ht="13.2" x14ac:dyDescent="0.25">
      <c r="A1134" s="31">
        <v>23651</v>
      </c>
      <c r="B1134" s="11">
        <v>84.85</v>
      </c>
      <c r="C1134" s="4">
        <v>2.46</v>
      </c>
      <c r="D1134" s="11">
        <v>4.4966699999999999</v>
      </c>
      <c r="E1134" s="11">
        <v>31.1</v>
      </c>
      <c r="F1134" s="23">
        <v>4.1900000000000004</v>
      </c>
      <c r="G1134" s="4">
        <f t="shared" si="143"/>
        <v>708.68302411575553</v>
      </c>
      <c r="H1134" s="4">
        <f t="shared" si="144"/>
        <v>20.546378778135043</v>
      </c>
      <c r="I1134" s="5">
        <f t="shared" si="147"/>
        <v>88500.769790755148</v>
      </c>
      <c r="J1134" s="4">
        <f t="shared" si="145"/>
        <v>37.557026447266878</v>
      </c>
      <c r="K1134" s="5">
        <f t="shared" si="146"/>
        <v>4690.1444489687092</v>
      </c>
      <c r="L1134" s="15">
        <f t="shared" si="140"/>
        <v>23.212154680675329</v>
      </c>
      <c r="M1134" s="6"/>
      <c r="N1134" s="7">
        <f t="shared" si="141"/>
        <v>27.214540709714264</v>
      </c>
      <c r="O1134" s="28">
        <f t="shared" si="142"/>
        <v>18.86951899961527</v>
      </c>
    </row>
    <row r="1135" spans="1:15" ht="13.2" x14ac:dyDescent="0.25">
      <c r="A1135" s="31">
        <v>23682</v>
      </c>
      <c r="B1135" s="11">
        <v>85.44</v>
      </c>
      <c r="C1135" s="4">
        <v>2.48</v>
      </c>
      <c r="D1135" s="11">
        <v>4.5233299999999996</v>
      </c>
      <c r="E1135" s="11">
        <v>31.2</v>
      </c>
      <c r="F1135" s="23">
        <v>4.1500000000000004</v>
      </c>
      <c r="G1135" s="4">
        <f t="shared" si="143"/>
        <v>711.32359999999994</v>
      </c>
      <c r="H1135" s="4">
        <f t="shared" si="144"/>
        <v>20.647033333333333</v>
      </c>
      <c r="I1135" s="5">
        <f t="shared" si="147"/>
        <v>89045.394369921167</v>
      </c>
      <c r="J1135" s="4">
        <f t="shared" si="145"/>
        <v>37.658606970833326</v>
      </c>
      <c r="K1135" s="5">
        <f t="shared" si="146"/>
        <v>4714.2053337464358</v>
      </c>
      <c r="L1135" s="15">
        <f t="shared" si="140"/>
        <v>23.225019793095811</v>
      </c>
      <c r="M1135" s="6"/>
      <c r="N1135" s="7">
        <f t="shared" si="141"/>
        <v>27.214609565060336</v>
      </c>
      <c r="O1135" s="28">
        <f t="shared" si="142"/>
        <v>18.8887390484444</v>
      </c>
    </row>
    <row r="1136" spans="1:15" ht="13.2" x14ac:dyDescent="0.25">
      <c r="A1136" s="31">
        <v>23712</v>
      </c>
      <c r="B1136" s="11">
        <v>83.96</v>
      </c>
      <c r="C1136" s="4">
        <v>2.5</v>
      </c>
      <c r="D1136" s="11">
        <v>4.55</v>
      </c>
      <c r="E1136" s="11">
        <v>31.2</v>
      </c>
      <c r="F1136" s="23">
        <v>4.18</v>
      </c>
      <c r="G1136" s="4">
        <f t="shared" si="143"/>
        <v>699.00198333333321</v>
      </c>
      <c r="H1136" s="4">
        <f t="shared" si="144"/>
        <v>20.813541666666666</v>
      </c>
      <c r="I1136" s="5">
        <f t="shared" si="147"/>
        <v>87720.06595418595</v>
      </c>
      <c r="J1136" s="4">
        <f t="shared" si="145"/>
        <v>37.880645833333325</v>
      </c>
      <c r="K1136" s="5">
        <f t="shared" si="146"/>
        <v>4753.767271218986</v>
      </c>
      <c r="L1136" s="15">
        <f t="shared" si="140"/>
        <v>22.752984772787254</v>
      </c>
      <c r="M1136" s="6"/>
      <c r="N1136" s="7">
        <f t="shared" si="141"/>
        <v>26.648307034113802</v>
      </c>
      <c r="O1136" s="28">
        <f t="shared" si="142"/>
        <v>18.452747252747251</v>
      </c>
    </row>
    <row r="1137" spans="1:15" ht="13.2" x14ac:dyDescent="0.25">
      <c r="A1137" s="31">
        <v>23743</v>
      </c>
      <c r="B1137" s="11">
        <v>86.12</v>
      </c>
      <c r="C1137" s="4">
        <v>2.51667</v>
      </c>
      <c r="D1137" s="11">
        <v>4.5933299999999999</v>
      </c>
      <c r="E1137" s="11">
        <v>31.2</v>
      </c>
      <c r="F1137" s="23">
        <v>4.1900000000000004</v>
      </c>
      <c r="G1137" s="4">
        <f t="shared" si="143"/>
        <v>716.98488333333341</v>
      </c>
      <c r="H1137" s="4">
        <f t="shared" si="144"/>
        <v>20.952326362499999</v>
      </c>
      <c r="I1137" s="5">
        <f t="shared" si="147"/>
        <v>90195.91414371811</v>
      </c>
      <c r="J1137" s="4">
        <f t="shared" si="145"/>
        <v>38.241386137499994</v>
      </c>
      <c r="K1137" s="5">
        <f t="shared" si="146"/>
        <v>4810.7245507868629</v>
      </c>
      <c r="L1137" s="15">
        <f t="shared" si="140"/>
        <v>23.26933508192246</v>
      </c>
      <c r="M1137" s="6"/>
      <c r="N1137" s="7">
        <f t="shared" si="141"/>
        <v>27.237870222779112</v>
      </c>
      <c r="O1137" s="28">
        <f t="shared" si="142"/>
        <v>18.748925071788879</v>
      </c>
    </row>
    <row r="1138" spans="1:15" ht="13.2" x14ac:dyDescent="0.25">
      <c r="A1138" s="31">
        <v>23774</v>
      </c>
      <c r="B1138" s="11">
        <v>86.75</v>
      </c>
      <c r="C1138" s="4">
        <v>2.5333299999999999</v>
      </c>
      <c r="D1138" s="11">
        <v>4.6366699999999996</v>
      </c>
      <c r="E1138" s="11">
        <v>31.2</v>
      </c>
      <c r="F1138" s="23">
        <v>4.21</v>
      </c>
      <c r="G1138" s="4">
        <f t="shared" si="143"/>
        <v>722.22989583333333</v>
      </c>
      <c r="H1138" s="4">
        <f t="shared" si="144"/>
        <v>21.091027804166664</v>
      </c>
      <c r="I1138" s="5">
        <f t="shared" si="147"/>
        <v>91076.833332160793</v>
      </c>
      <c r="J1138" s="4">
        <f t="shared" si="145"/>
        <v>38.602209695833331</v>
      </c>
      <c r="K1138" s="5">
        <f t="shared" si="146"/>
        <v>4867.9333810516418</v>
      </c>
      <c r="L1138" s="15">
        <f t="shared" si="140"/>
        <v>23.372068272751331</v>
      </c>
      <c r="M1138" s="6"/>
      <c r="N1138" s="7">
        <f t="shared" si="141"/>
        <v>27.342132127815109</v>
      </c>
      <c r="O1138" s="28">
        <f t="shared" si="142"/>
        <v>18.709548016140896</v>
      </c>
    </row>
    <row r="1139" spans="1:15" ht="13.2" x14ac:dyDescent="0.25">
      <c r="A1139" s="31">
        <v>23802</v>
      </c>
      <c r="B1139" s="11">
        <v>86.83</v>
      </c>
      <c r="C1139" s="4">
        <v>2.5499999999999998</v>
      </c>
      <c r="D1139" s="11">
        <v>4.68</v>
      </c>
      <c r="E1139" s="11">
        <v>31.3</v>
      </c>
      <c r="F1139" s="23">
        <v>4.21</v>
      </c>
      <c r="G1139" s="4">
        <f t="shared" si="143"/>
        <v>720.58635750798715</v>
      </c>
      <c r="H1139" s="4">
        <f t="shared" si="144"/>
        <v>21.161985623003194</v>
      </c>
      <c r="I1139" s="5">
        <f t="shared" si="147"/>
        <v>91091.960953426707</v>
      </c>
      <c r="J1139" s="4">
        <f t="shared" si="145"/>
        <v>38.838467731629386</v>
      </c>
      <c r="K1139" s="5">
        <f t="shared" si="146"/>
        <v>4909.7129708860639</v>
      </c>
      <c r="L1139" s="15">
        <f t="shared" si="140"/>
        <v>23.25352820003484</v>
      </c>
      <c r="M1139" s="6"/>
      <c r="N1139" s="7">
        <f t="shared" si="141"/>
        <v>27.187223882061435</v>
      </c>
      <c r="O1139" s="28">
        <f t="shared" si="142"/>
        <v>18.553418803418804</v>
      </c>
    </row>
    <row r="1140" spans="1:15" ht="13.2" x14ac:dyDescent="0.25">
      <c r="A1140" s="31">
        <v>23833</v>
      </c>
      <c r="B1140" s="11">
        <v>87.97</v>
      </c>
      <c r="C1140" s="4">
        <v>2.57</v>
      </c>
      <c r="D1140" s="11">
        <v>4.7333299999999996</v>
      </c>
      <c r="E1140" s="11">
        <v>31.4</v>
      </c>
      <c r="F1140" s="23">
        <v>4.2</v>
      </c>
      <c r="G1140" s="4">
        <f t="shared" si="143"/>
        <v>727.72201942675156</v>
      </c>
      <c r="H1140" s="4">
        <f t="shared" si="144"/>
        <v>21.260038535031843</v>
      </c>
      <c r="I1140" s="5">
        <f t="shared" si="147"/>
        <v>92217.969393315521</v>
      </c>
      <c r="J1140" s="4">
        <f t="shared" si="145"/>
        <v>39.155944824522294</v>
      </c>
      <c r="K1140" s="5">
        <f t="shared" si="146"/>
        <v>4961.8970224901923</v>
      </c>
      <c r="L1140" s="15">
        <f t="shared" si="140"/>
        <v>23.420551954771291</v>
      </c>
      <c r="M1140" s="6"/>
      <c r="N1140" s="7">
        <f t="shared" si="141"/>
        <v>27.365269983870881</v>
      </c>
      <c r="O1140" s="28">
        <f t="shared" si="142"/>
        <v>18.585224355791802</v>
      </c>
    </row>
    <row r="1141" spans="1:15" ht="13.2" x14ac:dyDescent="0.25">
      <c r="A1141" s="31">
        <v>23863</v>
      </c>
      <c r="B1141" s="11">
        <v>89.28</v>
      </c>
      <c r="C1141" s="4">
        <v>2.59</v>
      </c>
      <c r="D1141" s="11">
        <v>4.78667</v>
      </c>
      <c r="E1141" s="11">
        <v>31.4</v>
      </c>
      <c r="F1141" s="23">
        <v>4.21</v>
      </c>
      <c r="G1141" s="4">
        <f t="shared" si="143"/>
        <v>738.55884840764338</v>
      </c>
      <c r="H1141" s="4">
        <f t="shared" si="144"/>
        <v>21.42548630573248</v>
      </c>
      <c r="I1141" s="5">
        <f t="shared" si="147"/>
        <v>93817.483450751417</v>
      </c>
      <c r="J1141" s="4">
        <f t="shared" si="145"/>
        <v>39.597194028980894</v>
      </c>
      <c r="K1141" s="5">
        <f t="shared" si="146"/>
        <v>5029.9432516712395</v>
      </c>
      <c r="L1141" s="15">
        <f t="shared" si="140"/>
        <v>23.70880830886194</v>
      </c>
      <c r="M1141" s="6"/>
      <c r="N1141" s="7">
        <f t="shared" si="141"/>
        <v>27.683223304413563</v>
      </c>
      <c r="O1141" s="28">
        <f t="shared" si="142"/>
        <v>18.651797596241227</v>
      </c>
    </row>
    <row r="1142" spans="1:15" ht="13.2" x14ac:dyDescent="0.25">
      <c r="A1142" s="31">
        <v>23894</v>
      </c>
      <c r="B1142" s="11">
        <v>85.04</v>
      </c>
      <c r="C1142" s="4">
        <v>2.61</v>
      </c>
      <c r="D1142" s="11">
        <v>4.84</v>
      </c>
      <c r="E1142" s="11">
        <v>31.6</v>
      </c>
      <c r="F1142" s="23">
        <v>4.21</v>
      </c>
      <c r="G1142" s="4">
        <f t="shared" si="143"/>
        <v>699.03149113924053</v>
      </c>
      <c r="H1142" s="4">
        <f t="shared" si="144"/>
        <v>21.454282594936704</v>
      </c>
      <c r="I1142" s="5">
        <f t="shared" si="147"/>
        <v>89023.518879764044</v>
      </c>
      <c r="J1142" s="4">
        <f t="shared" si="145"/>
        <v>39.78495316455696</v>
      </c>
      <c r="K1142" s="5">
        <f t="shared" si="146"/>
        <v>5066.7195599489414</v>
      </c>
      <c r="L1142" s="15">
        <f t="shared" si="140"/>
        <v>22.385342986457783</v>
      </c>
      <c r="M1142" s="6"/>
      <c r="N1142" s="7">
        <f t="shared" si="141"/>
        <v>26.122738377042271</v>
      </c>
      <c r="O1142" s="28">
        <f t="shared" si="142"/>
        <v>17.5702479338843</v>
      </c>
    </row>
    <row r="1143" spans="1:15" ht="13.2" x14ac:dyDescent="0.25">
      <c r="A1143" s="31">
        <v>23924</v>
      </c>
      <c r="B1143" s="11">
        <v>84.91</v>
      </c>
      <c r="C1143" s="4">
        <v>2.6266699999999998</v>
      </c>
      <c r="D1143" s="11">
        <v>4.8866699999999996</v>
      </c>
      <c r="E1143" s="11">
        <v>31.6</v>
      </c>
      <c r="F1143" s="23">
        <v>4.2</v>
      </c>
      <c r="G1143" s="4">
        <f t="shared" si="143"/>
        <v>697.96288702531638</v>
      </c>
      <c r="H1143" s="4">
        <f t="shared" si="144"/>
        <v>21.591310522468351</v>
      </c>
      <c r="I1143" s="5">
        <f t="shared" si="147"/>
        <v>89116.571871379216</v>
      </c>
      <c r="J1143" s="4">
        <f t="shared" si="145"/>
        <v>40.168582041455686</v>
      </c>
      <c r="K1143" s="5">
        <f t="shared" si="146"/>
        <v>5128.7631405807633</v>
      </c>
      <c r="L1143" s="15">
        <f t="shared" si="140"/>
        <v>22.300781712174427</v>
      </c>
      <c r="M1143" s="6"/>
      <c r="N1143" s="7">
        <f t="shared" si="141"/>
        <v>26.008689840144697</v>
      </c>
      <c r="O1143" s="28">
        <f t="shared" si="142"/>
        <v>17.375840807748425</v>
      </c>
    </row>
    <row r="1144" spans="1:15" ht="13.2" x14ac:dyDescent="0.25">
      <c r="A1144" s="31">
        <v>23955</v>
      </c>
      <c r="B1144" s="11">
        <v>86.49</v>
      </c>
      <c r="C1144" s="4">
        <v>2.6433300000000002</v>
      </c>
      <c r="D1144" s="11">
        <v>4.9333299999999998</v>
      </c>
      <c r="E1144" s="11">
        <v>31.6</v>
      </c>
      <c r="F1144" s="23">
        <v>4.25</v>
      </c>
      <c r="G1144" s="4">
        <f t="shared" si="143"/>
        <v>710.95053702531629</v>
      </c>
      <c r="H1144" s="4">
        <f t="shared" si="144"/>
        <v>21.728256249683543</v>
      </c>
      <c r="I1144" s="5">
        <f t="shared" si="147"/>
        <v>91006.037885007492</v>
      </c>
      <c r="J1144" s="4">
        <f t="shared" si="145"/>
        <v>40.55212871803797</v>
      </c>
      <c r="K1144" s="5">
        <f t="shared" si="146"/>
        <v>5190.9216889726449</v>
      </c>
      <c r="L1144" s="15">
        <f t="shared" si="140"/>
        <v>22.665971845964382</v>
      </c>
      <c r="M1144" s="6"/>
      <c r="N1144" s="7">
        <f t="shared" si="141"/>
        <v>26.417386639884445</v>
      </c>
      <c r="O1144" s="28">
        <f t="shared" si="142"/>
        <v>17.531768602546354</v>
      </c>
    </row>
    <row r="1145" spans="1:15" ht="13.2" x14ac:dyDescent="0.25">
      <c r="A1145" s="31">
        <v>23986</v>
      </c>
      <c r="B1145" s="11">
        <v>89.38</v>
      </c>
      <c r="C1145" s="4">
        <v>2.66</v>
      </c>
      <c r="D1145" s="11">
        <v>4.9800000000000004</v>
      </c>
      <c r="E1145" s="11">
        <v>31.6</v>
      </c>
      <c r="F1145" s="23">
        <v>4.29</v>
      </c>
      <c r="G1145" s="4">
        <f t="shared" si="143"/>
        <v>734.70642848101261</v>
      </c>
      <c r="H1145" s="4">
        <f t="shared" si="144"/>
        <v>21.865284177215191</v>
      </c>
      <c r="I1145" s="5">
        <f t="shared" si="147"/>
        <v>94280.178878789229</v>
      </c>
      <c r="J1145" s="4">
        <f t="shared" si="145"/>
        <v>40.93575759493671</v>
      </c>
      <c r="K1145" s="5">
        <f t="shared" si="146"/>
        <v>5253.0240637320476</v>
      </c>
      <c r="L1145" s="15">
        <f t="shared" si="140"/>
        <v>23.374146831648623</v>
      </c>
      <c r="M1145" s="6"/>
      <c r="N1145" s="7">
        <f t="shared" si="141"/>
        <v>27.222292941753452</v>
      </c>
      <c r="O1145" s="28">
        <f t="shared" si="142"/>
        <v>17.947791164658632</v>
      </c>
    </row>
    <row r="1146" spans="1:15" ht="13.2" x14ac:dyDescent="0.25">
      <c r="A1146" s="31">
        <v>24016</v>
      </c>
      <c r="B1146" s="11">
        <v>91.39</v>
      </c>
      <c r="C1146" s="4">
        <v>2.68</v>
      </c>
      <c r="D1146" s="11">
        <v>5.05</v>
      </c>
      <c r="E1146" s="11">
        <v>31.7</v>
      </c>
      <c r="F1146" s="23">
        <v>4.3499999999999996</v>
      </c>
      <c r="G1146" s="4">
        <f t="shared" si="143"/>
        <v>748.858885488959</v>
      </c>
      <c r="H1146" s="4">
        <f t="shared" si="144"/>
        <v>21.960190536277604</v>
      </c>
      <c r="I1146" s="5">
        <f t="shared" si="147"/>
        <v>96331.107445904039</v>
      </c>
      <c r="J1146" s="4">
        <f t="shared" si="145"/>
        <v>41.380209779179808</v>
      </c>
      <c r="K1146" s="5">
        <f t="shared" si="146"/>
        <v>5323.034167871926</v>
      </c>
      <c r="L1146" s="15">
        <f t="shared" si="140"/>
        <v>23.77574552331269</v>
      </c>
      <c r="M1146" s="6"/>
      <c r="N1146" s="7">
        <f t="shared" si="141"/>
        <v>27.66741422424397</v>
      </c>
      <c r="O1146" s="28">
        <f t="shared" si="142"/>
        <v>18.097029702970296</v>
      </c>
    </row>
    <row r="1147" spans="1:15" ht="13.2" x14ac:dyDescent="0.25">
      <c r="A1147" s="31">
        <v>24047</v>
      </c>
      <c r="B1147" s="11">
        <v>92.15</v>
      </c>
      <c r="C1147" s="4">
        <v>2.7</v>
      </c>
      <c r="D1147" s="11">
        <v>5.12</v>
      </c>
      <c r="E1147" s="11">
        <v>31.7</v>
      </c>
      <c r="F1147" s="23">
        <v>4.45</v>
      </c>
      <c r="G1147" s="4">
        <f t="shared" si="143"/>
        <v>755.08640220820189</v>
      </c>
      <c r="H1147" s="4">
        <f t="shared" si="144"/>
        <v>22.12407255520505</v>
      </c>
      <c r="I1147" s="5">
        <f t="shared" si="147"/>
        <v>97369.362625182024</v>
      </c>
      <c r="J1147" s="4">
        <f t="shared" si="145"/>
        <v>41.95379684542587</v>
      </c>
      <c r="K1147" s="5">
        <f t="shared" si="146"/>
        <v>5409.9960568739225</v>
      </c>
      <c r="L1147" s="15">
        <f t="shared" si="140"/>
        <v>23.925461156673716</v>
      </c>
      <c r="M1147" s="6"/>
      <c r="N1147" s="7">
        <f t="shared" si="141"/>
        <v>27.818071369298639</v>
      </c>
      <c r="O1147" s="28">
        <f t="shared" si="142"/>
        <v>17.998046875</v>
      </c>
    </row>
    <row r="1148" spans="1:15" ht="13.2" x14ac:dyDescent="0.25">
      <c r="A1148" s="31">
        <v>24077</v>
      </c>
      <c r="B1148" s="11">
        <v>91.73</v>
      </c>
      <c r="C1148" s="4">
        <v>2.72</v>
      </c>
      <c r="D1148" s="11">
        <v>5.19</v>
      </c>
      <c r="E1148" s="11">
        <v>31.8</v>
      </c>
      <c r="F1148" s="23">
        <v>4.62</v>
      </c>
      <c r="G1148" s="4">
        <f t="shared" si="143"/>
        <v>749.28121666666664</v>
      </c>
      <c r="H1148" s="4">
        <f t="shared" si="144"/>
        <v>22.217866666666666</v>
      </c>
      <c r="I1148" s="5">
        <f t="shared" si="147"/>
        <v>96859.528357268209</v>
      </c>
      <c r="J1148" s="4">
        <f t="shared" si="145"/>
        <v>42.393650000000001</v>
      </c>
      <c r="K1148" s="5">
        <f t="shared" si="146"/>
        <v>5480.2240507382758</v>
      </c>
      <c r="L1148" s="15">
        <f t="shared" si="140"/>
        <v>23.694111549106317</v>
      </c>
      <c r="M1148" s="6"/>
      <c r="N1148" s="7">
        <f t="shared" si="141"/>
        <v>27.525611912109792</v>
      </c>
      <c r="O1148" s="28">
        <f t="shared" si="142"/>
        <v>17.674373795761078</v>
      </c>
    </row>
    <row r="1149" spans="1:15" ht="13.2" x14ac:dyDescent="0.25">
      <c r="A1149" s="31">
        <v>24108</v>
      </c>
      <c r="B1149" s="11">
        <v>93.32</v>
      </c>
      <c r="C1149" s="4">
        <v>2.74</v>
      </c>
      <c r="D1149" s="11">
        <v>5.24</v>
      </c>
      <c r="E1149" s="11">
        <v>31.8</v>
      </c>
      <c r="F1149" s="23">
        <v>4.6100000000000003</v>
      </c>
      <c r="G1149" s="4">
        <f t="shared" si="143"/>
        <v>762.26886666666655</v>
      </c>
      <c r="H1149" s="4">
        <f t="shared" si="144"/>
        <v>22.381233333333331</v>
      </c>
      <c r="I1149" s="5">
        <f t="shared" si="147"/>
        <v>98779.542628095252</v>
      </c>
      <c r="J1149" s="4">
        <f t="shared" si="145"/>
        <v>42.802066666666668</v>
      </c>
      <c r="K1149" s="5">
        <f t="shared" si="146"/>
        <v>5546.5581158510413</v>
      </c>
      <c r="L1149" s="15">
        <f t="shared" si="140"/>
        <v>24.058483388421742</v>
      </c>
      <c r="M1149" s="6"/>
      <c r="N1149" s="7">
        <f t="shared" si="141"/>
        <v>27.923438274605228</v>
      </c>
      <c r="O1149" s="28">
        <f t="shared" si="142"/>
        <v>17.809160305343511</v>
      </c>
    </row>
    <row r="1150" spans="1:15" ht="13.2" x14ac:dyDescent="0.25">
      <c r="A1150" s="31">
        <v>24139</v>
      </c>
      <c r="B1150" s="11">
        <v>92.69</v>
      </c>
      <c r="C1150" s="4">
        <v>2.76</v>
      </c>
      <c r="D1150" s="11">
        <v>5.29</v>
      </c>
      <c r="E1150" s="11">
        <v>32</v>
      </c>
      <c r="F1150" s="23">
        <v>4.83</v>
      </c>
      <c r="G1150" s="4">
        <f t="shared" si="143"/>
        <v>752.39079906249992</v>
      </c>
      <c r="H1150" s="4">
        <f t="shared" si="144"/>
        <v>22.403696249999996</v>
      </c>
      <c r="I1150" s="5">
        <f t="shared" si="147"/>
        <v>97741.415362423329</v>
      </c>
      <c r="J1150" s="4">
        <f t="shared" si="145"/>
        <v>42.940417812499994</v>
      </c>
      <c r="K1150" s="5">
        <f t="shared" si="146"/>
        <v>5578.2941770117532</v>
      </c>
      <c r="L1150" s="15">
        <f t="shared" si="140"/>
        <v>23.700027145579394</v>
      </c>
      <c r="M1150" s="6"/>
      <c r="N1150" s="7">
        <f t="shared" si="141"/>
        <v>27.482994403460832</v>
      </c>
      <c r="O1150" s="28">
        <f t="shared" si="142"/>
        <v>17.521739130434781</v>
      </c>
    </row>
    <row r="1151" spans="1:15" ht="13.2" x14ac:dyDescent="0.25">
      <c r="A1151" s="31">
        <v>24167</v>
      </c>
      <c r="B1151" s="11">
        <v>88.88</v>
      </c>
      <c r="C1151" s="4">
        <v>2.78</v>
      </c>
      <c r="D1151" s="11">
        <v>5.34</v>
      </c>
      <c r="E1151" s="11">
        <v>32.1</v>
      </c>
      <c r="F1151" s="23">
        <v>4.87</v>
      </c>
      <c r="G1151" s="4">
        <f t="shared" si="143"/>
        <v>719.2164062305294</v>
      </c>
      <c r="H1151" s="4">
        <f t="shared" si="144"/>
        <v>22.495742679127723</v>
      </c>
      <c r="I1151" s="5">
        <f t="shared" si="147"/>
        <v>93675.334762323124</v>
      </c>
      <c r="J1151" s="4">
        <f t="shared" si="145"/>
        <v>43.211246728971958</v>
      </c>
      <c r="K1151" s="5">
        <f t="shared" si="146"/>
        <v>5628.1085467012326</v>
      </c>
      <c r="L1151" s="15">
        <f t="shared" si="140"/>
        <v>22.611112582289991</v>
      </c>
      <c r="M1151" s="6"/>
      <c r="N1151" s="7">
        <f t="shared" si="141"/>
        <v>26.200300759745161</v>
      </c>
      <c r="O1151" s="28">
        <f t="shared" si="142"/>
        <v>16.644194756554306</v>
      </c>
    </row>
    <row r="1152" spans="1:15" ht="13.2" x14ac:dyDescent="0.25">
      <c r="A1152" s="31">
        <v>24198</v>
      </c>
      <c r="B1152" s="11">
        <v>91.6</v>
      </c>
      <c r="C1152" s="4">
        <v>2.7966700000000002</v>
      </c>
      <c r="D1152" s="11">
        <v>5.38</v>
      </c>
      <c r="E1152" s="11">
        <v>32.299999999999997</v>
      </c>
      <c r="F1152" s="23">
        <v>4.75</v>
      </c>
      <c r="G1152" s="4">
        <f t="shared" si="143"/>
        <v>736.63699071207429</v>
      </c>
      <c r="H1152" s="4">
        <f t="shared" si="144"/>
        <v>22.490508436842106</v>
      </c>
      <c r="I1152" s="5">
        <f t="shared" si="147"/>
        <v>96188.411808822522</v>
      </c>
      <c r="J1152" s="4">
        <f t="shared" si="145"/>
        <v>43.265360371517026</v>
      </c>
      <c r="K1152" s="5">
        <f t="shared" si="146"/>
        <v>5649.4940560203613</v>
      </c>
      <c r="L1152" s="15">
        <f t="shared" si="140"/>
        <v>23.113696462615824</v>
      </c>
      <c r="M1152" s="6"/>
      <c r="N1152" s="7">
        <f t="shared" si="141"/>
        <v>26.760408948311369</v>
      </c>
      <c r="O1152" s="28">
        <f t="shared" si="142"/>
        <v>17.026022304832711</v>
      </c>
    </row>
    <row r="1153" spans="1:15" ht="13.2" x14ac:dyDescent="0.25">
      <c r="A1153" s="31">
        <v>24228</v>
      </c>
      <c r="B1153" s="11">
        <v>86.78</v>
      </c>
      <c r="C1153" s="4">
        <v>2.8133300000000001</v>
      </c>
      <c r="D1153" s="11">
        <v>5.42</v>
      </c>
      <c r="E1153" s="11">
        <v>32.299999999999997</v>
      </c>
      <c r="F1153" s="23">
        <v>4.78</v>
      </c>
      <c r="G1153" s="4">
        <f t="shared" si="143"/>
        <v>697.87508792569668</v>
      </c>
      <c r="H1153" s="4">
        <f t="shared" si="144"/>
        <v>22.624486300000001</v>
      </c>
      <c r="I1153" s="5">
        <f t="shared" si="147"/>
        <v>91373.157083178259</v>
      </c>
      <c r="J1153" s="4">
        <f t="shared" si="145"/>
        <v>43.587035913312697</v>
      </c>
      <c r="K1153" s="5">
        <f t="shared" si="146"/>
        <v>5706.8738348793058</v>
      </c>
      <c r="L1153" s="15">
        <f t="shared" ref="L1153:L1216" si="148">G1153/AVERAGE(J1033:J1152)</f>
        <v>21.852177976763095</v>
      </c>
      <c r="M1153" s="6"/>
      <c r="N1153" s="7">
        <f t="shared" ref="N1153:N1216" si="149">I1153/AVERAGE(K1033:K1152)</f>
        <v>25.283601610272132</v>
      </c>
      <c r="O1153" s="28">
        <f t="shared" si="142"/>
        <v>16.011070110701109</v>
      </c>
    </row>
    <row r="1154" spans="1:15" ht="13.2" x14ac:dyDescent="0.25">
      <c r="A1154" s="31">
        <v>24259</v>
      </c>
      <c r="B1154" s="11">
        <v>86.06</v>
      </c>
      <c r="C1154" s="4">
        <v>2.83</v>
      </c>
      <c r="D1154" s="11">
        <v>5.46</v>
      </c>
      <c r="E1154" s="11">
        <v>32.4</v>
      </c>
      <c r="F1154" s="23">
        <v>4.8099999999999996</v>
      </c>
      <c r="G1154" s="4">
        <f t="shared" si="143"/>
        <v>689.94886358024689</v>
      </c>
      <c r="H1154" s="4">
        <f t="shared" si="144"/>
        <v>22.68830216049383</v>
      </c>
      <c r="I1154" s="5">
        <f t="shared" si="147"/>
        <v>90582.921597444903</v>
      </c>
      <c r="J1154" s="4">
        <f t="shared" si="145"/>
        <v>43.773190740740738</v>
      </c>
      <c r="K1154" s="5">
        <f t="shared" si="146"/>
        <v>5746.9527297472596</v>
      </c>
      <c r="L1154" s="15">
        <f t="shared" si="148"/>
        <v>21.555253383226248</v>
      </c>
      <c r="M1154" s="6"/>
      <c r="N1154" s="7">
        <f t="shared" si="149"/>
        <v>24.9254885708724</v>
      </c>
      <c r="O1154" s="28">
        <f t="shared" si="142"/>
        <v>15.761904761904763</v>
      </c>
    </row>
    <row r="1155" spans="1:15" ht="13.2" x14ac:dyDescent="0.25">
      <c r="A1155" s="31">
        <v>24289</v>
      </c>
      <c r="B1155" s="11">
        <v>85.84</v>
      </c>
      <c r="C1155" s="4">
        <v>2.85</v>
      </c>
      <c r="D1155" s="11">
        <v>5.4766700000000004</v>
      </c>
      <c r="E1155" s="11">
        <v>32.5</v>
      </c>
      <c r="F1155" s="23">
        <v>5.0199999999999996</v>
      </c>
      <c r="G1155" s="4">
        <f t="shared" si="143"/>
        <v>686.06761599999993</v>
      </c>
      <c r="H1155" s="4">
        <f t="shared" si="144"/>
        <v>22.77834</v>
      </c>
      <c r="I1155" s="5">
        <f t="shared" si="147"/>
        <v>90322.567959831838</v>
      </c>
      <c r="J1155" s="4">
        <f t="shared" si="145"/>
        <v>43.771737307999999</v>
      </c>
      <c r="K1155" s="5">
        <f t="shared" si="146"/>
        <v>5762.6619090001423</v>
      </c>
      <c r="L1155" s="15">
        <f t="shared" si="148"/>
        <v>21.381702007433407</v>
      </c>
      <c r="M1155" s="6"/>
      <c r="N1155" s="7">
        <f t="shared" si="149"/>
        <v>24.711793345102819</v>
      </c>
      <c r="O1155" s="28">
        <f t="shared" si="142"/>
        <v>15.673757958759611</v>
      </c>
    </row>
    <row r="1156" spans="1:15" ht="13.2" x14ac:dyDescent="0.25">
      <c r="A1156" s="31">
        <v>24320</v>
      </c>
      <c r="B1156" s="11">
        <v>80.650000000000006</v>
      </c>
      <c r="C1156" s="4">
        <v>2.87</v>
      </c>
      <c r="D1156" s="11">
        <v>5.4933300000000003</v>
      </c>
      <c r="E1156" s="11">
        <v>32.700000000000003</v>
      </c>
      <c r="F1156" s="23">
        <v>5.22</v>
      </c>
      <c r="G1156" s="4">
        <f t="shared" si="143"/>
        <v>640.64463149847097</v>
      </c>
      <c r="H1156" s="4">
        <f t="shared" si="144"/>
        <v>22.797893272171251</v>
      </c>
      <c r="I1156" s="5">
        <f t="shared" si="147"/>
        <v>84592.631885217575</v>
      </c>
      <c r="J1156" s="4">
        <f t="shared" si="145"/>
        <v>43.63635925045871</v>
      </c>
      <c r="K1156" s="5">
        <f t="shared" si="146"/>
        <v>5761.8752946561963</v>
      </c>
      <c r="L1156" s="15">
        <f t="shared" si="148"/>
        <v>19.913903864009814</v>
      </c>
      <c r="M1156" s="6"/>
      <c r="N1156" s="7">
        <f t="shared" si="149"/>
        <v>23.008866665632205</v>
      </c>
      <c r="O1156" s="28">
        <f t="shared" si="142"/>
        <v>14.681440947476304</v>
      </c>
    </row>
    <row r="1157" spans="1:15" ht="13.2" x14ac:dyDescent="0.25">
      <c r="A1157" s="31">
        <v>24351</v>
      </c>
      <c r="B1157" s="11">
        <v>77.81</v>
      </c>
      <c r="C1157" s="4">
        <v>2.89</v>
      </c>
      <c r="D1157" s="11">
        <v>5.51</v>
      </c>
      <c r="E1157" s="11">
        <v>32.700000000000003</v>
      </c>
      <c r="F1157" s="23">
        <v>5.18</v>
      </c>
      <c r="G1157" s="4">
        <f t="shared" si="143"/>
        <v>618.08504373088681</v>
      </c>
      <c r="H1157" s="4">
        <f t="shared" si="144"/>
        <v>22.956763608562689</v>
      </c>
      <c r="I1157" s="5">
        <f t="shared" si="147"/>
        <v>81866.403130826235</v>
      </c>
      <c r="J1157" s="4">
        <f t="shared" si="145"/>
        <v>43.768777675840973</v>
      </c>
      <c r="K1157" s="5">
        <f t="shared" si="146"/>
        <v>5797.2481846915889</v>
      </c>
      <c r="L1157" s="15">
        <f t="shared" si="148"/>
        <v>19.161676250615006</v>
      </c>
      <c r="M1157" s="6"/>
      <c r="N1157" s="7">
        <f t="shared" si="149"/>
        <v>22.136998500688101</v>
      </c>
      <c r="O1157" s="28">
        <f t="shared" si="142"/>
        <v>14.121597096188749</v>
      </c>
    </row>
    <row r="1158" spans="1:15" ht="13.2" x14ac:dyDescent="0.25">
      <c r="A1158" s="31">
        <v>24381</v>
      </c>
      <c r="B1158" s="11">
        <v>77.13</v>
      </c>
      <c r="C1158" s="4">
        <v>2.8833299999999999</v>
      </c>
      <c r="D1158" s="11">
        <v>5.5233299999999996</v>
      </c>
      <c r="E1158" s="11">
        <v>32.9</v>
      </c>
      <c r="F1158" s="23">
        <v>5.01</v>
      </c>
      <c r="G1158" s="4">
        <f t="shared" si="143"/>
        <v>608.95893282674774</v>
      </c>
      <c r="H1158" s="4">
        <f t="shared" si="144"/>
        <v>22.764547644072948</v>
      </c>
      <c r="I1158" s="5">
        <f t="shared" si="147"/>
        <v>80908.901283109881</v>
      </c>
      <c r="J1158" s="4">
        <f t="shared" si="145"/>
        <v>43.607949467781147</v>
      </c>
      <c r="K1158" s="5">
        <f t="shared" si="146"/>
        <v>5793.9396048753952</v>
      </c>
      <c r="L1158" s="15">
        <f t="shared" si="148"/>
        <v>18.825409371315672</v>
      </c>
      <c r="M1158" s="6"/>
      <c r="N1158" s="7">
        <f t="shared" si="149"/>
        <v>21.746931566579885</v>
      </c>
      <c r="O1158" s="28">
        <f t="shared" si="142"/>
        <v>13.964401909717507</v>
      </c>
    </row>
    <row r="1159" spans="1:15" ht="13.2" x14ac:dyDescent="0.25">
      <c r="A1159" s="31">
        <v>24412</v>
      </c>
      <c r="B1159" s="11">
        <v>80.989999999999995</v>
      </c>
      <c r="C1159" s="4">
        <v>2.8766699999999998</v>
      </c>
      <c r="D1159" s="11">
        <v>5.53667</v>
      </c>
      <c r="E1159" s="11">
        <v>32.9</v>
      </c>
      <c r="F1159" s="23">
        <v>5.16</v>
      </c>
      <c r="G1159" s="4">
        <f t="shared" si="143"/>
        <v>639.43451276595738</v>
      </c>
      <c r="H1159" s="4">
        <f t="shared" si="144"/>
        <v>22.711965425835867</v>
      </c>
      <c r="I1159" s="5">
        <f t="shared" si="147"/>
        <v>85209.485271708909</v>
      </c>
      <c r="J1159" s="4">
        <f t="shared" si="145"/>
        <v>43.713271808814589</v>
      </c>
      <c r="K1159" s="5">
        <f t="shared" si="146"/>
        <v>5825.1240995099715</v>
      </c>
      <c r="L1159" s="15">
        <f t="shared" si="148"/>
        <v>19.711251211928968</v>
      </c>
      <c r="M1159" s="6"/>
      <c r="N1159" s="7">
        <f t="shared" si="149"/>
        <v>22.765719180291434</v>
      </c>
      <c r="O1159" s="28">
        <f t="shared" si="142"/>
        <v>14.627926172229877</v>
      </c>
    </row>
    <row r="1160" spans="1:15" ht="13.2" x14ac:dyDescent="0.25">
      <c r="A1160" s="31">
        <v>24442</v>
      </c>
      <c r="B1160" s="11">
        <v>81.33</v>
      </c>
      <c r="C1160" s="4">
        <v>2.87</v>
      </c>
      <c r="D1160" s="11">
        <v>5.55</v>
      </c>
      <c r="E1160" s="11">
        <v>32.9</v>
      </c>
      <c r="F1160" s="23">
        <v>4.84</v>
      </c>
      <c r="G1160" s="4">
        <f t="shared" si="143"/>
        <v>642.11889027355619</v>
      </c>
      <c r="H1160" s="4">
        <f t="shared" si="144"/>
        <v>22.659304255319149</v>
      </c>
      <c r="I1160" s="5">
        <f t="shared" si="147"/>
        <v>85818.825851449612</v>
      </c>
      <c r="J1160" s="4">
        <f t="shared" si="145"/>
        <v>43.818515197568388</v>
      </c>
      <c r="K1160" s="5">
        <f t="shared" si="146"/>
        <v>5856.3197279668684</v>
      </c>
      <c r="L1160" s="15">
        <f t="shared" si="148"/>
        <v>19.736473752791966</v>
      </c>
      <c r="M1160" s="6"/>
      <c r="N1160" s="7">
        <f t="shared" si="149"/>
        <v>22.790219081135159</v>
      </c>
      <c r="O1160" s="28">
        <f t="shared" si="142"/>
        <v>14.654054054054054</v>
      </c>
    </row>
    <row r="1161" spans="1:15" ht="13.2" x14ac:dyDescent="0.25">
      <c r="A1161" s="31">
        <v>24473</v>
      </c>
      <c r="B1161" s="11">
        <v>84.45</v>
      </c>
      <c r="C1161" s="4">
        <v>2.88</v>
      </c>
      <c r="D1161" s="11">
        <v>5.5166700000000004</v>
      </c>
      <c r="E1161" s="11">
        <v>32.9</v>
      </c>
      <c r="F1161" s="23">
        <v>4.58</v>
      </c>
      <c r="G1161" s="4">
        <f t="shared" si="143"/>
        <v>666.75200151975685</v>
      </c>
      <c r="H1161" s="4">
        <f t="shared" si="144"/>
        <v>22.738256534954406</v>
      </c>
      <c r="I1161" s="5">
        <f t="shared" si="147"/>
        <v>89364.273470543078</v>
      </c>
      <c r="J1161" s="4">
        <f t="shared" si="145"/>
        <v>43.555367249544076</v>
      </c>
      <c r="K1161" s="5">
        <f t="shared" si="146"/>
        <v>5837.6933869359491</v>
      </c>
      <c r="L1161" s="15">
        <f t="shared" si="148"/>
        <v>20.432242125384274</v>
      </c>
      <c r="M1161" s="6"/>
      <c r="N1161" s="7">
        <f t="shared" si="149"/>
        <v>23.586985839267914</v>
      </c>
      <c r="O1161" s="28">
        <f t="shared" ref="O1161:O1224" si="150">B1161/D1161</f>
        <v>15.308147850061721</v>
      </c>
    </row>
    <row r="1162" spans="1:15" ht="13.2" x14ac:dyDescent="0.25">
      <c r="A1162" s="31">
        <v>24504</v>
      </c>
      <c r="B1162" s="11">
        <v>87.36</v>
      </c>
      <c r="C1162" s="4">
        <v>2.89</v>
      </c>
      <c r="D1162" s="11">
        <v>5.4833299999999996</v>
      </c>
      <c r="E1162" s="11">
        <v>32.9</v>
      </c>
      <c r="F1162" s="23">
        <v>4.63</v>
      </c>
      <c r="G1162" s="4">
        <f t="shared" ref="G1162:G1225" si="151">B1162*$E$1804/E1162</f>
        <v>689.727114893617</v>
      </c>
      <c r="H1162" s="4">
        <f t="shared" ref="H1162:H1225" si="152">C1162*$E$1804/E1162</f>
        <v>22.817208814589666</v>
      </c>
      <c r="I1162" s="5">
        <f t="shared" si="147"/>
        <v>92698.458570129849</v>
      </c>
      <c r="J1162" s="4">
        <f t="shared" ref="J1162:J1225" si="153">D1162*$E$1804/E1162</f>
        <v>43.292140349240114</v>
      </c>
      <c r="K1162" s="5">
        <f t="shared" ref="K1162:K1225" si="154">J1162*(I1162/G1162)</f>
        <v>5818.4093272819364</v>
      </c>
      <c r="L1162" s="15">
        <f t="shared" si="148"/>
        <v>21.074443163678435</v>
      </c>
      <c r="M1162" s="6"/>
      <c r="N1162" s="7">
        <f t="shared" si="149"/>
        <v>24.320019544824323</v>
      </c>
      <c r="O1162" s="28">
        <f t="shared" si="150"/>
        <v>15.931924578677556</v>
      </c>
    </row>
    <row r="1163" spans="1:15" ht="13.2" x14ac:dyDescent="0.25">
      <c r="A1163" s="31">
        <v>24532</v>
      </c>
      <c r="B1163" s="11">
        <v>89.42</v>
      </c>
      <c r="C1163" s="4">
        <v>2.9</v>
      </c>
      <c r="D1163" s="11">
        <v>5.45</v>
      </c>
      <c r="E1163" s="11">
        <v>33</v>
      </c>
      <c r="F1163" s="23">
        <v>4.54</v>
      </c>
      <c r="G1163" s="4">
        <f t="shared" si="151"/>
        <v>703.85191696969696</v>
      </c>
      <c r="H1163" s="4">
        <f t="shared" si="152"/>
        <v>22.826778787878787</v>
      </c>
      <c r="I1163" s="5">
        <f t="shared" ref="I1163:I1226" si="155">I1162*((G1163+(H1163/12))/G1162)</f>
        <v>94852.471776163875</v>
      </c>
      <c r="J1163" s="4">
        <f t="shared" si="153"/>
        <v>42.898601515151512</v>
      </c>
      <c r="K1163" s="5">
        <f t="shared" si="154"/>
        <v>5781.1001026626382</v>
      </c>
      <c r="L1163" s="15">
        <f t="shared" si="148"/>
        <v>21.443898602019097</v>
      </c>
      <c r="M1163" s="6"/>
      <c r="N1163" s="7">
        <f t="shared" si="149"/>
        <v>24.737345583070862</v>
      </c>
      <c r="O1163" s="28">
        <f t="shared" si="150"/>
        <v>16.407339449541283</v>
      </c>
    </row>
    <row r="1164" spans="1:15" ht="13.2" x14ac:dyDescent="0.25">
      <c r="A1164" s="31">
        <v>24563</v>
      </c>
      <c r="B1164" s="11">
        <v>90.96</v>
      </c>
      <c r="C1164" s="4">
        <v>2.9</v>
      </c>
      <c r="D1164" s="11">
        <v>5.41</v>
      </c>
      <c r="E1164" s="11">
        <v>33.1</v>
      </c>
      <c r="F1164" s="23">
        <v>4.59</v>
      </c>
      <c r="G1164" s="4">
        <f t="shared" si="151"/>
        <v>713.81066102719024</v>
      </c>
      <c r="H1164" s="4">
        <f t="shared" si="152"/>
        <v>22.757815709969787</v>
      </c>
      <c r="I1164" s="5">
        <f t="shared" si="155"/>
        <v>96450.105765010798</v>
      </c>
      <c r="J1164" s="4">
        <f t="shared" si="153"/>
        <v>42.455097583081567</v>
      </c>
      <c r="K1164" s="5">
        <f t="shared" si="154"/>
        <v>5736.5333354079639</v>
      </c>
      <c r="L1164" s="15">
        <f t="shared" si="148"/>
        <v>21.686025566746242</v>
      </c>
      <c r="M1164" s="6"/>
      <c r="N1164" s="7">
        <f t="shared" si="149"/>
        <v>25.007294802946536</v>
      </c>
      <c r="O1164" s="28">
        <f t="shared" si="150"/>
        <v>16.813308687615525</v>
      </c>
    </row>
    <row r="1165" spans="1:15" ht="13.2" x14ac:dyDescent="0.25">
      <c r="A1165" s="31">
        <v>24593</v>
      </c>
      <c r="B1165" s="11">
        <v>92.59</v>
      </c>
      <c r="C1165" s="4">
        <v>2.9</v>
      </c>
      <c r="D1165" s="11">
        <v>5.37</v>
      </c>
      <c r="E1165" s="11">
        <v>33.200000000000003</v>
      </c>
      <c r="F1165" s="23">
        <v>4.8499999999999996</v>
      </c>
      <c r="G1165" s="4">
        <f t="shared" si="151"/>
        <v>724.41356234939747</v>
      </c>
      <c r="H1165" s="4">
        <f t="shared" si="152"/>
        <v>22.689268072289153</v>
      </c>
      <c r="I1165" s="5">
        <f t="shared" si="155"/>
        <v>98138.251112009952</v>
      </c>
      <c r="J1165" s="4">
        <f t="shared" si="153"/>
        <v>42.014265361445773</v>
      </c>
      <c r="K1165" s="5">
        <f t="shared" si="154"/>
        <v>5691.7853814828104</v>
      </c>
      <c r="L1165" s="15">
        <f t="shared" si="148"/>
        <v>21.948477389658397</v>
      </c>
      <c r="M1165" s="6"/>
      <c r="N1165" s="7">
        <f t="shared" si="149"/>
        <v>25.300129034292659</v>
      </c>
      <c r="O1165" s="28">
        <f t="shared" si="150"/>
        <v>17.242085661080075</v>
      </c>
    </row>
    <row r="1166" spans="1:15" ht="13.2" x14ac:dyDescent="0.25">
      <c r="A1166" s="31">
        <v>24624</v>
      </c>
      <c r="B1166" s="11">
        <v>91.43</v>
      </c>
      <c r="C1166" s="4">
        <v>2.9</v>
      </c>
      <c r="D1166" s="11">
        <v>5.33</v>
      </c>
      <c r="E1166" s="11">
        <v>33.299999999999997</v>
      </c>
      <c r="F1166" s="23">
        <v>5.0199999999999996</v>
      </c>
      <c r="G1166" s="4">
        <f t="shared" si="151"/>
        <v>713.18969339339355</v>
      </c>
      <c r="H1166" s="4">
        <f t="shared" si="152"/>
        <v>22.621132132132132</v>
      </c>
      <c r="I1166" s="5">
        <f t="shared" si="155"/>
        <v>96873.102230830569</v>
      </c>
      <c r="J1166" s="4">
        <f t="shared" si="153"/>
        <v>41.576080780780778</v>
      </c>
      <c r="K1166" s="5">
        <f t="shared" si="154"/>
        <v>5647.3108923802565</v>
      </c>
      <c r="L1166" s="15">
        <f t="shared" si="148"/>
        <v>21.552097609793488</v>
      </c>
      <c r="M1166" s="6"/>
      <c r="N1166" s="7">
        <f t="shared" si="149"/>
        <v>24.835207934713097</v>
      </c>
      <c r="O1166" s="28">
        <f t="shared" si="150"/>
        <v>17.153846153846153</v>
      </c>
    </row>
    <row r="1167" spans="1:15" ht="13.2" x14ac:dyDescent="0.25">
      <c r="A1167" s="31">
        <v>24654</v>
      </c>
      <c r="B1167" s="11">
        <v>93.01</v>
      </c>
      <c r="C1167" s="4">
        <v>2.9066700000000001</v>
      </c>
      <c r="D1167" s="11">
        <v>5.32</v>
      </c>
      <c r="E1167" s="11">
        <v>33.4</v>
      </c>
      <c r="F1167" s="23">
        <v>5.16</v>
      </c>
      <c r="G1167" s="4">
        <f t="shared" si="151"/>
        <v>723.34211167664682</v>
      </c>
      <c r="H1167" s="4">
        <f t="shared" si="152"/>
        <v>22.605277021257486</v>
      </c>
      <c r="I1167" s="5">
        <f t="shared" si="155"/>
        <v>98507.987321989116</v>
      </c>
      <c r="J1167" s="4">
        <f t="shared" si="153"/>
        <v>41.373831137724558</v>
      </c>
      <c r="K1167" s="5">
        <f t="shared" si="154"/>
        <v>5634.4747075903897</v>
      </c>
      <c r="L1167" s="15">
        <f t="shared" si="148"/>
        <v>21.804196245666368</v>
      </c>
      <c r="M1167" s="6"/>
      <c r="N1167" s="7">
        <f t="shared" si="149"/>
        <v>25.117400694974119</v>
      </c>
      <c r="O1167" s="28">
        <f t="shared" si="150"/>
        <v>17.483082706766918</v>
      </c>
    </row>
    <row r="1168" spans="1:15" ht="13.2" x14ac:dyDescent="0.25">
      <c r="A1168" s="31">
        <v>24685</v>
      </c>
      <c r="B1168" s="11">
        <v>94.49</v>
      </c>
      <c r="C1168" s="4">
        <v>2.9133300000000002</v>
      </c>
      <c r="D1168" s="11">
        <v>5.31</v>
      </c>
      <c r="E1168" s="11">
        <v>33.5</v>
      </c>
      <c r="F1168" s="23">
        <v>5.28</v>
      </c>
      <c r="G1168" s="4">
        <f t="shared" si="151"/>
        <v>732.65853641791045</v>
      </c>
      <c r="H1168" s="4">
        <f t="shared" si="152"/>
        <v>22.589439029552238</v>
      </c>
      <c r="I1168" s="5">
        <f t="shared" si="155"/>
        <v>100033.10097653554</v>
      </c>
      <c r="J1168" s="4">
        <f t="shared" si="153"/>
        <v>41.172788955223872</v>
      </c>
      <c r="K1168" s="5">
        <f t="shared" si="154"/>
        <v>5621.5024466652931</v>
      </c>
      <c r="L1168" s="15">
        <f t="shared" si="148"/>
        <v>22.030627049126025</v>
      </c>
      <c r="M1168" s="6"/>
      <c r="N1168" s="7">
        <f t="shared" si="149"/>
        <v>25.369524753969284</v>
      </c>
      <c r="O1168" s="28">
        <f t="shared" si="150"/>
        <v>17.794726930320152</v>
      </c>
    </row>
    <row r="1169" spans="1:15" ht="13.2" x14ac:dyDescent="0.25">
      <c r="A1169" s="31">
        <v>24716</v>
      </c>
      <c r="B1169" s="11">
        <v>95.81</v>
      </c>
      <c r="C1169" s="4">
        <v>2.92</v>
      </c>
      <c r="D1169" s="11">
        <v>5.3</v>
      </c>
      <c r="E1169" s="11">
        <v>33.6</v>
      </c>
      <c r="F1169" s="23">
        <v>5.3</v>
      </c>
      <c r="G1169" s="4">
        <f t="shared" si="151"/>
        <v>740.68258720238089</v>
      </c>
      <c r="H1169" s="4">
        <f t="shared" si="152"/>
        <v>22.573772619047617</v>
      </c>
      <c r="I1169" s="5">
        <f t="shared" si="155"/>
        <v>101385.50140970333</v>
      </c>
      <c r="J1169" s="4">
        <f t="shared" si="153"/>
        <v>40.972943452380946</v>
      </c>
      <c r="K1169" s="5">
        <f t="shared" si="154"/>
        <v>5608.4245639435094</v>
      </c>
      <c r="L1169" s="15">
        <f t="shared" si="148"/>
        <v>22.219145488664793</v>
      </c>
      <c r="M1169" s="6"/>
      <c r="N1169" s="7">
        <f t="shared" si="149"/>
        <v>25.577428710702126</v>
      </c>
      <c r="O1169" s="28">
        <f t="shared" si="150"/>
        <v>18.077358490566038</v>
      </c>
    </row>
    <row r="1170" spans="1:15" ht="13.2" x14ac:dyDescent="0.25">
      <c r="A1170" s="31">
        <v>24746</v>
      </c>
      <c r="B1170" s="11">
        <v>95.66</v>
      </c>
      <c r="C1170" s="4">
        <v>2.92</v>
      </c>
      <c r="D1170" s="11">
        <v>5.31</v>
      </c>
      <c r="E1170" s="11">
        <v>33.700000000000003</v>
      </c>
      <c r="F1170" s="23">
        <v>5.48</v>
      </c>
      <c r="G1170" s="4">
        <f t="shared" si="151"/>
        <v>737.32854540059338</v>
      </c>
      <c r="H1170" s="4">
        <f t="shared" si="152"/>
        <v>22.506788130563795</v>
      </c>
      <c r="I1170" s="5">
        <f t="shared" si="155"/>
        <v>101183.12586345947</v>
      </c>
      <c r="J1170" s="4">
        <f t="shared" si="153"/>
        <v>40.928440059347174</v>
      </c>
      <c r="K1170" s="5">
        <f t="shared" si="154"/>
        <v>5616.5837166524125</v>
      </c>
      <c r="L1170" s="15">
        <f t="shared" si="148"/>
        <v>22.068199194183894</v>
      </c>
      <c r="M1170" s="6"/>
      <c r="N1170" s="7">
        <f t="shared" si="149"/>
        <v>25.395023055830507</v>
      </c>
      <c r="O1170" s="28">
        <f t="shared" si="150"/>
        <v>18.015065913371</v>
      </c>
    </row>
    <row r="1171" spans="1:15" ht="13.2" x14ac:dyDescent="0.25">
      <c r="A1171" s="31">
        <v>24777</v>
      </c>
      <c r="B1171" s="11">
        <v>92.66</v>
      </c>
      <c r="C1171" s="4">
        <v>2.92</v>
      </c>
      <c r="D1171" s="11">
        <v>5.32</v>
      </c>
      <c r="E1171" s="11">
        <v>33.799999999999997</v>
      </c>
      <c r="F1171" s="23">
        <v>5.75</v>
      </c>
      <c r="G1171" s="4">
        <f t="shared" si="151"/>
        <v>712.09209999999996</v>
      </c>
      <c r="H1171" s="4">
        <f t="shared" si="152"/>
        <v>22.440200000000001</v>
      </c>
      <c r="I1171" s="5">
        <f t="shared" si="155"/>
        <v>97976.565756282362</v>
      </c>
      <c r="J1171" s="4">
        <f t="shared" si="153"/>
        <v>40.884200000000007</v>
      </c>
      <c r="K1171" s="5">
        <f t="shared" si="154"/>
        <v>5625.2463827263355</v>
      </c>
      <c r="L1171" s="15">
        <f t="shared" si="148"/>
        <v>21.263102968336284</v>
      </c>
      <c r="M1171" s="6"/>
      <c r="N1171" s="7">
        <f t="shared" si="149"/>
        <v>24.462965360562382</v>
      </c>
      <c r="O1171" s="28">
        <f t="shared" si="150"/>
        <v>17.417293233082706</v>
      </c>
    </row>
    <row r="1172" spans="1:15" ht="13.2" x14ac:dyDescent="0.25">
      <c r="A1172" s="31">
        <v>24807</v>
      </c>
      <c r="B1172" s="11">
        <v>95.3</v>
      </c>
      <c r="C1172" s="4">
        <v>2.92</v>
      </c>
      <c r="D1172" s="11">
        <v>5.33</v>
      </c>
      <c r="E1172" s="11">
        <v>33.9</v>
      </c>
      <c r="F1172" s="23">
        <v>5.7</v>
      </c>
      <c r="G1172" s="4">
        <f t="shared" si="151"/>
        <v>730.22008554572267</v>
      </c>
      <c r="H1172" s="4">
        <f t="shared" si="152"/>
        <v>22.374004719764013</v>
      </c>
      <c r="I1172" s="5">
        <f t="shared" si="155"/>
        <v>100727.32666661621</v>
      </c>
      <c r="J1172" s="4">
        <f t="shared" si="153"/>
        <v>40.840220943952801</v>
      </c>
      <c r="K1172" s="5">
        <f t="shared" si="154"/>
        <v>5633.5430339251252</v>
      </c>
      <c r="L1172" s="15">
        <f t="shared" si="148"/>
        <v>21.751597808723634</v>
      </c>
      <c r="M1172" s="6"/>
      <c r="N1172" s="7">
        <f t="shared" si="149"/>
        <v>25.01828401620644</v>
      </c>
      <c r="O1172" s="28">
        <f t="shared" si="150"/>
        <v>17.879924953095685</v>
      </c>
    </row>
    <row r="1173" spans="1:15" ht="13.2" x14ac:dyDescent="0.25">
      <c r="A1173" s="31">
        <v>24838</v>
      </c>
      <c r="B1173" s="11">
        <v>95.04</v>
      </c>
      <c r="C1173" s="4">
        <v>2.93</v>
      </c>
      <c r="D1173" s="11">
        <v>5.3666700000000001</v>
      </c>
      <c r="E1173" s="11">
        <v>34.1</v>
      </c>
      <c r="F1173" s="23">
        <v>5.53</v>
      </c>
      <c r="G1173" s="4">
        <f t="shared" si="151"/>
        <v>723.9567483870967</v>
      </c>
      <c r="H1173" s="4">
        <f t="shared" si="152"/>
        <v>22.318952785923752</v>
      </c>
      <c r="I1173" s="5">
        <f t="shared" si="155"/>
        <v>100119.91366958138</v>
      </c>
      <c r="J1173" s="4">
        <f t="shared" si="153"/>
        <v>40.880018548680347</v>
      </c>
      <c r="K1173" s="5">
        <f t="shared" si="154"/>
        <v>5653.5199609967622</v>
      </c>
      <c r="L1173" s="15">
        <f t="shared" si="148"/>
        <v>21.511535896332184</v>
      </c>
      <c r="M1173" s="6"/>
      <c r="N1173" s="7">
        <f t="shared" si="149"/>
        <v>24.736682989926905</v>
      </c>
      <c r="O1173" s="28">
        <f t="shared" si="150"/>
        <v>17.709305770617537</v>
      </c>
    </row>
    <row r="1174" spans="1:15" ht="13.2" x14ac:dyDescent="0.25">
      <c r="A1174" s="31">
        <v>24869</v>
      </c>
      <c r="B1174" s="11">
        <v>90.75</v>
      </c>
      <c r="C1174" s="4">
        <v>2.94</v>
      </c>
      <c r="D1174" s="11">
        <v>5.4033300000000004</v>
      </c>
      <c r="E1174" s="11">
        <v>34.200000000000003</v>
      </c>
      <c r="F1174" s="23">
        <v>5.56</v>
      </c>
      <c r="G1174" s="4">
        <f t="shared" si="151"/>
        <v>689.25686403508757</v>
      </c>
      <c r="H1174" s="4">
        <f t="shared" si="152"/>
        <v>22.329643859649121</v>
      </c>
      <c r="I1174" s="5">
        <f t="shared" si="155"/>
        <v>95578.41870914225</v>
      </c>
      <c r="J1174" s="4">
        <f t="shared" si="153"/>
        <v>41.038923318421055</v>
      </c>
      <c r="K1174" s="5">
        <f t="shared" si="154"/>
        <v>5690.8180403710167</v>
      </c>
      <c r="L1174" s="15">
        <f t="shared" si="148"/>
        <v>20.424992376214227</v>
      </c>
      <c r="M1174" s="6"/>
      <c r="N1174" s="7">
        <f t="shared" si="149"/>
        <v>23.486290074730885</v>
      </c>
      <c r="O1174" s="28">
        <f t="shared" si="150"/>
        <v>16.795198516470396</v>
      </c>
    </row>
    <row r="1175" spans="1:15" ht="13.2" x14ac:dyDescent="0.25">
      <c r="A1175" s="31">
        <v>24898</v>
      </c>
      <c r="B1175" s="11">
        <v>89.09</v>
      </c>
      <c r="C1175" s="4">
        <v>2.95</v>
      </c>
      <c r="D1175" s="11">
        <v>5.44</v>
      </c>
      <c r="E1175" s="11">
        <v>34.299999999999997</v>
      </c>
      <c r="F1175" s="23">
        <v>5.74</v>
      </c>
      <c r="G1175" s="4">
        <f t="shared" si="151"/>
        <v>674.6762323615161</v>
      </c>
      <c r="H1175" s="4">
        <f t="shared" si="152"/>
        <v>22.340272594752189</v>
      </c>
      <c r="I1175" s="5">
        <f t="shared" si="155"/>
        <v>93814.698309349886</v>
      </c>
      <c r="J1175" s="4">
        <f t="shared" si="153"/>
        <v>41.196977259475219</v>
      </c>
      <c r="K1175" s="5">
        <f t="shared" si="154"/>
        <v>5728.4988079791601</v>
      </c>
      <c r="L1175" s="15">
        <f t="shared" si="148"/>
        <v>19.934711308295711</v>
      </c>
      <c r="M1175" s="6"/>
      <c r="N1175" s="7">
        <f t="shared" si="149"/>
        <v>22.923790260635631</v>
      </c>
      <c r="O1175" s="28">
        <f t="shared" si="150"/>
        <v>16.376838235294116</v>
      </c>
    </row>
    <row r="1176" spans="1:15" ht="13.2" x14ac:dyDescent="0.25">
      <c r="A1176" s="31">
        <v>24929</v>
      </c>
      <c r="B1176" s="11">
        <v>95.67</v>
      </c>
      <c r="C1176" s="4">
        <v>2.96333</v>
      </c>
      <c r="D1176" s="11">
        <v>5.4833299999999996</v>
      </c>
      <c r="E1176" s="11">
        <v>34.4</v>
      </c>
      <c r="F1176" s="23">
        <v>5.64</v>
      </c>
      <c r="G1176" s="4">
        <f t="shared" si="151"/>
        <v>722.40027645348835</v>
      </c>
      <c r="H1176" s="4">
        <f t="shared" si="152"/>
        <v>22.375984229360466</v>
      </c>
      <c r="I1176" s="5">
        <f t="shared" si="155"/>
        <v>100710.07952026732</v>
      </c>
      <c r="J1176" s="4">
        <f t="shared" si="153"/>
        <v>41.404401671220924</v>
      </c>
      <c r="K1176" s="5">
        <f t="shared" si="154"/>
        <v>5772.2023657977152</v>
      </c>
      <c r="L1176" s="15">
        <f t="shared" si="148"/>
        <v>21.277356015671746</v>
      </c>
      <c r="M1176" s="6"/>
      <c r="N1176" s="7">
        <f t="shared" si="149"/>
        <v>24.465807304987646</v>
      </c>
      <c r="O1176" s="28">
        <f t="shared" si="150"/>
        <v>17.447427019712475</v>
      </c>
    </row>
    <row r="1177" spans="1:15" ht="13.2" x14ac:dyDescent="0.25">
      <c r="A1177" s="31">
        <v>24959</v>
      </c>
      <c r="B1177" s="11">
        <v>97.87</v>
      </c>
      <c r="C1177" s="4">
        <v>2.9766699999999999</v>
      </c>
      <c r="D1177" s="11">
        <v>5.5266700000000002</v>
      </c>
      <c r="E1177" s="11">
        <v>34.5</v>
      </c>
      <c r="F1177" s="23">
        <v>5.87</v>
      </c>
      <c r="G1177" s="4">
        <f t="shared" si="151"/>
        <v>736.87032202898547</v>
      </c>
      <c r="H1177" s="4">
        <f t="shared" si="152"/>
        <v>22.411564130724635</v>
      </c>
      <c r="I1177" s="5">
        <f t="shared" si="155"/>
        <v>102987.72073204738</v>
      </c>
      <c r="J1177" s="4">
        <f t="shared" si="153"/>
        <v>41.61069891333333</v>
      </c>
      <c r="K1177" s="5">
        <f t="shared" si="154"/>
        <v>5815.6651327085347</v>
      </c>
      <c r="L1177" s="15">
        <f t="shared" si="148"/>
        <v>21.63022714277988</v>
      </c>
      <c r="M1177" s="6"/>
      <c r="N1177" s="7">
        <f t="shared" si="149"/>
        <v>24.869313748785782</v>
      </c>
      <c r="O1177" s="28">
        <f t="shared" si="150"/>
        <v>17.708674482102243</v>
      </c>
    </row>
    <row r="1178" spans="1:15" ht="13.2" x14ac:dyDescent="0.25">
      <c r="A1178" s="31">
        <v>24990</v>
      </c>
      <c r="B1178" s="11">
        <v>100.5</v>
      </c>
      <c r="C1178" s="4">
        <v>2.99</v>
      </c>
      <c r="D1178" s="11">
        <v>5.57</v>
      </c>
      <c r="E1178" s="11">
        <v>34.700000000000003</v>
      </c>
      <c r="F1178" s="23">
        <v>5.72</v>
      </c>
      <c r="G1178" s="4">
        <f t="shared" si="151"/>
        <v>752.31056195965402</v>
      </c>
      <c r="H1178" s="4">
        <f t="shared" si="152"/>
        <v>22.382174927953891</v>
      </c>
      <c r="I1178" s="5">
        <f t="shared" si="155"/>
        <v>105406.39038097473</v>
      </c>
      <c r="J1178" s="4">
        <f t="shared" si="153"/>
        <v>41.695222190201726</v>
      </c>
      <c r="K1178" s="5">
        <f t="shared" si="154"/>
        <v>5841.9263126570086</v>
      </c>
      <c r="L1178" s="15">
        <f t="shared" si="148"/>
        <v>22.004623431346534</v>
      </c>
      <c r="M1178" s="6"/>
      <c r="N1178" s="7">
        <f t="shared" si="149"/>
        <v>25.296903018034886</v>
      </c>
      <c r="O1178" s="28">
        <f t="shared" si="150"/>
        <v>18.043087971274684</v>
      </c>
    </row>
    <row r="1179" spans="1:15" ht="13.2" x14ac:dyDescent="0.25">
      <c r="A1179" s="31">
        <v>25020</v>
      </c>
      <c r="B1179" s="11">
        <v>100.3</v>
      </c>
      <c r="C1179" s="4">
        <v>3.0033300000000001</v>
      </c>
      <c r="D1179" s="11">
        <v>5.6</v>
      </c>
      <c r="E1179" s="11">
        <v>34.9</v>
      </c>
      <c r="F1179" s="23">
        <v>5.5</v>
      </c>
      <c r="G1179" s="4">
        <f t="shared" si="151"/>
        <v>746.51077077363891</v>
      </c>
      <c r="H1179" s="4">
        <f t="shared" si="152"/>
        <v>22.353122564183384</v>
      </c>
      <c r="I1179" s="5">
        <f t="shared" si="155"/>
        <v>104854.77214696939</v>
      </c>
      <c r="J1179" s="4">
        <f t="shared" si="153"/>
        <v>41.679564469914034</v>
      </c>
      <c r="K1179" s="5">
        <f t="shared" si="154"/>
        <v>5854.3043272485402</v>
      </c>
      <c r="L1179" s="15">
        <f t="shared" si="148"/>
        <v>21.753537415670955</v>
      </c>
      <c r="M1179" s="6"/>
      <c r="N1179" s="7">
        <f t="shared" si="149"/>
        <v>25.006714675274797</v>
      </c>
      <c r="O1179" s="28">
        <f t="shared" si="150"/>
        <v>17.910714285714285</v>
      </c>
    </row>
    <row r="1180" spans="1:15" ht="13.2" x14ac:dyDescent="0.25">
      <c r="A1180" s="31">
        <v>25051</v>
      </c>
      <c r="B1180" s="11">
        <v>98.11</v>
      </c>
      <c r="C1180" s="4">
        <v>3.01667</v>
      </c>
      <c r="D1180" s="11">
        <v>5.63</v>
      </c>
      <c r="E1180" s="11">
        <v>35</v>
      </c>
      <c r="F1180" s="23">
        <v>5.42</v>
      </c>
      <c r="G1180" s="4">
        <f t="shared" si="151"/>
        <v>728.12476657142849</v>
      </c>
      <c r="H1180" s="4">
        <f t="shared" si="152"/>
        <v>22.388259500285713</v>
      </c>
      <c r="I1180" s="5">
        <f t="shared" si="155"/>
        <v>102534.33146692625</v>
      </c>
      <c r="J1180" s="4">
        <f t="shared" si="153"/>
        <v>41.783125428571424</v>
      </c>
      <c r="K1180" s="5">
        <f t="shared" si="154"/>
        <v>5883.8883514299741</v>
      </c>
      <c r="L1180" s="15">
        <f t="shared" si="148"/>
        <v>21.137766793617864</v>
      </c>
      <c r="M1180" s="6"/>
      <c r="N1180" s="7">
        <f t="shared" si="149"/>
        <v>24.299558060393458</v>
      </c>
      <c r="O1180" s="28">
        <f t="shared" si="150"/>
        <v>17.426287744227352</v>
      </c>
    </row>
    <row r="1181" spans="1:15" ht="13.2" x14ac:dyDescent="0.25">
      <c r="A1181" s="31">
        <v>25082</v>
      </c>
      <c r="B1181" s="11">
        <v>101.3</v>
      </c>
      <c r="C1181" s="4">
        <v>3.03</v>
      </c>
      <c r="D1181" s="11">
        <v>5.66</v>
      </c>
      <c r="E1181" s="11">
        <v>35.1</v>
      </c>
      <c r="F1181" s="23">
        <v>5.46</v>
      </c>
      <c r="G1181" s="4">
        <f t="shared" si="151"/>
        <v>749.65751851851849</v>
      </c>
      <c r="H1181" s="4">
        <f t="shared" si="152"/>
        <v>22.423122222222219</v>
      </c>
      <c r="I1181" s="5">
        <f t="shared" si="155"/>
        <v>105829.70256663649</v>
      </c>
      <c r="J1181" s="4">
        <f t="shared" si="153"/>
        <v>41.886096296296294</v>
      </c>
      <c r="K1181" s="5">
        <f t="shared" si="154"/>
        <v>5913.0909824991368</v>
      </c>
      <c r="L1181" s="15">
        <f t="shared" si="148"/>
        <v>21.68027563329294</v>
      </c>
      <c r="M1181" s="6"/>
      <c r="N1181" s="7">
        <f t="shared" si="149"/>
        <v>24.922460342186486</v>
      </c>
      <c r="O1181" s="28">
        <f t="shared" si="150"/>
        <v>17.897526501766784</v>
      </c>
    </row>
    <row r="1182" spans="1:15" ht="13.2" x14ac:dyDescent="0.25">
      <c r="A1182" s="31">
        <v>25112</v>
      </c>
      <c r="B1182" s="11">
        <v>103.8</v>
      </c>
      <c r="C1182" s="4">
        <v>3.0433300000000001</v>
      </c>
      <c r="D1182" s="11">
        <v>5.6933299999999996</v>
      </c>
      <c r="E1182" s="11">
        <v>35.299999999999997</v>
      </c>
      <c r="F1182" s="23">
        <v>5.58</v>
      </c>
      <c r="G1182" s="4">
        <f t="shared" si="151"/>
        <v>763.80627195467423</v>
      </c>
      <c r="H1182" s="4">
        <f t="shared" si="152"/>
        <v>22.394167067705382</v>
      </c>
      <c r="I1182" s="5">
        <f t="shared" si="155"/>
        <v>108090.54256708542</v>
      </c>
      <c r="J1182" s="4">
        <f t="shared" si="153"/>
        <v>41.894038172521242</v>
      </c>
      <c r="K1182" s="5">
        <f t="shared" si="154"/>
        <v>5928.662126333953</v>
      </c>
      <c r="L1182" s="15">
        <f t="shared" si="148"/>
        <v>22.004606927956893</v>
      </c>
      <c r="M1182" s="6"/>
      <c r="N1182" s="7">
        <f t="shared" si="149"/>
        <v>25.29364511811923</v>
      </c>
      <c r="O1182" s="28">
        <f t="shared" si="150"/>
        <v>18.231860791487584</v>
      </c>
    </row>
    <row r="1183" spans="1:15" ht="13.2" x14ac:dyDescent="0.25">
      <c r="A1183" s="31">
        <v>25143</v>
      </c>
      <c r="B1183" s="11">
        <v>105.4</v>
      </c>
      <c r="C1183" s="4">
        <v>3.05667</v>
      </c>
      <c r="D1183" s="11">
        <v>5.7266700000000004</v>
      </c>
      <c r="E1183" s="11">
        <v>35.4</v>
      </c>
      <c r="F1183" s="23">
        <v>5.7</v>
      </c>
      <c r="G1183" s="4">
        <f t="shared" si="151"/>
        <v>773.38887570621466</v>
      </c>
      <c r="H1183" s="4">
        <f t="shared" si="152"/>
        <v>22.428791031355932</v>
      </c>
      <c r="I1183" s="5">
        <f t="shared" si="155"/>
        <v>109711.13306688619</v>
      </c>
      <c r="J1183" s="4">
        <f t="shared" si="153"/>
        <v>42.020330861864409</v>
      </c>
      <c r="K1183" s="5">
        <f t="shared" si="154"/>
        <v>5960.9056394700683</v>
      </c>
      <c r="L1183" s="15">
        <f t="shared" si="148"/>
        <v>22.195529227158158</v>
      </c>
      <c r="M1183" s="6"/>
      <c r="N1183" s="7">
        <f t="shared" si="149"/>
        <v>25.511036361496654</v>
      </c>
      <c r="O1183" s="28">
        <f t="shared" si="150"/>
        <v>18.405111522053829</v>
      </c>
    </row>
    <row r="1184" spans="1:15" ht="13.2" x14ac:dyDescent="0.25">
      <c r="A1184" s="31">
        <v>25173</v>
      </c>
      <c r="B1184" s="11">
        <v>106.5</v>
      </c>
      <c r="C1184" s="4">
        <v>3.07</v>
      </c>
      <c r="D1184" s="11">
        <v>5.76</v>
      </c>
      <c r="E1184" s="11">
        <v>35.5</v>
      </c>
      <c r="F1184" s="23">
        <v>6.03</v>
      </c>
      <c r="G1184" s="4">
        <f t="shared" si="151"/>
        <v>779.2589999999999</v>
      </c>
      <c r="H1184" s="4">
        <f t="shared" si="152"/>
        <v>22.463146760563379</v>
      </c>
      <c r="I1184" s="5">
        <f t="shared" si="155"/>
        <v>110809.40258494478</v>
      </c>
      <c r="J1184" s="4">
        <f t="shared" si="153"/>
        <v>42.145838873239434</v>
      </c>
      <c r="K1184" s="5">
        <f t="shared" si="154"/>
        <v>5993.0719144533523</v>
      </c>
      <c r="L1184" s="15">
        <f t="shared" si="148"/>
        <v>22.277872995434876</v>
      </c>
      <c r="M1184" s="6"/>
      <c r="N1184" s="7">
        <f t="shared" si="149"/>
        <v>25.603481925014673</v>
      </c>
      <c r="O1184" s="28">
        <f t="shared" si="150"/>
        <v>18.489583333333336</v>
      </c>
    </row>
    <row r="1185" spans="1:15" ht="13.2" x14ac:dyDescent="0.25">
      <c r="A1185" s="31">
        <v>25204</v>
      </c>
      <c r="B1185" s="11">
        <v>102</v>
      </c>
      <c r="C1185" s="4">
        <v>3.08</v>
      </c>
      <c r="D1185" s="11">
        <v>5.78</v>
      </c>
      <c r="E1185" s="11">
        <v>35.6</v>
      </c>
      <c r="F1185" s="23">
        <v>6.04</v>
      </c>
      <c r="G1185" s="4">
        <f t="shared" si="151"/>
        <v>744.23612359550555</v>
      </c>
      <c r="H1185" s="4">
        <f t="shared" si="152"/>
        <v>22.473012359550559</v>
      </c>
      <c r="I1185" s="5">
        <f t="shared" si="155"/>
        <v>106095.50696311957</v>
      </c>
      <c r="J1185" s="4">
        <f t="shared" si="153"/>
        <v>42.173380337078648</v>
      </c>
      <c r="K1185" s="5">
        <f t="shared" si="154"/>
        <v>6012.0787279101087</v>
      </c>
      <c r="L1185" s="15">
        <f t="shared" si="148"/>
        <v>21.194968072847157</v>
      </c>
      <c r="M1185" s="6"/>
      <c r="N1185" s="7">
        <f t="shared" si="149"/>
        <v>24.359671474340761</v>
      </c>
      <c r="O1185" s="28">
        <f t="shared" si="150"/>
        <v>17.647058823529409</v>
      </c>
    </row>
    <row r="1186" spans="1:15" ht="13.2" x14ac:dyDescent="0.25">
      <c r="A1186" s="31">
        <v>25235</v>
      </c>
      <c r="B1186" s="11">
        <v>101.5</v>
      </c>
      <c r="C1186" s="4">
        <v>3.09</v>
      </c>
      <c r="D1186" s="11">
        <v>5.8</v>
      </c>
      <c r="E1186" s="11">
        <v>35.799999999999997</v>
      </c>
      <c r="F1186" s="23">
        <v>6.19</v>
      </c>
      <c r="G1186" s="4">
        <f t="shared" si="151"/>
        <v>736.45054469273748</v>
      </c>
      <c r="H1186" s="4">
        <f t="shared" si="152"/>
        <v>22.420021508379889</v>
      </c>
      <c r="I1186" s="5">
        <f t="shared" si="155"/>
        <v>105251.96691118063</v>
      </c>
      <c r="J1186" s="4">
        <f t="shared" si="153"/>
        <v>42.082888268156424</v>
      </c>
      <c r="K1186" s="5">
        <f t="shared" si="154"/>
        <v>6014.3981092103204</v>
      </c>
      <c r="L1186" s="15">
        <f t="shared" si="148"/>
        <v>20.895729901987242</v>
      </c>
      <c r="M1186" s="6"/>
      <c r="N1186" s="7">
        <f t="shared" si="149"/>
        <v>24.016674426994662</v>
      </c>
      <c r="O1186" s="28">
        <f t="shared" si="150"/>
        <v>17.5</v>
      </c>
    </row>
    <row r="1187" spans="1:15" ht="13.2" x14ac:dyDescent="0.25">
      <c r="A1187" s="31">
        <v>25263</v>
      </c>
      <c r="B1187" s="11">
        <v>99.3</v>
      </c>
      <c r="C1187" s="4">
        <v>3.1</v>
      </c>
      <c r="D1187" s="11">
        <v>5.82</v>
      </c>
      <c r="E1187" s="11">
        <v>36.1</v>
      </c>
      <c r="F1187" s="23">
        <v>6.3</v>
      </c>
      <c r="G1187" s="4">
        <f t="shared" si="151"/>
        <v>714.50063434903041</v>
      </c>
      <c r="H1187" s="4">
        <f t="shared" si="152"/>
        <v>22.305659279778393</v>
      </c>
      <c r="I1187" s="5">
        <f t="shared" si="155"/>
        <v>102380.58827428351</v>
      </c>
      <c r="J1187" s="4">
        <f t="shared" si="153"/>
        <v>41.877076454293622</v>
      </c>
      <c r="K1187" s="5">
        <f t="shared" si="154"/>
        <v>6000.5541163779462</v>
      </c>
      <c r="L1187" s="15">
        <f t="shared" si="148"/>
        <v>20.202287616481659</v>
      </c>
      <c r="M1187" s="6"/>
      <c r="N1187" s="7">
        <f t="shared" si="149"/>
        <v>23.221677104407615</v>
      </c>
      <c r="O1187" s="28">
        <f t="shared" si="150"/>
        <v>17.061855670103093</v>
      </c>
    </row>
    <row r="1188" spans="1:15" ht="13.2" x14ac:dyDescent="0.25">
      <c r="A1188" s="31">
        <v>25294</v>
      </c>
      <c r="B1188" s="11">
        <v>101.3</v>
      </c>
      <c r="C1188" s="4">
        <v>3.11</v>
      </c>
      <c r="D1188" s="11">
        <v>5.82667</v>
      </c>
      <c r="E1188" s="11">
        <v>36.299999999999997</v>
      </c>
      <c r="F1188" s="23">
        <v>6.17</v>
      </c>
      <c r="G1188" s="4">
        <f t="shared" si="151"/>
        <v>724.87545179063363</v>
      </c>
      <c r="H1188" s="4">
        <f t="shared" si="152"/>
        <v>22.254320385674934</v>
      </c>
      <c r="I1188" s="5">
        <f t="shared" si="155"/>
        <v>104132.92744252582</v>
      </c>
      <c r="J1188" s="4">
        <f t="shared" si="153"/>
        <v>41.694077479614329</v>
      </c>
      <c r="K1188" s="5">
        <f t="shared" si="154"/>
        <v>5989.6170221277589</v>
      </c>
      <c r="L1188" s="15">
        <f t="shared" si="148"/>
        <v>20.428608081932165</v>
      </c>
      <c r="M1188" s="6"/>
      <c r="N1188" s="7">
        <f t="shared" si="149"/>
        <v>23.482621868082404</v>
      </c>
      <c r="O1188" s="28">
        <f t="shared" si="150"/>
        <v>17.385573578047151</v>
      </c>
    </row>
    <row r="1189" spans="1:15" ht="13.2" x14ac:dyDescent="0.25">
      <c r="A1189" s="31">
        <v>25324</v>
      </c>
      <c r="B1189" s="11">
        <v>104.6</v>
      </c>
      <c r="C1189" s="4">
        <v>3.12</v>
      </c>
      <c r="D1189" s="11">
        <v>5.8333300000000001</v>
      </c>
      <c r="E1189" s="11">
        <v>36.4</v>
      </c>
      <c r="F1189" s="23">
        <v>6.32</v>
      </c>
      <c r="G1189" s="4">
        <f t="shared" si="151"/>
        <v>746.43307142857145</v>
      </c>
      <c r="H1189" s="4">
        <f t="shared" si="152"/>
        <v>22.264542857142857</v>
      </c>
      <c r="I1189" s="5">
        <f t="shared" si="155"/>
        <v>107496.35220429044</v>
      </c>
      <c r="J1189" s="4">
        <f t="shared" si="153"/>
        <v>41.627059546428569</v>
      </c>
      <c r="K1189" s="5">
        <f t="shared" si="154"/>
        <v>5994.8536921974519</v>
      </c>
      <c r="L1189" s="15">
        <f t="shared" si="148"/>
        <v>20.972258271972109</v>
      </c>
      <c r="M1189" s="6"/>
      <c r="N1189" s="7">
        <f t="shared" si="149"/>
        <v>24.106259591810343</v>
      </c>
      <c r="O1189" s="28">
        <f t="shared" si="150"/>
        <v>17.931438817965038</v>
      </c>
    </row>
    <row r="1190" spans="1:15" ht="13.2" x14ac:dyDescent="0.25">
      <c r="A1190" s="31">
        <v>25355</v>
      </c>
      <c r="B1190" s="11">
        <v>99.14</v>
      </c>
      <c r="C1190" s="4">
        <v>3.13</v>
      </c>
      <c r="D1190" s="11">
        <v>5.84</v>
      </c>
      <c r="E1190" s="11">
        <v>36.6</v>
      </c>
      <c r="F1190" s="23">
        <v>6.57</v>
      </c>
      <c r="G1190" s="4">
        <f t="shared" si="151"/>
        <v>703.60416448087426</v>
      </c>
      <c r="H1190" s="4">
        <f t="shared" si="152"/>
        <v>22.213849453551912</v>
      </c>
      <c r="I1190" s="5">
        <f t="shared" si="155"/>
        <v>101595.00736977687</v>
      </c>
      <c r="J1190" s="4">
        <f t="shared" si="153"/>
        <v>41.446926775956278</v>
      </c>
      <c r="K1190" s="5">
        <f t="shared" si="154"/>
        <v>5984.616129105274</v>
      </c>
      <c r="L1190" s="15">
        <f t="shared" si="148"/>
        <v>19.713341583757639</v>
      </c>
      <c r="M1190" s="6"/>
      <c r="N1190" s="7">
        <f t="shared" si="149"/>
        <v>22.660788139262028</v>
      </c>
      <c r="O1190" s="28">
        <f t="shared" si="150"/>
        <v>16.976027397260275</v>
      </c>
    </row>
    <row r="1191" spans="1:15" ht="13.2" x14ac:dyDescent="0.25">
      <c r="A1191" s="31">
        <v>25385</v>
      </c>
      <c r="B1191" s="11">
        <v>94.71</v>
      </c>
      <c r="C1191" s="4">
        <v>3.1366700000000001</v>
      </c>
      <c r="D1191" s="11">
        <v>5.8566700000000003</v>
      </c>
      <c r="E1191" s="11">
        <v>36.799999999999997</v>
      </c>
      <c r="F1191" s="23">
        <v>6.72</v>
      </c>
      <c r="G1191" s="4">
        <f t="shared" si="151"/>
        <v>668.51104972826079</v>
      </c>
      <c r="H1191" s="4">
        <f t="shared" si="152"/>
        <v>22.140202242119567</v>
      </c>
      <c r="I1191" s="5">
        <f t="shared" si="155"/>
        <v>96794.238810394207</v>
      </c>
      <c r="J1191" s="4">
        <f t="shared" si="153"/>
        <v>41.339337024728259</v>
      </c>
      <c r="K1191" s="5">
        <f t="shared" si="154"/>
        <v>5985.5550059515526</v>
      </c>
      <c r="L1191" s="15">
        <f t="shared" si="148"/>
        <v>18.68170820719277</v>
      </c>
      <c r="M1191" s="6"/>
      <c r="N1191" s="7">
        <f t="shared" si="149"/>
        <v>21.478815780067077</v>
      </c>
      <c r="O1191" s="28">
        <f t="shared" si="150"/>
        <v>16.171305537105553</v>
      </c>
    </row>
    <row r="1192" spans="1:15" ht="13.2" x14ac:dyDescent="0.25">
      <c r="A1192" s="31">
        <v>25416</v>
      </c>
      <c r="B1192" s="11">
        <v>94.18</v>
      </c>
      <c r="C1192" s="4">
        <v>3.1433300000000002</v>
      </c>
      <c r="D1192" s="11">
        <v>5.8733300000000002</v>
      </c>
      <c r="E1192" s="11">
        <v>37</v>
      </c>
      <c r="F1192" s="23">
        <v>6.69</v>
      </c>
      <c r="G1192" s="4">
        <f t="shared" si="151"/>
        <v>661.17669027027034</v>
      </c>
      <c r="H1192" s="4">
        <f t="shared" si="152"/>
        <v>22.067281013243242</v>
      </c>
      <c r="I1192" s="5">
        <f t="shared" si="155"/>
        <v>95998.552732470402</v>
      </c>
      <c r="J1192" s="4">
        <f t="shared" si="153"/>
        <v>41.232840202432428</v>
      </c>
      <c r="K1192" s="5">
        <f t="shared" si="154"/>
        <v>5986.7400692312622</v>
      </c>
      <c r="L1192" s="15">
        <f t="shared" si="148"/>
        <v>18.429515590207753</v>
      </c>
      <c r="M1192" s="6"/>
      <c r="N1192" s="7">
        <f t="shared" si="149"/>
        <v>21.193349289269658</v>
      </c>
      <c r="O1192" s="28">
        <f t="shared" si="150"/>
        <v>16.035196387739155</v>
      </c>
    </row>
    <row r="1193" spans="1:15" ht="13.2" x14ac:dyDescent="0.25">
      <c r="A1193" s="31">
        <v>25447</v>
      </c>
      <c r="B1193" s="11">
        <v>94.51</v>
      </c>
      <c r="C1193" s="4">
        <v>3.15</v>
      </c>
      <c r="D1193" s="11">
        <v>5.89</v>
      </c>
      <c r="E1193" s="11">
        <v>37.1</v>
      </c>
      <c r="F1193" s="23">
        <v>7.16</v>
      </c>
      <c r="G1193" s="4">
        <f t="shared" si="151"/>
        <v>661.70501428571424</v>
      </c>
      <c r="H1193" s="4">
        <f t="shared" si="152"/>
        <v>22.054499999999997</v>
      </c>
      <c r="I1193" s="5">
        <f t="shared" si="155"/>
        <v>96342.109431159755</v>
      </c>
      <c r="J1193" s="4">
        <f t="shared" si="153"/>
        <v>41.238414285714278</v>
      </c>
      <c r="K1193" s="5">
        <f t="shared" si="154"/>
        <v>6004.179711665759</v>
      </c>
      <c r="L1193" s="15">
        <f t="shared" si="148"/>
        <v>18.398046344676978</v>
      </c>
      <c r="M1193" s="6"/>
      <c r="N1193" s="7">
        <f t="shared" si="149"/>
        <v>21.161648629370404</v>
      </c>
      <c r="O1193" s="28">
        <f t="shared" si="150"/>
        <v>16.045840407470291</v>
      </c>
    </row>
    <row r="1194" spans="1:15" ht="13.2" x14ac:dyDescent="0.25">
      <c r="A1194" s="31">
        <v>25477</v>
      </c>
      <c r="B1194" s="11">
        <v>95.52</v>
      </c>
      <c r="C1194" s="4">
        <v>3.15333</v>
      </c>
      <c r="D1194" s="11">
        <v>5.8533299999999997</v>
      </c>
      <c r="E1194" s="11">
        <v>37.299999999999997</v>
      </c>
      <c r="F1194" s="23">
        <v>7.1</v>
      </c>
      <c r="G1194" s="4">
        <f t="shared" si="151"/>
        <v>665.19052439678285</v>
      </c>
      <c r="H1194" s="4">
        <f t="shared" si="152"/>
        <v>21.959435053351207</v>
      </c>
      <c r="I1194" s="5">
        <f t="shared" si="155"/>
        <v>97116.023652856398</v>
      </c>
      <c r="J1194" s="4">
        <f t="shared" si="153"/>
        <v>40.761931031903487</v>
      </c>
      <c r="K1194" s="5">
        <f t="shared" si="154"/>
        <v>5951.13206373507</v>
      </c>
      <c r="L1194" s="15">
        <f t="shared" si="148"/>
        <v>18.448662031815363</v>
      </c>
      <c r="M1194" s="6"/>
      <c r="N1194" s="7">
        <f t="shared" si="149"/>
        <v>21.223912918013681</v>
      </c>
      <c r="O1194" s="28">
        <f t="shared" si="150"/>
        <v>16.318915899154842</v>
      </c>
    </row>
    <row r="1195" spans="1:15" ht="13.2" x14ac:dyDescent="0.25">
      <c r="A1195" s="31">
        <v>25508</v>
      </c>
      <c r="B1195" s="11">
        <v>96.21</v>
      </c>
      <c r="C1195" s="4">
        <v>3.1566700000000001</v>
      </c>
      <c r="D1195" s="11">
        <v>5.8166700000000002</v>
      </c>
      <c r="E1195" s="11">
        <v>37.5</v>
      </c>
      <c r="F1195" s="23">
        <v>7.14</v>
      </c>
      <c r="G1195" s="4">
        <f t="shared" si="151"/>
        <v>666.42229679999991</v>
      </c>
      <c r="H1195" s="4">
        <f t="shared" si="152"/>
        <v>21.865453400266667</v>
      </c>
      <c r="I1195" s="5">
        <f t="shared" si="155"/>
        <v>97561.883875506814</v>
      </c>
      <c r="J1195" s="4">
        <f t="shared" si="153"/>
        <v>40.290599533599995</v>
      </c>
      <c r="K1195" s="5">
        <f t="shared" si="154"/>
        <v>5898.402277124459</v>
      </c>
      <c r="L1195" s="15">
        <f t="shared" si="148"/>
        <v>18.437760084691043</v>
      </c>
      <c r="M1195" s="6"/>
      <c r="N1195" s="7">
        <f t="shared" si="149"/>
        <v>21.21568143933888</v>
      </c>
      <c r="O1195" s="28">
        <f t="shared" si="150"/>
        <v>16.540391667397323</v>
      </c>
    </row>
    <row r="1196" spans="1:15" ht="13.2" x14ac:dyDescent="0.25">
      <c r="A1196" s="31">
        <v>25538</v>
      </c>
      <c r="B1196" s="11">
        <v>91.11</v>
      </c>
      <c r="C1196" s="4">
        <v>3.16</v>
      </c>
      <c r="D1196" s="11">
        <v>5.78</v>
      </c>
      <c r="E1196" s="11">
        <v>37.700000000000003</v>
      </c>
      <c r="F1196" s="23">
        <v>7.65</v>
      </c>
      <c r="G1196" s="4">
        <f t="shared" si="151"/>
        <v>627.74789999999996</v>
      </c>
      <c r="H1196" s="4">
        <f t="shared" si="152"/>
        <v>21.772399999999998</v>
      </c>
      <c r="I1196" s="5">
        <f t="shared" si="155"/>
        <v>92165.70491093176</v>
      </c>
      <c r="J1196" s="4">
        <f t="shared" si="153"/>
        <v>39.824199999999998</v>
      </c>
      <c r="K1196" s="5">
        <f t="shared" si="154"/>
        <v>5846.973706346017</v>
      </c>
      <c r="L1196" s="15">
        <f t="shared" si="148"/>
        <v>17.326929913742692</v>
      </c>
      <c r="M1196" s="6"/>
      <c r="N1196" s="7">
        <f t="shared" si="149"/>
        <v>19.945144752472096</v>
      </c>
      <c r="O1196" s="28">
        <f t="shared" si="150"/>
        <v>15.762975778546712</v>
      </c>
    </row>
    <row r="1197" spans="1:15" ht="13.2" x14ac:dyDescent="0.25">
      <c r="A1197" s="31">
        <v>25569</v>
      </c>
      <c r="B1197" s="11">
        <v>90.31</v>
      </c>
      <c r="C1197" s="4">
        <v>3.1633300000000002</v>
      </c>
      <c r="D1197" s="11">
        <v>5.73</v>
      </c>
      <c r="E1197" s="11">
        <v>37.799999999999997</v>
      </c>
      <c r="F1197" s="23">
        <v>7.79</v>
      </c>
      <c r="G1197" s="4">
        <f t="shared" si="151"/>
        <v>620.58977328042329</v>
      </c>
      <c r="H1197" s="4">
        <f t="shared" si="152"/>
        <v>21.737684060582012</v>
      </c>
      <c r="I1197" s="5">
        <f t="shared" si="155"/>
        <v>91380.711369622673</v>
      </c>
      <c r="J1197" s="4">
        <f t="shared" si="153"/>
        <v>39.375256349206353</v>
      </c>
      <c r="K1197" s="5">
        <f t="shared" si="154"/>
        <v>5797.9346268180479</v>
      </c>
      <c r="L1197" s="15">
        <f t="shared" si="148"/>
        <v>17.090541395140214</v>
      </c>
      <c r="M1197" s="6"/>
      <c r="N1197" s="7">
        <f t="shared" si="149"/>
        <v>19.681596538879781</v>
      </c>
      <c r="O1197" s="28">
        <f t="shared" si="150"/>
        <v>15.760907504363001</v>
      </c>
    </row>
    <row r="1198" spans="1:15" ht="13.2" x14ac:dyDescent="0.25">
      <c r="A1198" s="31">
        <v>25600</v>
      </c>
      <c r="B1198" s="11">
        <v>87.16</v>
      </c>
      <c r="C1198" s="4">
        <v>3.1666699999999999</v>
      </c>
      <c r="D1198" s="11">
        <v>5.68</v>
      </c>
      <c r="E1198" s="11">
        <v>38</v>
      </c>
      <c r="F1198" s="23">
        <v>7.24</v>
      </c>
      <c r="G1198" s="4">
        <f t="shared" si="151"/>
        <v>595.7913547368421</v>
      </c>
      <c r="H1198" s="4">
        <f t="shared" si="152"/>
        <v>21.646106118684209</v>
      </c>
      <c r="I1198" s="5">
        <f t="shared" si="155"/>
        <v>87994.801970963774</v>
      </c>
      <c r="J1198" s="4">
        <f t="shared" si="153"/>
        <v>38.826237894736835</v>
      </c>
      <c r="K1198" s="5">
        <f t="shared" si="154"/>
        <v>5734.4019641472478</v>
      </c>
      <c r="L1198" s="15">
        <f t="shared" si="148"/>
        <v>16.372586787159857</v>
      </c>
      <c r="M1198" s="6"/>
      <c r="N1198" s="7">
        <f t="shared" si="149"/>
        <v>18.865300867228143</v>
      </c>
      <c r="O1198" s="28">
        <f t="shared" si="150"/>
        <v>15.345070422535212</v>
      </c>
    </row>
    <row r="1199" spans="1:15" ht="13.2" x14ac:dyDescent="0.25">
      <c r="A1199" s="31">
        <v>25628</v>
      </c>
      <c r="B1199" s="11">
        <v>88.65</v>
      </c>
      <c r="C1199" s="4">
        <v>3.17</v>
      </c>
      <c r="D1199" s="11">
        <v>5.63</v>
      </c>
      <c r="E1199" s="11">
        <v>38.200000000000003</v>
      </c>
      <c r="F1199" s="23">
        <v>7.07</v>
      </c>
      <c r="G1199" s="4">
        <f t="shared" si="151"/>
        <v>602.80375523560201</v>
      </c>
      <c r="H1199" s="4">
        <f t="shared" si="152"/>
        <v>21.555419109947639</v>
      </c>
      <c r="I1199" s="5">
        <f t="shared" si="155"/>
        <v>89295.791861801627</v>
      </c>
      <c r="J1199" s="4">
        <f t="shared" si="153"/>
        <v>38.282968324607324</v>
      </c>
      <c r="K1199" s="5">
        <f t="shared" si="154"/>
        <v>5671.0130646581292</v>
      </c>
      <c r="L1199" s="15">
        <f t="shared" si="148"/>
        <v>16.531690813943619</v>
      </c>
      <c r="M1199" s="6"/>
      <c r="N1199" s="7">
        <f t="shared" si="149"/>
        <v>19.05879573298251</v>
      </c>
      <c r="O1199" s="28">
        <f t="shared" si="150"/>
        <v>15.74600355239787</v>
      </c>
    </row>
    <row r="1200" spans="1:15" ht="13.2" x14ac:dyDescent="0.25">
      <c r="A1200" s="31">
        <v>25659</v>
      </c>
      <c r="B1200" s="11">
        <v>85.95</v>
      </c>
      <c r="C1200" s="4">
        <v>3.17333</v>
      </c>
      <c r="D1200" s="11">
        <v>5.5933299999999999</v>
      </c>
      <c r="E1200" s="11">
        <v>38.5</v>
      </c>
      <c r="F1200" s="23">
        <v>7.39</v>
      </c>
      <c r="G1200" s="4">
        <f t="shared" si="151"/>
        <v>579.89013896103893</v>
      </c>
      <c r="H1200" s="4">
        <f t="shared" si="152"/>
        <v>21.409921752987014</v>
      </c>
      <c r="I1200" s="5">
        <f t="shared" si="155"/>
        <v>86165.798891096827</v>
      </c>
      <c r="J1200" s="4">
        <f t="shared" si="153"/>
        <v>37.737253181558444</v>
      </c>
      <c r="K1200" s="5">
        <f t="shared" si="154"/>
        <v>5607.3734486508283</v>
      </c>
      <c r="L1200" s="15">
        <f t="shared" si="148"/>
        <v>15.873067819354063</v>
      </c>
      <c r="M1200" s="6"/>
      <c r="N1200" s="7">
        <f t="shared" si="149"/>
        <v>18.311411111344029</v>
      </c>
      <c r="O1200" s="28">
        <f t="shared" si="150"/>
        <v>15.366516904956439</v>
      </c>
    </row>
    <row r="1201" spans="1:15" ht="13.2" x14ac:dyDescent="0.25">
      <c r="A1201" s="31">
        <v>25689</v>
      </c>
      <c r="B1201" s="11">
        <v>76.06</v>
      </c>
      <c r="C1201" s="4">
        <v>3.1766700000000001</v>
      </c>
      <c r="D1201" s="11">
        <v>5.5566700000000004</v>
      </c>
      <c r="E1201" s="11">
        <v>38.6</v>
      </c>
      <c r="F1201" s="23">
        <v>7.91</v>
      </c>
      <c r="G1201" s="4">
        <f t="shared" si="151"/>
        <v>511.83453834196894</v>
      </c>
      <c r="H1201" s="4">
        <f t="shared" si="152"/>
        <v>21.376931671243522</v>
      </c>
      <c r="I1201" s="5">
        <f t="shared" si="155"/>
        <v>76318.125835336337</v>
      </c>
      <c r="J1201" s="4">
        <f t="shared" si="153"/>
        <v>37.392790220466317</v>
      </c>
      <c r="K1201" s="5">
        <f t="shared" si="154"/>
        <v>5575.5277450097065</v>
      </c>
      <c r="L1201" s="15">
        <f t="shared" si="148"/>
        <v>13.9838360607892</v>
      </c>
      <c r="M1201" s="6"/>
      <c r="N1201" s="7">
        <f t="shared" si="149"/>
        <v>16.149570146153561</v>
      </c>
      <c r="O1201" s="28">
        <f t="shared" si="150"/>
        <v>13.688054176332226</v>
      </c>
    </row>
    <row r="1202" spans="1:15" ht="13.2" x14ac:dyDescent="0.25">
      <c r="A1202" s="31">
        <v>25720</v>
      </c>
      <c r="B1202" s="11">
        <v>75.59</v>
      </c>
      <c r="C1202" s="4">
        <v>3.18</v>
      </c>
      <c r="D1202" s="11">
        <v>5.52</v>
      </c>
      <c r="E1202" s="11">
        <v>38.799999999999997</v>
      </c>
      <c r="F1202" s="23">
        <v>7.84</v>
      </c>
      <c r="G1202" s="4">
        <f t="shared" si="151"/>
        <v>506.04972345360829</v>
      </c>
      <c r="H1202" s="4">
        <f t="shared" si="152"/>
        <v>21.289034536082475</v>
      </c>
      <c r="I1202" s="5">
        <f t="shared" si="155"/>
        <v>75720.098010063375</v>
      </c>
      <c r="J1202" s="4">
        <f t="shared" si="153"/>
        <v>36.954550515463914</v>
      </c>
      <c r="K1202" s="5">
        <f t="shared" si="154"/>
        <v>5529.5004764591849</v>
      </c>
      <c r="L1202" s="15">
        <f t="shared" si="148"/>
        <v>13.79969179772519</v>
      </c>
      <c r="M1202" s="6"/>
      <c r="N1202" s="7">
        <f t="shared" si="149"/>
        <v>15.955062559858012</v>
      </c>
      <c r="O1202" s="28">
        <f t="shared" si="150"/>
        <v>13.693840579710146</v>
      </c>
    </row>
    <row r="1203" spans="1:15" ht="13.2" x14ac:dyDescent="0.25">
      <c r="A1203" s="31">
        <v>25750</v>
      </c>
      <c r="B1203" s="11">
        <v>75.72</v>
      </c>
      <c r="C1203" s="4">
        <v>3.1833300000000002</v>
      </c>
      <c r="D1203" s="11">
        <v>5.4666699999999997</v>
      </c>
      <c r="E1203" s="11">
        <v>39</v>
      </c>
      <c r="F1203" s="23">
        <v>7.46</v>
      </c>
      <c r="G1203" s="4">
        <f t="shared" si="151"/>
        <v>504.32043999999996</v>
      </c>
      <c r="H1203" s="4">
        <f t="shared" si="152"/>
        <v>21.202038909999999</v>
      </c>
      <c r="I1203" s="5">
        <f t="shared" si="155"/>
        <v>75725.717074680288</v>
      </c>
      <c r="J1203" s="4">
        <f t="shared" si="153"/>
        <v>36.409844423333332</v>
      </c>
      <c r="K1203" s="5">
        <f t="shared" si="154"/>
        <v>5467.0827490840265</v>
      </c>
      <c r="L1203" s="15">
        <f t="shared" si="148"/>
        <v>13.72649974435978</v>
      </c>
      <c r="M1203" s="6"/>
      <c r="N1203" s="7">
        <f t="shared" si="149"/>
        <v>15.888935332500379</v>
      </c>
      <c r="O1203" s="28">
        <f t="shared" si="150"/>
        <v>13.851211066334717</v>
      </c>
    </row>
    <row r="1204" spans="1:15" ht="13.2" x14ac:dyDescent="0.25">
      <c r="A1204" s="31">
        <v>25781</v>
      </c>
      <c r="B1204" s="11">
        <v>77.92</v>
      </c>
      <c r="C1204" s="4">
        <v>3.1866699999999999</v>
      </c>
      <c r="D1204" s="11">
        <v>5.4133300000000002</v>
      </c>
      <c r="E1204" s="11">
        <v>39</v>
      </c>
      <c r="F1204" s="23">
        <v>7.53</v>
      </c>
      <c r="G1204" s="4">
        <f t="shared" si="151"/>
        <v>518.97317333333331</v>
      </c>
      <c r="H1204" s="4">
        <f t="shared" si="152"/>
        <v>21.22428442333333</v>
      </c>
      <c r="I1204" s="5">
        <f t="shared" si="155"/>
        <v>78191.459064469367</v>
      </c>
      <c r="J1204" s="4">
        <f t="shared" si="153"/>
        <v>36.054582243333329</v>
      </c>
      <c r="K1204" s="5">
        <f t="shared" si="154"/>
        <v>5432.1890541255634</v>
      </c>
      <c r="L1204" s="15">
        <f t="shared" si="148"/>
        <v>14.100456516815456</v>
      </c>
      <c r="M1204" s="6"/>
      <c r="N1204" s="7">
        <f t="shared" si="149"/>
        <v>16.339508329168645</v>
      </c>
      <c r="O1204" s="28">
        <f t="shared" si="150"/>
        <v>14.394097533311289</v>
      </c>
    </row>
    <row r="1205" spans="1:15" ht="13.2" x14ac:dyDescent="0.25">
      <c r="A1205" s="31">
        <v>25812</v>
      </c>
      <c r="B1205" s="11">
        <v>82.58</v>
      </c>
      <c r="C1205" s="4">
        <v>3.19</v>
      </c>
      <c r="D1205" s="11">
        <v>5.36</v>
      </c>
      <c r="E1205" s="11">
        <v>39.200000000000003</v>
      </c>
      <c r="F1205" s="23">
        <v>7.39</v>
      </c>
      <c r="G1205" s="4">
        <f t="shared" si="151"/>
        <v>547.20415153061219</v>
      </c>
      <c r="H1205" s="4">
        <f t="shared" si="152"/>
        <v>21.138063010204078</v>
      </c>
      <c r="I1205" s="5">
        <f t="shared" si="155"/>
        <v>82710.297729507438</v>
      </c>
      <c r="J1205" s="4">
        <f t="shared" si="153"/>
        <v>35.517246938775507</v>
      </c>
      <c r="K1205" s="5">
        <f t="shared" si="154"/>
        <v>5368.4572030777408</v>
      </c>
      <c r="L1205" s="15">
        <f t="shared" si="148"/>
        <v>14.842661145242237</v>
      </c>
      <c r="M1205" s="6"/>
      <c r="N1205" s="7">
        <f t="shared" si="149"/>
        <v>17.215125541252288</v>
      </c>
      <c r="O1205" s="28">
        <f t="shared" si="150"/>
        <v>15.406716417910447</v>
      </c>
    </row>
    <row r="1206" spans="1:15" ht="13.2" x14ac:dyDescent="0.25">
      <c r="A1206" s="31">
        <v>25842</v>
      </c>
      <c r="B1206" s="11">
        <v>84.37</v>
      </c>
      <c r="C1206" s="4">
        <v>3.17333</v>
      </c>
      <c r="D1206" s="11">
        <v>5.2833300000000003</v>
      </c>
      <c r="E1206" s="11">
        <v>39.4</v>
      </c>
      <c r="F1206" s="23">
        <v>7.33</v>
      </c>
      <c r="G1206" s="4">
        <f t="shared" si="151"/>
        <v>556.22742664974623</v>
      </c>
      <c r="H1206" s="4">
        <f t="shared" si="152"/>
        <v>20.920862626649747</v>
      </c>
      <c r="I1206" s="5">
        <f t="shared" si="155"/>
        <v>84337.689140601971</v>
      </c>
      <c r="J1206" s="4">
        <f t="shared" si="153"/>
        <v>34.831492829695435</v>
      </c>
      <c r="K1206" s="5">
        <f t="shared" si="154"/>
        <v>5281.3066631174188</v>
      </c>
      <c r="L1206" s="15">
        <f t="shared" si="148"/>
        <v>15.064185404089644</v>
      </c>
      <c r="M1206" s="6"/>
      <c r="N1206" s="7">
        <f t="shared" si="149"/>
        <v>17.486678518763028</v>
      </c>
      <c r="O1206" s="28">
        <f t="shared" si="150"/>
        <v>15.969095248640535</v>
      </c>
    </row>
    <row r="1207" spans="1:15" ht="13.2" x14ac:dyDescent="0.25">
      <c r="A1207" s="31">
        <v>25873</v>
      </c>
      <c r="B1207" s="11">
        <v>84.28</v>
      </c>
      <c r="C1207" s="4">
        <v>3.1566700000000001</v>
      </c>
      <c r="D1207" s="11">
        <v>5.2066699999999999</v>
      </c>
      <c r="E1207" s="11">
        <v>39.6</v>
      </c>
      <c r="F1207" s="23">
        <v>6.84</v>
      </c>
      <c r="G1207" s="4">
        <f t="shared" si="151"/>
        <v>552.82784949494953</v>
      </c>
      <c r="H1207" s="4">
        <f t="shared" si="152"/>
        <v>20.705921780555556</v>
      </c>
      <c r="I1207" s="5">
        <f t="shared" si="155"/>
        <v>84083.857089805242</v>
      </c>
      <c r="J1207" s="4">
        <f t="shared" si="153"/>
        <v>34.152731123989895</v>
      </c>
      <c r="K1207" s="5">
        <f t="shared" si="154"/>
        <v>5194.5526363760819</v>
      </c>
      <c r="L1207" s="15">
        <f t="shared" si="148"/>
        <v>14.950761908791746</v>
      </c>
      <c r="M1207" s="6"/>
      <c r="N1207" s="7">
        <f t="shared" si="149"/>
        <v>17.369848985307833</v>
      </c>
      <c r="O1207" s="28">
        <f t="shared" si="150"/>
        <v>16.186929457791642</v>
      </c>
    </row>
    <row r="1208" spans="1:15" ht="13.2" x14ac:dyDescent="0.25">
      <c r="A1208" s="31">
        <v>25903</v>
      </c>
      <c r="B1208" s="11">
        <v>90.05</v>
      </c>
      <c r="C1208" s="4">
        <v>3.14</v>
      </c>
      <c r="D1208" s="11">
        <v>5.13</v>
      </c>
      <c r="E1208" s="11">
        <v>39.799999999999997</v>
      </c>
      <c r="F1208" s="23">
        <v>6.39</v>
      </c>
      <c r="G1208" s="4">
        <f t="shared" si="151"/>
        <v>587.70747864321606</v>
      </c>
      <c r="H1208" s="4">
        <f t="shared" si="152"/>
        <v>20.493075879396986</v>
      </c>
      <c r="I1208" s="5">
        <f t="shared" si="155"/>
        <v>89648.715108607881</v>
      </c>
      <c r="J1208" s="4">
        <f t="shared" si="153"/>
        <v>33.480725879396985</v>
      </c>
      <c r="K1208" s="5">
        <f t="shared" si="154"/>
        <v>5107.1394614898218</v>
      </c>
      <c r="L1208" s="15">
        <f t="shared" si="148"/>
        <v>15.873840687205755</v>
      </c>
      <c r="M1208" s="6"/>
      <c r="N1208" s="7">
        <f t="shared" si="149"/>
        <v>18.454515548006192</v>
      </c>
      <c r="O1208" s="28">
        <f t="shared" si="150"/>
        <v>17.553606237816766</v>
      </c>
    </row>
    <row r="1209" spans="1:15" ht="13.2" x14ac:dyDescent="0.25">
      <c r="A1209" s="31">
        <v>25934</v>
      </c>
      <c r="B1209" s="11">
        <v>93.49</v>
      </c>
      <c r="C1209" s="4">
        <v>3.13</v>
      </c>
      <c r="D1209" s="11">
        <v>5.16</v>
      </c>
      <c r="E1209" s="11">
        <v>39.799999999999997</v>
      </c>
      <c r="F1209" s="23">
        <v>6.24</v>
      </c>
      <c r="G1209" s="4">
        <f t="shared" si="151"/>
        <v>610.15849170854267</v>
      </c>
      <c r="H1209" s="4">
        <f t="shared" si="152"/>
        <v>20.427811306532664</v>
      </c>
      <c r="I1209" s="5">
        <f t="shared" si="155"/>
        <v>93333.056620706033</v>
      </c>
      <c r="J1209" s="4">
        <f t="shared" si="153"/>
        <v>33.676519597989952</v>
      </c>
      <c r="K1209" s="5">
        <f t="shared" si="154"/>
        <v>5151.3378132724702</v>
      </c>
      <c r="L1209" s="15">
        <f t="shared" si="148"/>
        <v>16.461793943491951</v>
      </c>
      <c r="M1209" s="6"/>
      <c r="N1209" s="7">
        <f t="shared" si="149"/>
        <v>19.149002748259779</v>
      </c>
      <c r="O1209" s="28">
        <f t="shared" si="150"/>
        <v>18.118217054263564</v>
      </c>
    </row>
    <row r="1210" spans="1:15" ht="13.2" x14ac:dyDescent="0.25">
      <c r="A1210" s="31">
        <v>25965</v>
      </c>
      <c r="B1210" s="11">
        <v>97.11</v>
      </c>
      <c r="C1210" s="4">
        <v>3.12</v>
      </c>
      <c r="D1210" s="11">
        <v>5.19</v>
      </c>
      <c r="E1210" s="11">
        <v>39.9</v>
      </c>
      <c r="F1210" s="23">
        <v>6.11</v>
      </c>
      <c r="G1210" s="4">
        <f t="shared" si="151"/>
        <v>632.19583533834589</v>
      </c>
      <c r="H1210" s="4">
        <f t="shared" si="152"/>
        <v>20.311512781954889</v>
      </c>
      <c r="I1210" s="5">
        <f t="shared" si="155"/>
        <v>96962.917771939276</v>
      </c>
      <c r="J1210" s="4">
        <f t="shared" si="153"/>
        <v>33.787420300751883</v>
      </c>
      <c r="K1210" s="5">
        <f t="shared" si="154"/>
        <v>5182.1392568877027</v>
      </c>
      <c r="L1210" s="15">
        <f t="shared" si="148"/>
        <v>17.034534781502142</v>
      </c>
      <c r="M1210" s="6"/>
      <c r="N1210" s="7">
        <f t="shared" si="149"/>
        <v>19.824574232687638</v>
      </c>
      <c r="O1210" s="28">
        <f t="shared" si="150"/>
        <v>18.710982658959537</v>
      </c>
    </row>
    <row r="1211" spans="1:15" ht="13.2" x14ac:dyDescent="0.25">
      <c r="A1211" s="31">
        <v>25993</v>
      </c>
      <c r="B1211" s="11">
        <v>99.6</v>
      </c>
      <c r="C1211" s="4">
        <v>3.11</v>
      </c>
      <c r="D1211" s="11">
        <v>5.22</v>
      </c>
      <c r="E1211" s="11">
        <v>40</v>
      </c>
      <c r="F1211" s="23">
        <v>5.7</v>
      </c>
      <c r="G1211" s="4">
        <f t="shared" si="151"/>
        <v>646.78496999999993</v>
      </c>
      <c r="H1211" s="4">
        <f t="shared" si="152"/>
        <v>20.195795749999998</v>
      </c>
      <c r="I1211" s="5">
        <f t="shared" si="155"/>
        <v>99458.650765716113</v>
      </c>
      <c r="J1211" s="4">
        <f t="shared" si="153"/>
        <v>33.897766499999996</v>
      </c>
      <c r="K1211" s="5">
        <f t="shared" si="154"/>
        <v>5212.5919377212658</v>
      </c>
      <c r="L1211" s="15">
        <f t="shared" si="148"/>
        <v>17.402902607188892</v>
      </c>
      <c r="M1211" s="6"/>
      <c r="N1211" s="7">
        <f t="shared" si="149"/>
        <v>20.261603158151754</v>
      </c>
      <c r="O1211" s="28">
        <f t="shared" si="150"/>
        <v>19.080459770114942</v>
      </c>
    </row>
    <row r="1212" spans="1:15" ht="13.2" x14ac:dyDescent="0.25">
      <c r="A1212" s="31">
        <v>26024</v>
      </c>
      <c r="B1212" s="11">
        <v>103</v>
      </c>
      <c r="C1212" s="4">
        <v>3.1066699999999998</v>
      </c>
      <c r="D1212" s="11">
        <v>5.2533300000000001</v>
      </c>
      <c r="E1212" s="11">
        <v>40.1</v>
      </c>
      <c r="F1212" s="23">
        <v>5.83</v>
      </c>
      <c r="G1212" s="4">
        <f t="shared" si="151"/>
        <v>667.19598503740644</v>
      </c>
      <c r="H1212" s="4">
        <f t="shared" si="152"/>
        <v>20.123861658603488</v>
      </c>
      <c r="I1212" s="5">
        <f t="shared" si="155"/>
        <v>102855.20932691652</v>
      </c>
      <c r="J1212" s="4">
        <f t="shared" si="153"/>
        <v>34.029132855112216</v>
      </c>
      <c r="K1212" s="5">
        <f t="shared" si="154"/>
        <v>5245.9452117802948</v>
      </c>
      <c r="L1212" s="15">
        <f t="shared" si="148"/>
        <v>17.924110447959613</v>
      </c>
      <c r="M1212" s="6"/>
      <c r="N1212" s="7">
        <f t="shared" si="149"/>
        <v>20.875485334712337</v>
      </c>
      <c r="O1212" s="28">
        <f t="shared" si="150"/>
        <v>19.606611425514863</v>
      </c>
    </row>
    <row r="1213" spans="1:15" ht="13.2" x14ac:dyDescent="0.25">
      <c r="A1213" s="31">
        <v>26054</v>
      </c>
      <c r="B1213" s="11">
        <v>101.6</v>
      </c>
      <c r="C1213" s="4">
        <v>3.1033300000000001</v>
      </c>
      <c r="D1213" s="11">
        <v>5.28667</v>
      </c>
      <c r="E1213" s="11">
        <v>40.299999999999997</v>
      </c>
      <c r="F1213" s="23">
        <v>6.39</v>
      </c>
      <c r="G1213" s="4">
        <f t="shared" si="151"/>
        <v>654.86116129032257</v>
      </c>
      <c r="H1213" s="4">
        <f t="shared" si="152"/>
        <v>20.002463461290322</v>
      </c>
      <c r="I1213" s="5">
        <f t="shared" si="155"/>
        <v>101210.63346126339</v>
      </c>
      <c r="J1213" s="4">
        <f t="shared" si="153"/>
        <v>34.075146216129028</v>
      </c>
      <c r="K1213" s="5">
        <f t="shared" si="154"/>
        <v>5266.4096417387527</v>
      </c>
      <c r="L1213" s="15">
        <f t="shared" si="148"/>
        <v>17.564153279699386</v>
      </c>
      <c r="M1213" s="6"/>
      <c r="N1213" s="7">
        <f t="shared" si="149"/>
        <v>20.463891147264611</v>
      </c>
      <c r="O1213" s="28">
        <f t="shared" si="150"/>
        <v>19.218146772921326</v>
      </c>
    </row>
    <row r="1214" spans="1:15" ht="13.2" x14ac:dyDescent="0.25">
      <c r="A1214" s="31">
        <v>26085</v>
      </c>
      <c r="B1214" s="11">
        <v>99.72</v>
      </c>
      <c r="C1214" s="4">
        <v>3.1</v>
      </c>
      <c r="D1214" s="11">
        <v>5.32</v>
      </c>
      <c r="E1214" s="11">
        <v>40.6</v>
      </c>
      <c r="F1214" s="23">
        <v>6.52</v>
      </c>
      <c r="G1214" s="4">
        <f t="shared" si="151"/>
        <v>637.99431428571427</v>
      </c>
      <c r="H1214" s="4">
        <f t="shared" si="152"/>
        <v>19.833357142857142</v>
      </c>
      <c r="I1214" s="5">
        <f t="shared" si="155"/>
        <v>98859.25659823147</v>
      </c>
      <c r="J1214" s="4">
        <f t="shared" si="153"/>
        <v>34.0366</v>
      </c>
      <c r="K1214" s="5">
        <f t="shared" si="154"/>
        <v>5274.0798746750042</v>
      </c>
      <c r="L1214" s="15">
        <f t="shared" si="148"/>
        <v>17.083166880070717</v>
      </c>
      <c r="M1214" s="6"/>
      <c r="N1214" s="7">
        <f t="shared" si="149"/>
        <v>19.911939063113657</v>
      </c>
      <c r="O1214" s="28">
        <f t="shared" si="150"/>
        <v>18.744360902255639</v>
      </c>
    </row>
    <row r="1215" spans="1:15" ht="13.2" x14ac:dyDescent="0.25">
      <c r="A1215" s="31">
        <v>26115</v>
      </c>
      <c r="B1215" s="11">
        <v>99</v>
      </c>
      <c r="C1215" s="4">
        <v>3.09667</v>
      </c>
      <c r="D1215" s="11">
        <v>5.3566700000000003</v>
      </c>
      <c r="E1215" s="11">
        <v>40.700000000000003</v>
      </c>
      <c r="F1215" s="23">
        <v>6.73</v>
      </c>
      <c r="G1215" s="4">
        <f t="shared" si="151"/>
        <v>631.83162162162159</v>
      </c>
      <c r="H1215" s="4">
        <f t="shared" si="152"/>
        <v>19.763374017444715</v>
      </c>
      <c r="I1215" s="5">
        <f t="shared" si="155"/>
        <v>98159.527514732865</v>
      </c>
      <c r="J1215" s="4">
        <f t="shared" si="153"/>
        <v>34.187004975675677</v>
      </c>
      <c r="K1215" s="5">
        <f t="shared" si="154"/>
        <v>5311.1939015388298</v>
      </c>
      <c r="L1215" s="15">
        <f t="shared" si="148"/>
        <v>16.889414708693366</v>
      </c>
      <c r="M1215" s="6"/>
      <c r="N1215" s="7">
        <f t="shared" si="149"/>
        <v>19.694941690150507</v>
      </c>
      <c r="O1215" s="28">
        <f t="shared" si="150"/>
        <v>18.481631311990469</v>
      </c>
    </row>
    <row r="1216" spans="1:15" ht="13.2" x14ac:dyDescent="0.25">
      <c r="A1216" s="31">
        <v>26146</v>
      </c>
      <c r="B1216" s="11">
        <v>97.24</v>
      </c>
      <c r="C1216" s="4">
        <v>3.0933299999999999</v>
      </c>
      <c r="D1216" s="11">
        <v>5.3933299999999997</v>
      </c>
      <c r="E1216" s="11">
        <v>40.799999999999997</v>
      </c>
      <c r="F1216" s="23">
        <v>6.58</v>
      </c>
      <c r="G1216" s="4">
        <f t="shared" si="151"/>
        <v>619.07798333333335</v>
      </c>
      <c r="H1216" s="4">
        <f t="shared" si="152"/>
        <v>19.693670281617646</v>
      </c>
      <c r="I1216" s="5">
        <f t="shared" si="155"/>
        <v>96433.121897073113</v>
      </c>
      <c r="J1216" s="4">
        <f t="shared" si="153"/>
        <v>34.336609007107846</v>
      </c>
      <c r="K1216" s="5">
        <f t="shared" si="154"/>
        <v>5348.5772246106681</v>
      </c>
      <c r="L1216" s="15">
        <f t="shared" si="148"/>
        <v>16.51944944305157</v>
      </c>
      <c r="M1216" s="6"/>
      <c r="N1216" s="7">
        <f t="shared" si="149"/>
        <v>19.273018870882741</v>
      </c>
      <c r="O1216" s="28">
        <f t="shared" si="150"/>
        <v>18.029677397822866</v>
      </c>
    </row>
    <row r="1217" spans="1:15" ht="13.2" x14ac:dyDescent="0.25">
      <c r="A1217" s="31">
        <v>26177</v>
      </c>
      <c r="B1217" s="11">
        <v>99.4</v>
      </c>
      <c r="C1217" s="4">
        <v>3.09</v>
      </c>
      <c r="D1217" s="11">
        <v>5.43</v>
      </c>
      <c r="E1217" s="11">
        <v>40.799999999999997</v>
      </c>
      <c r="F1217" s="23">
        <v>6.14</v>
      </c>
      <c r="G1217" s="4">
        <f t="shared" si="151"/>
        <v>632.82961274509807</v>
      </c>
      <c r="H1217" s="4">
        <f t="shared" si="152"/>
        <v>19.672469852941177</v>
      </c>
      <c r="I1217" s="5">
        <f t="shared" si="155"/>
        <v>98830.561964804234</v>
      </c>
      <c r="J1217" s="4">
        <f t="shared" si="153"/>
        <v>34.570068382352943</v>
      </c>
      <c r="K1217" s="5">
        <f t="shared" si="154"/>
        <v>5398.8928719203923</v>
      </c>
      <c r="L1217" s="15">
        <f t="shared" ref="L1217:L1280" si="156">G1217/AVERAGE(J1097:J1216)</f>
        <v>16.856792547836008</v>
      </c>
      <c r="M1217" s="6"/>
      <c r="N1217" s="7">
        <f t="shared" ref="N1217:N1280" si="157">I1217/AVERAGE(K1097:K1216)</f>
        <v>19.674910494388254</v>
      </c>
      <c r="O1217" s="28">
        <f t="shared" si="150"/>
        <v>18.30570902394107</v>
      </c>
    </row>
    <row r="1218" spans="1:15" ht="13.2" x14ac:dyDescent="0.25">
      <c r="A1218" s="31">
        <v>26207</v>
      </c>
      <c r="B1218" s="11">
        <v>97.29</v>
      </c>
      <c r="C1218" s="4">
        <v>3.0833300000000001</v>
      </c>
      <c r="D1218" s="11">
        <v>5.52</v>
      </c>
      <c r="E1218" s="11">
        <v>40.9</v>
      </c>
      <c r="F1218" s="23">
        <v>5.93</v>
      </c>
      <c r="G1218" s="4">
        <f t="shared" si="151"/>
        <v>617.88189168704162</v>
      </c>
      <c r="H1218" s="4">
        <f t="shared" si="152"/>
        <v>19.582010207579462</v>
      </c>
      <c r="I1218" s="5">
        <f t="shared" si="155"/>
        <v>96750.987058191415</v>
      </c>
      <c r="J1218" s="4">
        <f t="shared" si="153"/>
        <v>35.057128606356962</v>
      </c>
      <c r="K1218" s="5">
        <f t="shared" si="154"/>
        <v>5489.4177054292986</v>
      </c>
      <c r="L1218" s="15">
        <f t="shared" si="156"/>
        <v>16.428862709159482</v>
      </c>
      <c r="M1218" s="6"/>
      <c r="N1218" s="7">
        <f t="shared" si="157"/>
        <v>19.184397344751744</v>
      </c>
      <c r="O1218" s="28">
        <f t="shared" si="150"/>
        <v>17.625000000000004</v>
      </c>
    </row>
    <row r="1219" spans="1:15" ht="13.2" x14ac:dyDescent="0.25">
      <c r="A1219" s="31">
        <v>26238</v>
      </c>
      <c r="B1219" s="11">
        <v>92.78</v>
      </c>
      <c r="C1219" s="4">
        <v>3.07667</v>
      </c>
      <c r="D1219" s="11">
        <v>5.61</v>
      </c>
      <c r="E1219" s="11">
        <v>40.9</v>
      </c>
      <c r="F1219" s="23">
        <v>5.81</v>
      </c>
      <c r="G1219" s="4">
        <f t="shared" si="151"/>
        <v>589.23920146699265</v>
      </c>
      <c r="H1219" s="4">
        <f t="shared" si="152"/>
        <v>19.539713019804399</v>
      </c>
      <c r="I1219" s="5">
        <f t="shared" si="155"/>
        <v>92520.942380563531</v>
      </c>
      <c r="J1219" s="4">
        <f t="shared" si="153"/>
        <v>35.62871222493888</v>
      </c>
      <c r="K1219" s="5">
        <f t="shared" si="154"/>
        <v>5594.33592104938</v>
      </c>
      <c r="L1219" s="15">
        <f t="shared" si="156"/>
        <v>15.638712654326648</v>
      </c>
      <c r="M1219" s="6"/>
      <c r="N1219" s="7">
        <f t="shared" si="157"/>
        <v>18.271922182649181</v>
      </c>
      <c r="O1219" s="28">
        <f t="shared" si="150"/>
        <v>16.538324420677363</v>
      </c>
    </row>
    <row r="1220" spans="1:15" ht="13.2" x14ac:dyDescent="0.25">
      <c r="A1220" s="31">
        <v>26268</v>
      </c>
      <c r="B1220" s="11">
        <v>99.17</v>
      </c>
      <c r="C1220" s="4">
        <v>3.07</v>
      </c>
      <c r="D1220" s="11">
        <v>5.7</v>
      </c>
      <c r="E1220" s="11">
        <v>41.1</v>
      </c>
      <c r="F1220" s="23">
        <v>5.93</v>
      </c>
      <c r="G1220" s="4">
        <f t="shared" si="151"/>
        <v>626.75681289537704</v>
      </c>
      <c r="H1220" s="4">
        <f t="shared" si="152"/>
        <v>19.402474695863745</v>
      </c>
      <c r="I1220" s="5">
        <f t="shared" si="155"/>
        <v>98665.746324059204</v>
      </c>
      <c r="J1220" s="4">
        <f t="shared" si="153"/>
        <v>36.024138686131387</v>
      </c>
      <c r="K1220" s="5">
        <f t="shared" si="154"/>
        <v>5671.0169814171386</v>
      </c>
      <c r="L1220" s="15">
        <f t="shared" si="156"/>
        <v>16.603557212925338</v>
      </c>
      <c r="M1220" s="6"/>
      <c r="N1220" s="7">
        <f t="shared" si="157"/>
        <v>19.405829401067077</v>
      </c>
      <c r="O1220" s="28">
        <f t="shared" si="150"/>
        <v>17.398245614035087</v>
      </c>
    </row>
    <row r="1221" spans="1:15" ht="13.2" x14ac:dyDescent="0.25">
      <c r="A1221" s="31">
        <v>26299</v>
      </c>
      <c r="B1221" s="11">
        <v>103.3</v>
      </c>
      <c r="C1221" s="4">
        <v>3.07</v>
      </c>
      <c r="D1221" s="11">
        <v>5.7366700000000002</v>
      </c>
      <c r="E1221" s="11">
        <v>41.1</v>
      </c>
      <c r="F1221" s="23">
        <v>5.95</v>
      </c>
      <c r="G1221" s="4">
        <f t="shared" si="151"/>
        <v>652.85851338199507</v>
      </c>
      <c r="H1221" s="4">
        <f t="shared" si="152"/>
        <v>19.402474695863745</v>
      </c>
      <c r="I1221" s="5">
        <f t="shared" si="155"/>
        <v>103029.27883476074</v>
      </c>
      <c r="J1221" s="4">
        <f t="shared" si="153"/>
        <v>36.255893978345497</v>
      </c>
      <c r="K1221" s="5">
        <f t="shared" si="154"/>
        <v>5721.6357503679274</v>
      </c>
      <c r="L1221" s="15">
        <f t="shared" si="156"/>
        <v>17.262996797035179</v>
      </c>
      <c r="M1221" s="6"/>
      <c r="N1221" s="7">
        <f t="shared" si="157"/>
        <v>20.180821727051921</v>
      </c>
      <c r="O1221" s="28">
        <f t="shared" si="150"/>
        <v>18.006962227215439</v>
      </c>
    </row>
    <row r="1222" spans="1:15" ht="13.2" x14ac:dyDescent="0.25">
      <c r="A1222" s="31">
        <v>26330</v>
      </c>
      <c r="B1222" s="11">
        <v>105.2</v>
      </c>
      <c r="C1222" s="4">
        <v>3.07</v>
      </c>
      <c r="D1222" s="11">
        <v>5.7733299999999996</v>
      </c>
      <c r="E1222" s="11">
        <v>41.3</v>
      </c>
      <c r="F1222" s="23">
        <v>6.08</v>
      </c>
      <c r="G1222" s="4">
        <f t="shared" si="151"/>
        <v>661.64686682808713</v>
      </c>
      <c r="H1222" s="4">
        <f t="shared" si="152"/>
        <v>19.30851598062954</v>
      </c>
      <c r="I1222" s="5">
        <f t="shared" si="155"/>
        <v>104670.11867291242</v>
      </c>
      <c r="J1222" s="4">
        <f t="shared" si="153"/>
        <v>36.31089073825666</v>
      </c>
      <c r="K1222" s="5">
        <f t="shared" si="154"/>
        <v>5744.2503444665917</v>
      </c>
      <c r="L1222" s="15">
        <f t="shared" si="156"/>
        <v>17.464147605486172</v>
      </c>
      <c r="M1222" s="6"/>
      <c r="N1222" s="7">
        <f t="shared" si="157"/>
        <v>20.418898605460925</v>
      </c>
      <c r="O1222" s="28">
        <f t="shared" si="150"/>
        <v>18.221719527551691</v>
      </c>
    </row>
    <row r="1223" spans="1:15" ht="13.2" x14ac:dyDescent="0.25">
      <c r="A1223" s="31">
        <v>26359</v>
      </c>
      <c r="B1223" s="11">
        <v>107.7</v>
      </c>
      <c r="C1223" s="4">
        <v>3.07</v>
      </c>
      <c r="D1223" s="11">
        <v>5.81</v>
      </c>
      <c r="E1223" s="11">
        <v>41.4</v>
      </c>
      <c r="F1223" s="23">
        <v>6.07</v>
      </c>
      <c r="G1223" s="4">
        <f t="shared" si="151"/>
        <v>675.73425362318835</v>
      </c>
      <c r="H1223" s="4">
        <f t="shared" si="152"/>
        <v>19.261877053140097</v>
      </c>
      <c r="I1223" s="5">
        <f t="shared" si="155"/>
        <v>107152.62171655767</v>
      </c>
      <c r="J1223" s="4">
        <f t="shared" si="153"/>
        <v>36.453259178743963</v>
      </c>
      <c r="K1223" s="5">
        <f t="shared" si="154"/>
        <v>5780.4710508189428</v>
      </c>
      <c r="L1223" s="15">
        <f t="shared" si="156"/>
        <v>17.805643849614942</v>
      </c>
      <c r="M1223" s="6"/>
      <c r="N1223" s="7">
        <f t="shared" si="157"/>
        <v>20.819715240429737</v>
      </c>
      <c r="O1223" s="28">
        <f t="shared" si="150"/>
        <v>18.537005163511189</v>
      </c>
    </row>
    <row r="1224" spans="1:15" ht="13.2" x14ac:dyDescent="0.25">
      <c r="A1224" s="31">
        <v>26390</v>
      </c>
      <c r="B1224" s="11">
        <v>108.8</v>
      </c>
      <c r="C1224" s="4">
        <v>3.07</v>
      </c>
      <c r="D1224" s="11">
        <v>5.8633300000000004</v>
      </c>
      <c r="E1224" s="11">
        <v>41.5</v>
      </c>
      <c r="F1224" s="23">
        <v>6.19</v>
      </c>
      <c r="G1224" s="4">
        <f t="shared" si="151"/>
        <v>680.99099759036142</v>
      </c>
      <c r="H1224" s="4">
        <f t="shared" si="152"/>
        <v>19.215462891566265</v>
      </c>
      <c r="I1224" s="5">
        <f t="shared" si="155"/>
        <v>108240.11456259264</v>
      </c>
      <c r="J1224" s="4">
        <f t="shared" si="153"/>
        <v>36.699218252771082</v>
      </c>
      <c r="K1224" s="5">
        <f t="shared" si="154"/>
        <v>5833.1572694695433</v>
      </c>
      <c r="L1224" s="15">
        <f t="shared" si="156"/>
        <v>17.915161678498301</v>
      </c>
      <c r="M1224" s="6"/>
      <c r="N1224" s="7">
        <f t="shared" si="157"/>
        <v>20.948428276212141</v>
      </c>
      <c r="O1224" s="28">
        <f t="shared" si="150"/>
        <v>18.556008275161041</v>
      </c>
    </row>
    <row r="1225" spans="1:15" ht="13.2" x14ac:dyDescent="0.25">
      <c r="A1225" s="31">
        <v>26420</v>
      </c>
      <c r="B1225" s="11">
        <v>107.7</v>
      </c>
      <c r="C1225" s="4">
        <v>3.07</v>
      </c>
      <c r="D1225" s="11">
        <v>5.9166699999999999</v>
      </c>
      <c r="E1225" s="11">
        <v>41.6</v>
      </c>
      <c r="F1225" s="23">
        <v>6.13</v>
      </c>
      <c r="G1225" s="4">
        <f t="shared" si="151"/>
        <v>672.48553124999989</v>
      </c>
      <c r="H1225" s="4">
        <f t="shared" si="152"/>
        <v>19.169271875</v>
      </c>
      <c r="I1225" s="5">
        <f t="shared" si="155"/>
        <v>107142.11820373403</v>
      </c>
      <c r="J1225" s="4">
        <f t="shared" si="153"/>
        <v>36.944057271874996</v>
      </c>
      <c r="K1225" s="5">
        <f t="shared" si="154"/>
        <v>5886.0218803387843</v>
      </c>
      <c r="L1225" s="15">
        <f t="shared" si="156"/>
        <v>17.66264620037256</v>
      </c>
      <c r="M1225" s="6"/>
      <c r="N1225" s="7">
        <f t="shared" si="157"/>
        <v>20.654075196229314</v>
      </c>
      <c r="O1225" s="28">
        <f t="shared" ref="O1225:O1288" si="158">B1225/D1225</f>
        <v>18.202806646306115</v>
      </c>
    </row>
    <row r="1226" spans="1:15" ht="13.2" x14ac:dyDescent="0.25">
      <c r="A1226" s="31">
        <v>26451</v>
      </c>
      <c r="B1226" s="11">
        <v>108</v>
      </c>
      <c r="C1226" s="4">
        <v>3.07</v>
      </c>
      <c r="D1226" s="11">
        <v>5.97</v>
      </c>
      <c r="E1226" s="11">
        <v>41.7</v>
      </c>
      <c r="F1226" s="23">
        <v>6.11</v>
      </c>
      <c r="G1226" s="4">
        <f t="shared" ref="G1226:G1289" si="159">B1226*$E$1804/E1226</f>
        <v>672.74158273381283</v>
      </c>
      <c r="H1226" s="4">
        <f t="shared" ref="H1226:H1289" si="160">C1226*$E$1804/E1226</f>
        <v>19.123302398081531</v>
      </c>
      <c r="I1226" s="5">
        <f t="shared" si="155"/>
        <v>107436.81077772638</v>
      </c>
      <c r="J1226" s="4">
        <f t="shared" ref="J1226:J1289" si="161">D1226*$E$1804/E1226</f>
        <v>37.187659712230207</v>
      </c>
      <c r="K1226" s="5">
        <f t="shared" ref="K1226:K1289" si="162">J1226*(I1226/G1226)</f>
        <v>5938.8681513243191</v>
      </c>
      <c r="L1226" s="15">
        <f t="shared" si="156"/>
        <v>17.640857315740259</v>
      </c>
      <c r="M1226" s="6"/>
      <c r="N1226" s="7">
        <f t="shared" si="157"/>
        <v>20.629105958815579</v>
      </c>
      <c r="O1226" s="28">
        <f t="shared" si="158"/>
        <v>18.090452261306535</v>
      </c>
    </row>
    <row r="1227" spans="1:15" ht="13.2" x14ac:dyDescent="0.25">
      <c r="A1227" s="31">
        <v>26481</v>
      </c>
      <c r="B1227" s="11">
        <v>107.2</v>
      </c>
      <c r="C1227" s="4">
        <v>3.0733299999999999</v>
      </c>
      <c r="D1227" s="11">
        <v>6.0266700000000002</v>
      </c>
      <c r="E1227" s="11">
        <v>41.9</v>
      </c>
      <c r="F1227" s="23">
        <v>6.11</v>
      </c>
      <c r="G1227" s="4">
        <f t="shared" si="159"/>
        <v>664.57092124105009</v>
      </c>
      <c r="H1227" s="4">
        <f t="shared" si="160"/>
        <v>19.0526655725537</v>
      </c>
      <c r="I1227" s="5">
        <f t="shared" ref="I1227:I1290" si="163">I1226*((G1227+(H1227/12))/G1226)</f>
        <v>106385.51555721698</v>
      </c>
      <c r="J1227" s="4">
        <f t="shared" si="161"/>
        <v>37.361470465632458</v>
      </c>
      <c r="K1227" s="5">
        <f t="shared" si="162"/>
        <v>5980.880550776239</v>
      </c>
      <c r="L1227" s="15">
        <f t="shared" si="156"/>
        <v>17.398690031138177</v>
      </c>
      <c r="M1227" s="6"/>
      <c r="N1227" s="7">
        <f t="shared" si="157"/>
        <v>20.346611167293183</v>
      </c>
      <c r="O1227" s="28">
        <f t="shared" si="158"/>
        <v>17.787600781194257</v>
      </c>
    </row>
    <row r="1228" spans="1:15" ht="13.2" x14ac:dyDescent="0.25">
      <c r="A1228" s="31">
        <v>26512</v>
      </c>
      <c r="B1228" s="11">
        <v>111</v>
      </c>
      <c r="C1228" s="4">
        <v>3.07667</v>
      </c>
      <c r="D1228" s="11">
        <v>6.0833300000000001</v>
      </c>
      <c r="E1228" s="11">
        <v>42</v>
      </c>
      <c r="F1228" s="23">
        <v>6.21</v>
      </c>
      <c r="G1228" s="4">
        <f t="shared" si="159"/>
        <v>686.49007142857135</v>
      </c>
      <c r="H1228" s="4">
        <f t="shared" si="160"/>
        <v>19.027958631190476</v>
      </c>
      <c r="I1228" s="5">
        <f t="shared" si="163"/>
        <v>110148.20154366904</v>
      </c>
      <c r="J1228" s="4">
        <f t="shared" si="161"/>
        <v>37.622933749761899</v>
      </c>
      <c r="K1228" s="5">
        <f t="shared" si="162"/>
        <v>6036.6473774472806</v>
      </c>
      <c r="L1228" s="15">
        <f t="shared" si="156"/>
        <v>17.943404688029812</v>
      </c>
      <c r="M1228" s="6"/>
      <c r="N1228" s="7">
        <f t="shared" si="157"/>
        <v>20.982640900740655</v>
      </c>
      <c r="O1228" s="28">
        <f t="shared" si="158"/>
        <v>18.246585340594706</v>
      </c>
    </row>
    <row r="1229" spans="1:15" ht="13.2" x14ac:dyDescent="0.25">
      <c r="A1229" s="31">
        <v>26543</v>
      </c>
      <c r="B1229" s="11">
        <v>109.4</v>
      </c>
      <c r="C1229" s="4">
        <v>3.08</v>
      </c>
      <c r="D1229" s="11">
        <v>6.14</v>
      </c>
      <c r="E1229" s="11">
        <v>42.1</v>
      </c>
      <c r="F1229" s="23">
        <v>6.55</v>
      </c>
      <c r="G1229" s="4">
        <f t="shared" si="159"/>
        <v>674.98760570071261</v>
      </c>
      <c r="H1229" s="4">
        <f t="shared" si="160"/>
        <v>19.003307363420426</v>
      </c>
      <c r="I1229" s="5">
        <f t="shared" si="163"/>
        <v>108556.7084088702</v>
      </c>
      <c r="J1229" s="4">
        <f t="shared" si="161"/>
        <v>37.883216627078383</v>
      </c>
      <c r="K1229" s="5">
        <f t="shared" si="162"/>
        <v>6092.6708375727876</v>
      </c>
      <c r="L1229" s="15">
        <f t="shared" si="156"/>
        <v>17.613854552912127</v>
      </c>
      <c r="M1229" s="6"/>
      <c r="N1229" s="7">
        <f t="shared" si="157"/>
        <v>20.596901878448612</v>
      </c>
      <c r="O1229" s="28">
        <f t="shared" si="158"/>
        <v>17.817589576547235</v>
      </c>
    </row>
    <row r="1230" spans="1:15" ht="13.2" x14ac:dyDescent="0.25">
      <c r="A1230" s="31">
        <v>26573</v>
      </c>
      <c r="B1230" s="11">
        <v>109.6</v>
      </c>
      <c r="C1230" s="4">
        <v>3.1033300000000001</v>
      </c>
      <c r="D1230" s="11">
        <v>6.2333299999999996</v>
      </c>
      <c r="E1230" s="11">
        <v>42.3</v>
      </c>
      <c r="F1230" s="23">
        <v>6.48</v>
      </c>
      <c r="G1230" s="4">
        <f t="shared" si="159"/>
        <v>673.02432151300241</v>
      </c>
      <c r="H1230" s="4">
        <f t="shared" si="160"/>
        <v>19.056720508037824</v>
      </c>
      <c r="I1230" s="5">
        <f t="shared" si="163"/>
        <v>108496.36197021964</v>
      </c>
      <c r="J1230" s="4">
        <f t="shared" si="161"/>
        <v>38.277214361465717</v>
      </c>
      <c r="K1230" s="5">
        <f t="shared" si="162"/>
        <v>6170.5622989035501</v>
      </c>
      <c r="L1230" s="15">
        <f t="shared" si="156"/>
        <v>17.533183854158565</v>
      </c>
      <c r="M1230" s="6"/>
      <c r="N1230" s="7">
        <f t="shared" si="157"/>
        <v>20.502387938457545</v>
      </c>
      <c r="O1230" s="28">
        <f t="shared" si="158"/>
        <v>17.582897103153531</v>
      </c>
    </row>
    <row r="1231" spans="1:15" ht="13.2" x14ac:dyDescent="0.25">
      <c r="A1231" s="31">
        <v>26604</v>
      </c>
      <c r="B1231" s="11">
        <v>115.1</v>
      </c>
      <c r="C1231" s="4">
        <v>3.1266699999999998</v>
      </c>
      <c r="D1231" s="11">
        <v>6.32667</v>
      </c>
      <c r="E1231" s="11">
        <v>42.4</v>
      </c>
      <c r="F1231" s="23">
        <v>6.28</v>
      </c>
      <c r="G1231" s="4">
        <f t="shared" si="159"/>
        <v>705.13137499999993</v>
      </c>
      <c r="H1231" s="4">
        <f t="shared" si="160"/>
        <v>19.154762087499996</v>
      </c>
      <c r="I1231" s="5">
        <f t="shared" si="163"/>
        <v>113929.57373802559</v>
      </c>
      <c r="J1231" s="4">
        <f t="shared" si="161"/>
        <v>38.758762087500003</v>
      </c>
      <c r="K1231" s="5">
        <f t="shared" si="162"/>
        <v>6262.3355020082927</v>
      </c>
      <c r="L1231" s="15">
        <f t="shared" si="156"/>
        <v>18.338894714968063</v>
      </c>
      <c r="M1231" s="6"/>
      <c r="N1231" s="7">
        <f t="shared" si="157"/>
        <v>21.441895093127499</v>
      </c>
      <c r="O1231" s="28">
        <f t="shared" si="158"/>
        <v>18.192824977436786</v>
      </c>
    </row>
    <row r="1232" spans="1:15" ht="13.2" x14ac:dyDescent="0.25">
      <c r="A1232" s="31">
        <v>26634</v>
      </c>
      <c r="B1232" s="11">
        <v>117.5</v>
      </c>
      <c r="C1232" s="4">
        <v>3.15</v>
      </c>
      <c r="D1232" s="11">
        <v>6.42</v>
      </c>
      <c r="E1232" s="11">
        <v>42.5</v>
      </c>
      <c r="F1232" s="23">
        <v>6.36</v>
      </c>
      <c r="G1232" s="4">
        <f t="shared" si="159"/>
        <v>718.14064705882345</v>
      </c>
      <c r="H1232" s="4">
        <f t="shared" si="160"/>
        <v>19.252281176470586</v>
      </c>
      <c r="I1232" s="5">
        <f t="shared" si="163"/>
        <v>116290.72878183631</v>
      </c>
      <c r="J1232" s="4">
        <f t="shared" si="161"/>
        <v>39.23798258823529</v>
      </c>
      <c r="K1232" s="5">
        <f t="shared" si="162"/>
        <v>6353.9274789735246</v>
      </c>
      <c r="L1232" s="15">
        <f t="shared" si="156"/>
        <v>18.645719442073691</v>
      </c>
      <c r="M1232" s="6"/>
      <c r="N1232" s="7">
        <f t="shared" si="157"/>
        <v>21.796816349100641</v>
      </c>
      <c r="O1232" s="28">
        <f t="shared" si="158"/>
        <v>18.302180685358255</v>
      </c>
    </row>
    <row r="1233" spans="1:15" ht="13.2" x14ac:dyDescent="0.25">
      <c r="A1233" s="31">
        <v>26665</v>
      </c>
      <c r="B1233" s="11">
        <v>118.4</v>
      </c>
      <c r="C1233" s="4">
        <v>3.1566700000000001</v>
      </c>
      <c r="D1233" s="11">
        <v>6.5466699999999998</v>
      </c>
      <c r="E1233" s="11">
        <v>42.6</v>
      </c>
      <c r="F1233" s="23">
        <v>6.46</v>
      </c>
      <c r="G1233" s="4">
        <f t="shared" si="159"/>
        <v>721.94261032863847</v>
      </c>
      <c r="H1233" s="4">
        <f t="shared" si="160"/>
        <v>19.247758274882628</v>
      </c>
      <c r="I1233" s="5">
        <f t="shared" si="163"/>
        <v>117166.12981707479</v>
      </c>
      <c r="J1233" s="4">
        <f t="shared" si="161"/>
        <v>39.918243486150232</v>
      </c>
      <c r="K1233" s="5">
        <f t="shared" si="162"/>
        <v>6478.4458369049744</v>
      </c>
      <c r="L1233" s="15">
        <f t="shared" si="156"/>
        <v>18.71253046730244</v>
      </c>
      <c r="M1233" s="6"/>
      <c r="N1233" s="7">
        <f t="shared" si="157"/>
        <v>21.870338532710914</v>
      </c>
      <c r="O1233" s="28">
        <f t="shared" si="158"/>
        <v>18.085530506349031</v>
      </c>
    </row>
    <row r="1234" spans="1:15" ht="13.2" x14ac:dyDescent="0.25">
      <c r="A1234" s="31">
        <v>26696</v>
      </c>
      <c r="B1234" s="11">
        <v>114.2</v>
      </c>
      <c r="C1234" s="4">
        <v>3.1633300000000002</v>
      </c>
      <c r="D1234" s="11">
        <v>6.67333</v>
      </c>
      <c r="E1234" s="11">
        <v>42.9</v>
      </c>
      <c r="F1234" s="23">
        <v>6.64</v>
      </c>
      <c r="G1234" s="4">
        <f t="shared" si="159"/>
        <v>691.46369696969703</v>
      </c>
      <c r="H1234" s="4">
        <f t="shared" si="160"/>
        <v>19.153483857575758</v>
      </c>
      <c r="I1234" s="5">
        <f t="shared" si="163"/>
        <v>112478.65931798005</v>
      </c>
      <c r="J1234" s="4">
        <f t="shared" si="161"/>
        <v>40.40600203939394</v>
      </c>
      <c r="K1234" s="5">
        <f t="shared" si="162"/>
        <v>6572.7426583752695</v>
      </c>
      <c r="L1234" s="15">
        <f t="shared" si="156"/>
        <v>17.889889599193761</v>
      </c>
      <c r="M1234" s="6"/>
      <c r="N1234" s="7">
        <f t="shared" si="157"/>
        <v>20.905882678986945</v>
      </c>
      <c r="O1234" s="28">
        <f t="shared" si="158"/>
        <v>17.112895660787043</v>
      </c>
    </row>
    <row r="1235" spans="1:15" ht="13.2" x14ac:dyDescent="0.25">
      <c r="A1235" s="31">
        <v>26724</v>
      </c>
      <c r="B1235" s="11">
        <v>112.4</v>
      </c>
      <c r="C1235" s="4">
        <v>3.17</v>
      </c>
      <c r="D1235" s="11">
        <v>6.8</v>
      </c>
      <c r="E1235" s="11">
        <v>43.3</v>
      </c>
      <c r="F1235" s="23">
        <v>6.71</v>
      </c>
      <c r="G1235" s="4">
        <f t="shared" si="159"/>
        <v>674.2779953810624</v>
      </c>
      <c r="H1235" s="4">
        <f t="shared" si="160"/>
        <v>19.016559122401848</v>
      </c>
      <c r="I1235" s="5">
        <f t="shared" si="163"/>
        <v>109940.88581098613</v>
      </c>
      <c r="J1235" s="4">
        <f t="shared" si="161"/>
        <v>40.792618937644342</v>
      </c>
      <c r="K1235" s="5">
        <f t="shared" si="162"/>
        <v>6651.2279672126833</v>
      </c>
      <c r="L1235" s="15">
        <f t="shared" si="156"/>
        <v>17.412142058290346</v>
      </c>
      <c r="M1235" s="6"/>
      <c r="N1235" s="7">
        <f t="shared" si="157"/>
        <v>20.345254441323725</v>
      </c>
      <c r="O1235" s="28">
        <f t="shared" si="158"/>
        <v>16.529411764705884</v>
      </c>
    </row>
    <row r="1236" spans="1:15" ht="13.2" x14ac:dyDescent="0.25">
      <c r="A1236" s="31">
        <v>26755</v>
      </c>
      <c r="B1236" s="11">
        <v>110.3</v>
      </c>
      <c r="C1236" s="4">
        <v>3.1866699999999999</v>
      </c>
      <c r="D1236" s="11">
        <v>6.9433299999999996</v>
      </c>
      <c r="E1236" s="11">
        <v>43.6</v>
      </c>
      <c r="F1236" s="23">
        <v>6.67</v>
      </c>
      <c r="G1236" s="4">
        <f t="shared" si="159"/>
        <v>657.12742889908247</v>
      </c>
      <c r="H1236" s="4">
        <f t="shared" si="160"/>
        <v>18.985025057568805</v>
      </c>
      <c r="I1236" s="5">
        <f t="shared" si="163"/>
        <v>107402.44823738954</v>
      </c>
      <c r="J1236" s="4">
        <f t="shared" si="161"/>
        <v>41.365843979128435</v>
      </c>
      <c r="K1236" s="5">
        <f t="shared" si="162"/>
        <v>6760.9305613790921</v>
      </c>
      <c r="L1236" s="15">
        <f t="shared" si="156"/>
        <v>16.935740066050837</v>
      </c>
      <c r="M1236" s="6"/>
      <c r="N1236" s="7">
        <f t="shared" si="157"/>
        <v>19.787325522958465</v>
      </c>
      <c r="O1236" s="28">
        <f t="shared" si="158"/>
        <v>15.885749345054895</v>
      </c>
    </row>
    <row r="1237" spans="1:15" ht="13.2" x14ac:dyDescent="0.25">
      <c r="A1237" s="31">
        <v>26785</v>
      </c>
      <c r="B1237" s="11">
        <v>107.2</v>
      </c>
      <c r="C1237" s="4">
        <v>3.2033299999999998</v>
      </c>
      <c r="D1237" s="11">
        <v>7.0866699999999998</v>
      </c>
      <c r="E1237" s="11">
        <v>43.9</v>
      </c>
      <c r="F1237" s="23">
        <v>6.85</v>
      </c>
      <c r="G1237" s="4">
        <f t="shared" si="159"/>
        <v>634.29434168564921</v>
      </c>
      <c r="H1237" s="4">
        <f t="shared" si="160"/>
        <v>18.953862812984053</v>
      </c>
      <c r="I1237" s="5">
        <f t="shared" si="163"/>
        <v>103928.71022553134</v>
      </c>
      <c r="J1237" s="4">
        <f t="shared" si="161"/>
        <v>41.931293679043279</v>
      </c>
      <c r="K1237" s="5">
        <f t="shared" si="162"/>
        <v>6870.4148590855048</v>
      </c>
      <c r="L1237" s="15">
        <f t="shared" si="156"/>
        <v>16.314338759668583</v>
      </c>
      <c r="M1237" s="6"/>
      <c r="N1237" s="7">
        <f t="shared" si="157"/>
        <v>19.061145729006871</v>
      </c>
      <c r="O1237" s="28">
        <f t="shared" si="158"/>
        <v>15.126991944030131</v>
      </c>
    </row>
    <row r="1238" spans="1:15" ht="13.2" x14ac:dyDescent="0.25">
      <c r="A1238" s="31">
        <v>26816</v>
      </c>
      <c r="B1238" s="11">
        <v>104.8</v>
      </c>
      <c r="C1238" s="4">
        <v>3.22</v>
      </c>
      <c r="D1238" s="11">
        <v>7.23</v>
      </c>
      <c r="E1238" s="11">
        <v>44.2</v>
      </c>
      <c r="F1238" s="23">
        <v>6.9</v>
      </c>
      <c r="G1238" s="4">
        <f t="shared" si="159"/>
        <v>615.88494117647053</v>
      </c>
      <c r="H1238" s="4">
        <f t="shared" si="160"/>
        <v>18.923182352941176</v>
      </c>
      <c r="I1238" s="5">
        <f t="shared" si="163"/>
        <v>101170.72132137915</v>
      </c>
      <c r="J1238" s="4">
        <f t="shared" si="161"/>
        <v>42.48900882352941</v>
      </c>
      <c r="K1238" s="5">
        <f t="shared" si="162"/>
        <v>6979.6213278012538</v>
      </c>
      <c r="L1238" s="15">
        <f t="shared" si="156"/>
        <v>15.808323047681991</v>
      </c>
      <c r="M1238" s="6"/>
      <c r="N1238" s="7">
        <f t="shared" si="157"/>
        <v>18.47060167810373</v>
      </c>
      <c r="O1238" s="28">
        <f t="shared" si="158"/>
        <v>14.49515905947441</v>
      </c>
    </row>
    <row r="1239" spans="1:15" ht="13.2" x14ac:dyDescent="0.25">
      <c r="A1239" s="31">
        <v>26846</v>
      </c>
      <c r="B1239" s="11">
        <v>105.8</v>
      </c>
      <c r="C1239" s="4">
        <v>3.2366700000000002</v>
      </c>
      <c r="D1239" s="11">
        <v>7.3833299999999999</v>
      </c>
      <c r="E1239" s="11">
        <v>44.3</v>
      </c>
      <c r="F1239" s="23">
        <v>7.13</v>
      </c>
      <c r="G1239" s="4">
        <f t="shared" si="159"/>
        <v>620.35818058690745</v>
      </c>
      <c r="H1239" s="4">
        <f t="shared" si="160"/>
        <v>18.978210891873591</v>
      </c>
      <c r="I1239" s="5">
        <f t="shared" si="163"/>
        <v>102165.32938957395</v>
      </c>
      <c r="J1239" s="4">
        <f t="shared" si="161"/>
        <v>43.292147121670432</v>
      </c>
      <c r="K1239" s="5">
        <f t="shared" si="162"/>
        <v>7129.6818661807474</v>
      </c>
      <c r="L1239" s="15">
        <f t="shared" si="156"/>
        <v>15.88951857398879</v>
      </c>
      <c r="M1239" s="6"/>
      <c r="N1239" s="7">
        <f t="shared" si="157"/>
        <v>18.565516582822461</v>
      </c>
      <c r="O1239" s="28">
        <f t="shared" si="158"/>
        <v>14.329577575430056</v>
      </c>
    </row>
    <row r="1240" spans="1:15" ht="13.2" x14ac:dyDescent="0.25">
      <c r="A1240" s="31">
        <v>26877</v>
      </c>
      <c r="B1240" s="11">
        <v>103.8</v>
      </c>
      <c r="C1240" s="4">
        <v>3.2533300000000001</v>
      </c>
      <c r="D1240" s="11">
        <v>7.53667</v>
      </c>
      <c r="E1240" s="11">
        <v>45.1</v>
      </c>
      <c r="F1240" s="23">
        <v>7.4</v>
      </c>
      <c r="G1240" s="4">
        <f t="shared" si="159"/>
        <v>597.83506430155205</v>
      </c>
      <c r="H1240" s="4">
        <f t="shared" si="160"/>
        <v>18.737521673835918</v>
      </c>
      <c r="I1240" s="5">
        <f t="shared" si="163"/>
        <v>98713.203550485923</v>
      </c>
      <c r="J1240" s="4">
        <f t="shared" si="161"/>
        <v>43.407375665410193</v>
      </c>
      <c r="K1240" s="5">
        <f t="shared" si="162"/>
        <v>7167.3298632258256</v>
      </c>
      <c r="L1240" s="15">
        <f t="shared" si="156"/>
        <v>15.278501094706131</v>
      </c>
      <c r="M1240" s="6"/>
      <c r="N1240" s="7">
        <f t="shared" si="157"/>
        <v>17.852222658614043</v>
      </c>
      <c r="O1240" s="28">
        <f t="shared" si="158"/>
        <v>13.772660870119031</v>
      </c>
    </row>
    <row r="1241" spans="1:15" ht="13.2" x14ac:dyDescent="0.25">
      <c r="A1241" s="31">
        <v>26908</v>
      </c>
      <c r="B1241" s="11">
        <v>105.6</v>
      </c>
      <c r="C1241" s="4">
        <v>3.27</v>
      </c>
      <c r="D1241" s="11">
        <v>7.69</v>
      </c>
      <c r="E1241" s="11">
        <v>45.2</v>
      </c>
      <c r="F1241" s="23">
        <v>7.09</v>
      </c>
      <c r="G1241" s="4">
        <f t="shared" si="159"/>
        <v>606.85656637168131</v>
      </c>
      <c r="H1241" s="4">
        <f t="shared" si="160"/>
        <v>18.791865265486724</v>
      </c>
      <c r="I1241" s="5">
        <f t="shared" si="163"/>
        <v>100461.38662138232</v>
      </c>
      <c r="J1241" s="4">
        <f t="shared" si="161"/>
        <v>44.19249048672566</v>
      </c>
      <c r="K1241" s="5">
        <f t="shared" si="162"/>
        <v>7315.7960522578614</v>
      </c>
      <c r="L1241" s="15">
        <f t="shared" si="156"/>
        <v>15.475308601805573</v>
      </c>
      <c r="M1241" s="6"/>
      <c r="N1241" s="7">
        <f t="shared" si="157"/>
        <v>18.082083727935441</v>
      </c>
      <c r="O1241" s="28">
        <f t="shared" si="158"/>
        <v>13.732119635890767</v>
      </c>
    </row>
    <row r="1242" spans="1:15" ht="13.2" x14ac:dyDescent="0.25">
      <c r="A1242" s="31">
        <v>26938</v>
      </c>
      <c r="B1242" s="11">
        <v>109.8</v>
      </c>
      <c r="C1242" s="4">
        <v>3.30667</v>
      </c>
      <c r="D1242" s="11">
        <v>7.8466699999999996</v>
      </c>
      <c r="E1242" s="11">
        <v>45.6</v>
      </c>
      <c r="F1242" s="23">
        <v>6.79</v>
      </c>
      <c r="G1242" s="4">
        <f t="shared" si="159"/>
        <v>625.45788157894731</v>
      </c>
      <c r="H1242" s="4">
        <f t="shared" si="160"/>
        <v>18.835909046271929</v>
      </c>
      <c r="I1242" s="5">
        <f t="shared" si="163"/>
        <v>103800.56783720214</v>
      </c>
      <c r="J1242" s="4">
        <f t="shared" si="161"/>
        <v>44.697282291885962</v>
      </c>
      <c r="K1242" s="5">
        <f t="shared" si="162"/>
        <v>7417.9307980978037</v>
      </c>
      <c r="L1242" s="15">
        <f t="shared" si="156"/>
        <v>15.913516308933394</v>
      </c>
      <c r="M1242" s="6"/>
      <c r="N1242" s="7">
        <f t="shared" si="157"/>
        <v>18.592078071081112</v>
      </c>
      <c r="O1242" s="28">
        <f t="shared" si="158"/>
        <v>13.993197114189842</v>
      </c>
    </row>
    <row r="1243" spans="1:15" ht="13.2" x14ac:dyDescent="0.25">
      <c r="A1243" s="31">
        <v>26969</v>
      </c>
      <c r="B1243" s="11">
        <v>102</v>
      </c>
      <c r="C1243" s="4">
        <v>3.3433299999999999</v>
      </c>
      <c r="D1243" s="11">
        <v>8.0033300000000001</v>
      </c>
      <c r="E1243" s="11">
        <v>45.9</v>
      </c>
      <c r="F1243" s="23">
        <v>6.73</v>
      </c>
      <c r="G1243" s="4">
        <f t="shared" si="159"/>
        <v>577.22888888888883</v>
      </c>
      <c r="H1243" s="4">
        <f t="shared" si="160"/>
        <v>18.9202613832244</v>
      </c>
      <c r="I1243" s="5">
        <f t="shared" si="163"/>
        <v>96058.182916010832</v>
      </c>
      <c r="J1243" s="4">
        <f t="shared" si="161"/>
        <v>45.291698855991285</v>
      </c>
      <c r="K1243" s="5">
        <f t="shared" si="162"/>
        <v>7537.1111478156572</v>
      </c>
      <c r="L1243" s="15">
        <f t="shared" si="156"/>
        <v>14.651845159710575</v>
      </c>
      <c r="M1243" s="6"/>
      <c r="N1243" s="7">
        <f t="shared" si="157"/>
        <v>17.119742977139474</v>
      </c>
      <c r="O1243" s="28">
        <f t="shared" si="158"/>
        <v>12.744695020697634</v>
      </c>
    </row>
    <row r="1244" spans="1:15" ht="13.2" x14ac:dyDescent="0.25">
      <c r="A1244" s="31">
        <v>26999</v>
      </c>
      <c r="B1244" s="11">
        <v>94.78</v>
      </c>
      <c r="C1244" s="4">
        <v>3.38</v>
      </c>
      <c r="D1244" s="11">
        <v>8.16</v>
      </c>
      <c r="E1244" s="11">
        <v>46.2</v>
      </c>
      <c r="F1244" s="23">
        <v>6.74</v>
      </c>
      <c r="G1244" s="4">
        <f t="shared" si="159"/>
        <v>532.88721515151508</v>
      </c>
      <c r="H1244" s="4">
        <f t="shared" si="160"/>
        <v>19.003574458874457</v>
      </c>
      <c r="I1244" s="5">
        <f t="shared" si="163"/>
        <v>88942.704204229056</v>
      </c>
      <c r="J1244" s="4">
        <f t="shared" si="161"/>
        <v>45.878451948051946</v>
      </c>
      <c r="K1244" s="5">
        <f t="shared" si="162"/>
        <v>7657.4431980007294</v>
      </c>
      <c r="L1244" s="15">
        <f t="shared" si="156"/>
        <v>13.493329686205893</v>
      </c>
      <c r="M1244" s="6"/>
      <c r="N1244" s="7">
        <f t="shared" si="157"/>
        <v>15.771102210645216</v>
      </c>
      <c r="O1244" s="28">
        <f t="shared" si="158"/>
        <v>11.615196078431373</v>
      </c>
    </row>
    <row r="1245" spans="1:15" ht="13.2" x14ac:dyDescent="0.25">
      <c r="A1245" s="31">
        <v>27030</v>
      </c>
      <c r="B1245" s="11">
        <v>96.11</v>
      </c>
      <c r="C1245" s="4">
        <v>3.4</v>
      </c>
      <c r="D1245" s="11">
        <v>8.2266700000000004</v>
      </c>
      <c r="E1245" s="11">
        <v>46.6</v>
      </c>
      <c r="F1245" s="23">
        <v>6.99</v>
      </c>
      <c r="G1245" s="4">
        <f t="shared" si="159"/>
        <v>535.72662725321879</v>
      </c>
      <c r="H1245" s="4">
        <f t="shared" si="160"/>
        <v>18.951935622317595</v>
      </c>
      <c r="I1245" s="5">
        <f t="shared" si="163"/>
        <v>89680.223663970857</v>
      </c>
      <c r="J1245" s="4">
        <f t="shared" si="161"/>
        <v>45.85627065472103</v>
      </c>
      <c r="K1245" s="5">
        <f t="shared" si="162"/>
        <v>7676.3042930983174</v>
      </c>
      <c r="L1245" s="15">
        <f t="shared" si="156"/>
        <v>13.530721892513956</v>
      </c>
      <c r="M1245" s="6"/>
      <c r="N1245" s="7">
        <f t="shared" si="157"/>
        <v>15.819141518464638</v>
      </c>
      <c r="O1245" s="28">
        <f t="shared" si="158"/>
        <v>11.682734326282688</v>
      </c>
    </row>
    <row r="1246" spans="1:15" ht="13.2" x14ac:dyDescent="0.25">
      <c r="A1246" s="31">
        <v>27061</v>
      </c>
      <c r="B1246" s="11">
        <v>93.45</v>
      </c>
      <c r="C1246" s="4">
        <v>3.42</v>
      </c>
      <c r="D1246" s="11">
        <v>8.2933299999999992</v>
      </c>
      <c r="E1246" s="11">
        <v>47.2</v>
      </c>
      <c r="F1246" s="23">
        <v>6.96</v>
      </c>
      <c r="G1246" s="4">
        <f t="shared" si="159"/>
        <v>514.2779205508474</v>
      </c>
      <c r="H1246" s="4">
        <f t="shared" si="160"/>
        <v>18.821086016949149</v>
      </c>
      <c r="I1246" s="5">
        <f t="shared" si="163"/>
        <v>86352.279665344526</v>
      </c>
      <c r="J1246" s="4">
        <f t="shared" si="161"/>
        <v>45.640198040042364</v>
      </c>
      <c r="K1246" s="5">
        <f t="shared" si="162"/>
        <v>7663.4344731620295</v>
      </c>
      <c r="L1246" s="15">
        <f t="shared" si="156"/>
        <v>12.957321280205392</v>
      </c>
      <c r="M1246" s="6"/>
      <c r="N1246" s="7">
        <f t="shared" si="157"/>
        <v>15.154292146338721</v>
      </c>
      <c r="O1246" s="28">
        <f t="shared" si="158"/>
        <v>11.268091345695879</v>
      </c>
    </row>
    <row r="1247" spans="1:15" ht="13.2" x14ac:dyDescent="0.25">
      <c r="A1247" s="31">
        <v>27089</v>
      </c>
      <c r="B1247" s="11">
        <v>97.44</v>
      </c>
      <c r="C1247" s="4">
        <v>3.44</v>
      </c>
      <c r="D1247" s="11">
        <v>8.36</v>
      </c>
      <c r="E1247" s="11">
        <v>47.8</v>
      </c>
      <c r="F1247" s="23">
        <v>7.21</v>
      </c>
      <c r="G1247" s="4">
        <f t="shared" si="159"/>
        <v>529.50486025104601</v>
      </c>
      <c r="H1247" s="4">
        <f t="shared" si="160"/>
        <v>18.693521338912134</v>
      </c>
      <c r="I1247" s="5">
        <f t="shared" si="163"/>
        <v>89170.600096254871</v>
      </c>
      <c r="J1247" s="4">
        <f t="shared" si="161"/>
        <v>45.429604184100413</v>
      </c>
      <c r="K1247" s="5">
        <f t="shared" si="162"/>
        <v>7650.5153612960858</v>
      </c>
      <c r="L1247" s="15">
        <f t="shared" si="156"/>
        <v>13.310364239140165</v>
      </c>
      <c r="M1247" s="6"/>
      <c r="N1247" s="7">
        <f t="shared" si="157"/>
        <v>15.57112214226431</v>
      </c>
      <c r="O1247" s="28">
        <f t="shared" si="158"/>
        <v>11.655502392344498</v>
      </c>
    </row>
    <row r="1248" spans="1:15" ht="13.2" x14ac:dyDescent="0.25">
      <c r="A1248" s="31">
        <v>27120</v>
      </c>
      <c r="B1248" s="11">
        <v>92.46</v>
      </c>
      <c r="C1248" s="4">
        <v>3.46</v>
      </c>
      <c r="D1248" s="11">
        <v>8.4866700000000002</v>
      </c>
      <c r="E1248" s="11">
        <v>48</v>
      </c>
      <c r="F1248" s="23">
        <v>7.51</v>
      </c>
      <c r="G1248" s="4">
        <f t="shared" si="159"/>
        <v>500.34921624999993</v>
      </c>
      <c r="H1248" s="4">
        <f t="shared" si="160"/>
        <v>18.723862083333334</v>
      </c>
      <c r="I1248" s="5">
        <f t="shared" si="163"/>
        <v>84523.444571075102</v>
      </c>
      <c r="J1248" s="4">
        <f t="shared" si="161"/>
        <v>45.925791510624997</v>
      </c>
      <c r="K1248" s="5">
        <f t="shared" si="162"/>
        <v>7758.1936117024234</v>
      </c>
      <c r="L1248" s="15">
        <f t="shared" si="156"/>
        <v>12.550411048540909</v>
      </c>
      <c r="M1248" s="6"/>
      <c r="N1248" s="7">
        <f t="shared" si="157"/>
        <v>14.688309996556292</v>
      </c>
      <c r="O1248" s="28">
        <f t="shared" si="158"/>
        <v>10.894732562948718</v>
      </c>
    </row>
    <row r="1249" spans="1:15" ht="13.2" x14ac:dyDescent="0.25">
      <c r="A1249" s="31">
        <v>27150</v>
      </c>
      <c r="B1249" s="11">
        <v>89.67</v>
      </c>
      <c r="C1249" s="4">
        <v>3.48</v>
      </c>
      <c r="D1249" s="11">
        <v>8.6133299999999995</v>
      </c>
      <c r="E1249" s="11">
        <v>48.6</v>
      </c>
      <c r="F1249" s="23">
        <v>7.58</v>
      </c>
      <c r="G1249" s="4">
        <f t="shared" si="159"/>
        <v>479.26031913580238</v>
      </c>
      <c r="H1249" s="4">
        <f t="shared" si="160"/>
        <v>18.599597530864195</v>
      </c>
      <c r="I1249" s="5">
        <f t="shared" si="163"/>
        <v>81222.754436234463</v>
      </c>
      <c r="J1249" s="4">
        <f t="shared" si="161"/>
        <v>46.035767643827157</v>
      </c>
      <c r="K1249" s="5">
        <f t="shared" si="162"/>
        <v>7801.9224653535348</v>
      </c>
      <c r="L1249" s="15">
        <f t="shared" si="156"/>
        <v>11.99543694732966</v>
      </c>
      <c r="M1249" s="6"/>
      <c r="N1249" s="7">
        <f t="shared" si="157"/>
        <v>14.045930080444702</v>
      </c>
      <c r="O1249" s="28">
        <f t="shared" si="158"/>
        <v>10.410607744043245</v>
      </c>
    </row>
    <row r="1250" spans="1:15" ht="13.2" x14ac:dyDescent="0.25">
      <c r="A1250" s="31">
        <v>27181</v>
      </c>
      <c r="B1250" s="11">
        <v>89.79</v>
      </c>
      <c r="C1250" s="4">
        <v>3.5</v>
      </c>
      <c r="D1250" s="11">
        <v>8.74</v>
      </c>
      <c r="E1250" s="11">
        <v>49</v>
      </c>
      <c r="F1250" s="23">
        <v>7.54</v>
      </c>
      <c r="G1250" s="4">
        <f t="shared" si="159"/>
        <v>475.98411979591839</v>
      </c>
      <c r="H1250" s="4">
        <f t="shared" si="160"/>
        <v>18.553785714285713</v>
      </c>
      <c r="I1250" s="5">
        <f t="shared" si="163"/>
        <v>80929.553718839161</v>
      </c>
      <c r="J1250" s="4">
        <f t="shared" si="161"/>
        <v>46.331453469387753</v>
      </c>
      <c r="K1250" s="5">
        <f t="shared" si="162"/>
        <v>7877.5398095851897</v>
      </c>
      <c r="L1250" s="15">
        <f t="shared" si="156"/>
        <v>11.888498820079</v>
      </c>
      <c r="M1250" s="6"/>
      <c r="N1250" s="7">
        <f t="shared" si="157"/>
        <v>13.927722593419727</v>
      </c>
      <c r="O1250" s="28">
        <f t="shared" si="158"/>
        <v>10.273455377574372</v>
      </c>
    </row>
    <row r="1251" spans="1:15" ht="13.2" x14ac:dyDescent="0.25">
      <c r="A1251" s="31">
        <v>27211</v>
      </c>
      <c r="B1251" s="11">
        <v>79.31</v>
      </c>
      <c r="C1251" s="4">
        <v>3.53</v>
      </c>
      <c r="D1251" s="11">
        <v>8.8633299999999995</v>
      </c>
      <c r="E1251" s="11">
        <v>49.4</v>
      </c>
      <c r="F1251" s="23">
        <v>7.81</v>
      </c>
      <c r="G1251" s="4">
        <f t="shared" si="159"/>
        <v>417.02450263157891</v>
      </c>
      <c r="H1251" s="4">
        <f t="shared" si="160"/>
        <v>18.561297368421052</v>
      </c>
      <c r="I1251" s="5">
        <f t="shared" si="163"/>
        <v>71167.892523440401</v>
      </c>
      <c r="J1251" s="4">
        <f t="shared" si="161"/>
        <v>46.604788613157893</v>
      </c>
      <c r="K1251" s="5">
        <f t="shared" si="162"/>
        <v>7953.404574956312</v>
      </c>
      <c r="L1251" s="15">
        <f t="shared" si="156"/>
        <v>10.394141805327054</v>
      </c>
      <c r="M1251" s="6"/>
      <c r="N1251" s="7">
        <f t="shared" si="157"/>
        <v>12.188506545695988</v>
      </c>
      <c r="O1251" s="28">
        <f t="shared" si="158"/>
        <v>8.9481041549846392</v>
      </c>
    </row>
    <row r="1252" spans="1:15" ht="13.2" x14ac:dyDescent="0.25">
      <c r="A1252" s="31">
        <v>27242</v>
      </c>
      <c r="B1252" s="11">
        <v>76.03</v>
      </c>
      <c r="C1252" s="4">
        <v>3.56</v>
      </c>
      <c r="D1252" s="11">
        <v>8.9866700000000002</v>
      </c>
      <c r="E1252" s="11">
        <v>50</v>
      </c>
      <c r="F1252" s="23">
        <v>8.0399999999999991</v>
      </c>
      <c r="G1252" s="4">
        <f t="shared" si="159"/>
        <v>394.98041180000001</v>
      </c>
      <c r="H1252" s="4">
        <f t="shared" si="160"/>
        <v>18.494413600000001</v>
      </c>
      <c r="I1252" s="5">
        <f t="shared" si="163"/>
        <v>67668.943561792024</v>
      </c>
      <c r="J1252" s="4">
        <f t="shared" si="161"/>
        <v>46.686289850199998</v>
      </c>
      <c r="K1252" s="5">
        <f t="shared" si="162"/>
        <v>7998.4014867611395</v>
      </c>
      <c r="L1252" s="15">
        <f t="shared" si="156"/>
        <v>9.824195723141198</v>
      </c>
      <c r="M1252" s="6"/>
      <c r="N1252" s="7">
        <f t="shared" si="157"/>
        <v>11.532942434954492</v>
      </c>
      <c r="O1252" s="28">
        <f t="shared" si="158"/>
        <v>8.4603084346036965</v>
      </c>
    </row>
    <row r="1253" spans="1:15" ht="13.2" x14ac:dyDescent="0.25">
      <c r="A1253" s="31">
        <v>27273</v>
      </c>
      <c r="B1253" s="11">
        <v>68.12</v>
      </c>
      <c r="C1253" s="4">
        <v>3.59</v>
      </c>
      <c r="D1253" s="11">
        <v>9.11</v>
      </c>
      <c r="E1253" s="11">
        <v>50.6</v>
      </c>
      <c r="F1253" s="23">
        <v>8.0399999999999991</v>
      </c>
      <c r="G1253" s="4">
        <f t="shared" si="159"/>
        <v>349.69119288537553</v>
      </c>
      <c r="H1253" s="4">
        <f t="shared" si="160"/>
        <v>18.429116007905137</v>
      </c>
      <c r="I1253" s="5">
        <f t="shared" si="163"/>
        <v>60173.001292285662</v>
      </c>
      <c r="J1253" s="4">
        <f t="shared" si="161"/>
        <v>46.765806916996041</v>
      </c>
      <c r="K1253" s="5">
        <f t="shared" si="162"/>
        <v>8047.2114176852947</v>
      </c>
      <c r="L1253" s="15">
        <f t="shared" si="156"/>
        <v>8.6804213056463357</v>
      </c>
      <c r="M1253" s="6"/>
      <c r="N1253" s="7">
        <f t="shared" si="157"/>
        <v>10.206222645077471</v>
      </c>
      <c r="O1253" s="28">
        <f t="shared" si="158"/>
        <v>7.4774972557628985</v>
      </c>
    </row>
    <row r="1254" spans="1:15" ht="13.2" x14ac:dyDescent="0.25">
      <c r="A1254" s="31">
        <v>27303</v>
      </c>
      <c r="B1254" s="11">
        <v>69.44</v>
      </c>
      <c r="C1254" s="4">
        <v>3.5933299999999999</v>
      </c>
      <c r="D1254" s="11">
        <v>9.0366700000000009</v>
      </c>
      <c r="E1254" s="11">
        <v>51.1</v>
      </c>
      <c r="F1254" s="23">
        <v>7.9</v>
      </c>
      <c r="G1254" s="4">
        <f t="shared" si="159"/>
        <v>352.97941917808214</v>
      </c>
      <c r="H1254" s="4">
        <f t="shared" si="160"/>
        <v>18.265719128962814</v>
      </c>
      <c r="I1254" s="5">
        <f t="shared" si="163"/>
        <v>61000.744110078645</v>
      </c>
      <c r="J1254" s="4">
        <f t="shared" si="161"/>
        <v>45.935462671428574</v>
      </c>
      <c r="K1254" s="5">
        <f t="shared" si="162"/>
        <v>7938.4158162042695</v>
      </c>
      <c r="L1254" s="15">
        <f t="shared" si="156"/>
        <v>8.7449838338095844</v>
      </c>
      <c r="M1254" s="6"/>
      <c r="N1254" s="7">
        <f t="shared" si="157"/>
        <v>10.297190694389558</v>
      </c>
      <c r="O1254" s="28">
        <f t="shared" si="158"/>
        <v>7.6842465200123486</v>
      </c>
    </row>
    <row r="1255" spans="1:15" ht="13.2" x14ac:dyDescent="0.25">
      <c r="A1255" s="31">
        <v>27334</v>
      </c>
      <c r="B1255" s="11">
        <v>71.739999999999995</v>
      </c>
      <c r="C1255" s="4">
        <v>3.59667</v>
      </c>
      <c r="D1255" s="11">
        <v>8.9633299999999991</v>
      </c>
      <c r="E1255" s="11">
        <v>51.5</v>
      </c>
      <c r="F1255" s="23">
        <v>7.68</v>
      </c>
      <c r="G1255" s="4">
        <f t="shared" si="159"/>
        <v>361.83845087378637</v>
      </c>
      <c r="H1255" s="4">
        <f t="shared" si="160"/>
        <v>18.140695582718447</v>
      </c>
      <c r="I1255" s="5">
        <f t="shared" si="163"/>
        <v>62792.984163169633</v>
      </c>
      <c r="J1255" s="4">
        <f t="shared" si="161"/>
        <v>45.208773931844654</v>
      </c>
      <c r="K1255" s="5">
        <f t="shared" si="162"/>
        <v>7845.4730797220973</v>
      </c>
      <c r="L1255" s="15">
        <f t="shared" si="156"/>
        <v>8.9489845127556062</v>
      </c>
      <c r="M1255" s="6"/>
      <c r="N1255" s="7">
        <f t="shared" si="157"/>
        <v>10.551515010335233</v>
      </c>
      <c r="O1255" s="28">
        <f t="shared" si="158"/>
        <v>8.0037218310605542</v>
      </c>
    </row>
    <row r="1256" spans="1:15" ht="13.2" x14ac:dyDescent="0.25">
      <c r="A1256" s="31">
        <v>27364</v>
      </c>
      <c r="B1256" s="11">
        <v>67.069999999999993</v>
      </c>
      <c r="C1256" s="4">
        <v>3.6</v>
      </c>
      <c r="D1256" s="11">
        <v>8.89</v>
      </c>
      <c r="E1256" s="11">
        <v>51.9</v>
      </c>
      <c r="F1256" s="23">
        <v>7.43</v>
      </c>
      <c r="G1256" s="4">
        <f t="shared" si="159"/>
        <v>335.67695009633911</v>
      </c>
      <c r="H1256" s="4">
        <f t="shared" si="160"/>
        <v>18.017549132947977</v>
      </c>
      <c r="I1256" s="5">
        <f t="shared" si="163"/>
        <v>58513.512498904478</v>
      </c>
      <c r="J1256" s="4">
        <f t="shared" si="161"/>
        <v>44.493336608863203</v>
      </c>
      <c r="K1256" s="5">
        <f t="shared" si="162"/>
        <v>7755.8539751790795</v>
      </c>
      <c r="L1256" s="15">
        <f t="shared" si="156"/>
        <v>8.289060055923084</v>
      </c>
      <c r="M1256" s="6"/>
      <c r="N1256" s="7">
        <f t="shared" si="157"/>
        <v>9.7894832311996307</v>
      </c>
      <c r="O1256" s="28">
        <f t="shared" si="158"/>
        <v>7.5444319460067479</v>
      </c>
    </row>
    <row r="1257" spans="1:15" ht="13.2" x14ac:dyDescent="0.25">
      <c r="A1257" s="31">
        <v>27395</v>
      </c>
      <c r="B1257" s="11">
        <v>72.56</v>
      </c>
      <c r="C1257" s="4">
        <v>3.6233300000000002</v>
      </c>
      <c r="D1257" s="11">
        <v>8.7433300000000003</v>
      </c>
      <c r="E1257" s="11">
        <v>52.1</v>
      </c>
      <c r="F1257" s="23">
        <v>7.5</v>
      </c>
      <c r="G1257" s="4">
        <f t="shared" si="159"/>
        <v>361.75964836852205</v>
      </c>
      <c r="H1257" s="4">
        <f t="shared" si="160"/>
        <v>18.064699376007678</v>
      </c>
      <c r="I1257" s="5">
        <f t="shared" si="163"/>
        <v>63322.529150038303</v>
      </c>
      <c r="J1257" s="4">
        <f t="shared" si="161"/>
        <v>43.591289779078693</v>
      </c>
      <c r="K1257" s="5">
        <f t="shared" si="162"/>
        <v>7630.2338587845143</v>
      </c>
      <c r="L1257" s="15">
        <f t="shared" si="156"/>
        <v>8.920995508404248</v>
      </c>
      <c r="M1257" s="6"/>
      <c r="N1257" s="7">
        <f t="shared" si="157"/>
        <v>10.549889518230223</v>
      </c>
      <c r="O1257" s="28">
        <f t="shared" si="158"/>
        <v>8.2988975596254519</v>
      </c>
    </row>
    <row r="1258" spans="1:15" ht="13.2" x14ac:dyDescent="0.25">
      <c r="A1258" s="31">
        <v>27426</v>
      </c>
      <c r="B1258" s="11">
        <v>80.099999999999994</v>
      </c>
      <c r="C1258" s="4">
        <v>3.6466699999999999</v>
      </c>
      <c r="D1258" s="11">
        <v>8.5966699999999996</v>
      </c>
      <c r="E1258" s="11">
        <v>52.5</v>
      </c>
      <c r="F1258" s="23">
        <v>7.39</v>
      </c>
      <c r="G1258" s="4">
        <f t="shared" si="159"/>
        <v>396.3088628571428</v>
      </c>
      <c r="H1258" s="4">
        <f t="shared" si="160"/>
        <v>18.042542333523809</v>
      </c>
      <c r="I1258" s="5">
        <f t="shared" si="163"/>
        <v>69633.216193955377</v>
      </c>
      <c r="J1258" s="4">
        <f t="shared" si="161"/>
        <v>42.533539476380952</v>
      </c>
      <c r="K1258" s="5">
        <f t="shared" si="162"/>
        <v>7473.3305949824025</v>
      </c>
      <c r="L1258" s="15">
        <f t="shared" si="156"/>
        <v>9.7622467161664677</v>
      </c>
      <c r="M1258" s="6"/>
      <c r="N1258" s="7">
        <f t="shared" si="157"/>
        <v>11.556048733542468</v>
      </c>
      <c r="O1258" s="28">
        <f t="shared" si="158"/>
        <v>9.317561334795915</v>
      </c>
    </row>
    <row r="1259" spans="1:15" ht="13.2" x14ac:dyDescent="0.25">
      <c r="A1259" s="31">
        <v>27454</v>
      </c>
      <c r="B1259" s="11">
        <v>83.78</v>
      </c>
      <c r="C1259" s="4">
        <v>3.67</v>
      </c>
      <c r="D1259" s="11">
        <v>8.4499999999999993</v>
      </c>
      <c r="E1259" s="11">
        <v>52.7</v>
      </c>
      <c r="F1259" s="23">
        <v>7.73</v>
      </c>
      <c r="G1259" s="4">
        <f t="shared" si="159"/>
        <v>412.94319430740035</v>
      </c>
      <c r="H1259" s="4">
        <f t="shared" si="160"/>
        <v>18.089060910815938</v>
      </c>
      <c r="I1259" s="5">
        <f t="shared" si="163"/>
        <v>72820.802293105444</v>
      </c>
      <c r="J1259" s="4">
        <f t="shared" si="161"/>
        <v>41.649200189753316</v>
      </c>
      <c r="K1259" s="5">
        <f t="shared" si="162"/>
        <v>7344.661964391752</v>
      </c>
      <c r="L1259" s="15">
        <f t="shared" si="156"/>
        <v>10.163796767444035</v>
      </c>
      <c r="M1259" s="6"/>
      <c r="N1259" s="7">
        <f t="shared" si="157"/>
        <v>12.041659481362915</v>
      </c>
      <c r="O1259" s="28">
        <f t="shared" si="158"/>
        <v>9.914792899408285</v>
      </c>
    </row>
    <row r="1260" spans="1:15" ht="13.2" x14ac:dyDescent="0.25">
      <c r="A1260" s="31">
        <v>27485</v>
      </c>
      <c r="B1260" s="11">
        <v>84.72</v>
      </c>
      <c r="C1260" s="4">
        <v>3.6833300000000002</v>
      </c>
      <c r="D1260" s="11">
        <v>8.2866700000000009</v>
      </c>
      <c r="E1260" s="11">
        <v>52.9</v>
      </c>
      <c r="F1260" s="23">
        <v>8.23</v>
      </c>
      <c r="G1260" s="4">
        <f t="shared" si="159"/>
        <v>415.99762117202266</v>
      </c>
      <c r="H1260" s="4">
        <f t="shared" si="160"/>
        <v>18.086125094328924</v>
      </c>
      <c r="I1260" s="5">
        <f t="shared" si="163"/>
        <v>73625.222039901593</v>
      </c>
      <c r="J1260" s="4">
        <f t="shared" si="161"/>
        <v>40.689742769565221</v>
      </c>
      <c r="K1260" s="5">
        <f t="shared" si="162"/>
        <v>7201.4626855688311</v>
      </c>
      <c r="L1260" s="15">
        <f t="shared" si="156"/>
        <v>10.233076136605918</v>
      </c>
      <c r="M1260" s="6"/>
      <c r="N1260" s="7">
        <f t="shared" si="157"/>
        <v>12.133964603730432</v>
      </c>
      <c r="O1260" s="28">
        <f t="shared" si="158"/>
        <v>10.223648341251671</v>
      </c>
    </row>
    <row r="1261" spans="1:15" ht="13.2" x14ac:dyDescent="0.25">
      <c r="A1261" s="31">
        <v>27515</v>
      </c>
      <c r="B1261" s="11">
        <v>90.1</v>
      </c>
      <c r="C1261" s="4">
        <v>3.6966700000000001</v>
      </c>
      <c r="D1261" s="11">
        <v>8.1233299999999993</v>
      </c>
      <c r="E1261" s="11">
        <v>53.2</v>
      </c>
      <c r="F1261" s="23">
        <v>8.06</v>
      </c>
      <c r="G1261" s="4">
        <f t="shared" si="159"/>
        <v>439.92002443609016</v>
      </c>
      <c r="H1261" s="4">
        <f t="shared" si="160"/>
        <v>18.04926922011278</v>
      </c>
      <c r="I1261" s="5">
        <f t="shared" si="163"/>
        <v>78125.325593226124</v>
      </c>
      <c r="J1261" s="4">
        <f t="shared" si="161"/>
        <v>39.66276950169172</v>
      </c>
      <c r="K1261" s="5">
        <f t="shared" si="162"/>
        <v>7043.7047852521819</v>
      </c>
      <c r="L1261" s="15">
        <f t="shared" si="156"/>
        <v>10.818139119335807</v>
      </c>
      <c r="M1261" s="6"/>
      <c r="N1261" s="7">
        <f t="shared" si="157"/>
        <v>12.836132514309529</v>
      </c>
      <c r="O1261" s="28">
        <f t="shared" si="158"/>
        <v>11.091510501235332</v>
      </c>
    </row>
    <row r="1262" spans="1:15" ht="13.2" x14ac:dyDescent="0.25">
      <c r="A1262" s="31">
        <v>27546</v>
      </c>
      <c r="B1262" s="11">
        <v>92.4</v>
      </c>
      <c r="C1262" s="4">
        <v>3.71</v>
      </c>
      <c r="D1262" s="11">
        <v>7.96</v>
      </c>
      <c r="E1262" s="11">
        <v>53.6</v>
      </c>
      <c r="F1262" s="23">
        <v>7.86</v>
      </c>
      <c r="G1262" s="4">
        <f t="shared" si="159"/>
        <v>447.78315671641792</v>
      </c>
      <c r="H1262" s="4">
        <f t="shared" si="160"/>
        <v>17.979172201492538</v>
      </c>
      <c r="I1262" s="5">
        <f t="shared" si="163"/>
        <v>79787.81449833767</v>
      </c>
      <c r="J1262" s="4">
        <f t="shared" si="161"/>
        <v>38.57525895522388</v>
      </c>
      <c r="K1262" s="5">
        <f t="shared" si="162"/>
        <v>6873.4957078654525</v>
      </c>
      <c r="L1262" s="15">
        <f t="shared" si="156"/>
        <v>11.011354609247665</v>
      </c>
      <c r="M1262" s="6"/>
      <c r="N1262" s="7">
        <f t="shared" si="157"/>
        <v>13.073236851521393</v>
      </c>
      <c r="O1262" s="28">
        <f t="shared" si="158"/>
        <v>11.608040201005027</v>
      </c>
    </row>
    <row r="1263" spans="1:15" ht="13.2" x14ac:dyDescent="0.25">
      <c r="A1263" s="31">
        <v>27576</v>
      </c>
      <c r="B1263" s="11">
        <v>92.49</v>
      </c>
      <c r="C1263" s="4">
        <v>3.71</v>
      </c>
      <c r="D1263" s="11">
        <v>7.8933299999999997</v>
      </c>
      <c r="E1263" s="11">
        <v>54.2</v>
      </c>
      <c r="F1263" s="23">
        <v>8.06</v>
      </c>
      <c r="G1263" s="4">
        <f t="shared" si="159"/>
        <v>443.25747177121764</v>
      </c>
      <c r="H1263" s="4">
        <f t="shared" si="160"/>
        <v>17.78014077490775</v>
      </c>
      <c r="I1263" s="5">
        <f t="shared" si="163"/>
        <v>79245.421096343736</v>
      </c>
      <c r="J1263" s="4">
        <f t="shared" si="161"/>
        <v>37.828711208302579</v>
      </c>
      <c r="K1263" s="5">
        <f t="shared" si="162"/>
        <v>6763.0042134544601</v>
      </c>
      <c r="L1263" s="15">
        <f t="shared" si="156"/>
        <v>10.902767048238578</v>
      </c>
      <c r="M1263" s="6"/>
      <c r="N1263" s="7">
        <f t="shared" si="157"/>
        <v>12.952412030935097</v>
      </c>
      <c r="O1263" s="28">
        <f t="shared" si="158"/>
        <v>11.717488056371645</v>
      </c>
    </row>
    <row r="1264" spans="1:15" ht="13.2" x14ac:dyDescent="0.25">
      <c r="A1264" s="31">
        <v>27607</v>
      </c>
      <c r="B1264" s="11">
        <v>85.71</v>
      </c>
      <c r="C1264" s="4">
        <v>3.71</v>
      </c>
      <c r="D1264" s="11">
        <v>7.82667</v>
      </c>
      <c r="E1264" s="11">
        <v>54.3</v>
      </c>
      <c r="F1264" s="23">
        <v>8.4</v>
      </c>
      <c r="G1264" s="4">
        <f t="shared" si="159"/>
        <v>410.00791215469616</v>
      </c>
      <c r="H1264" s="4">
        <f t="shared" si="160"/>
        <v>17.747396500920811</v>
      </c>
      <c r="I1264" s="5">
        <f t="shared" si="163"/>
        <v>73565.482187258793</v>
      </c>
      <c r="J1264" s="4">
        <f t="shared" si="161"/>
        <v>37.440165976243094</v>
      </c>
      <c r="K1264" s="5">
        <f t="shared" si="162"/>
        <v>6717.6846630562677</v>
      </c>
      <c r="L1264" s="15">
        <f t="shared" si="156"/>
        <v>10.089769593328018</v>
      </c>
      <c r="M1264" s="6"/>
      <c r="N1264" s="7">
        <f t="shared" si="157"/>
        <v>11.997338854776954</v>
      </c>
      <c r="O1264" s="28">
        <f t="shared" si="158"/>
        <v>10.951017482530885</v>
      </c>
    </row>
    <row r="1265" spans="1:15" ht="13.2" x14ac:dyDescent="0.25">
      <c r="A1265" s="31">
        <v>27638</v>
      </c>
      <c r="B1265" s="11">
        <v>84.67</v>
      </c>
      <c r="C1265" s="4">
        <v>3.71</v>
      </c>
      <c r="D1265" s="11">
        <v>7.76</v>
      </c>
      <c r="E1265" s="11">
        <v>54.6</v>
      </c>
      <c r="F1265" s="23">
        <v>8.43</v>
      </c>
      <c r="G1265" s="4">
        <f t="shared" si="159"/>
        <v>402.80744523809517</v>
      </c>
      <c r="H1265" s="4">
        <f t="shared" si="160"/>
        <v>17.649883333333332</v>
      </c>
      <c r="I1265" s="5">
        <f t="shared" si="163"/>
        <v>72537.443556701022</v>
      </c>
      <c r="J1265" s="4">
        <f t="shared" si="161"/>
        <v>36.917276190476187</v>
      </c>
      <c r="K1265" s="5">
        <f t="shared" si="162"/>
        <v>6648.0519900791305</v>
      </c>
      <c r="L1265" s="15">
        <f t="shared" si="156"/>
        <v>9.918905356559419</v>
      </c>
      <c r="M1265" s="6"/>
      <c r="N1265" s="7">
        <f t="shared" si="157"/>
        <v>11.805187590081802</v>
      </c>
      <c r="O1265" s="28">
        <f t="shared" si="158"/>
        <v>10.911082474226804</v>
      </c>
    </row>
    <row r="1266" spans="1:15" ht="13.2" x14ac:dyDescent="0.25">
      <c r="A1266" s="31">
        <v>27668</v>
      </c>
      <c r="B1266" s="11">
        <v>88.57</v>
      </c>
      <c r="C1266" s="4">
        <v>3.7</v>
      </c>
      <c r="D1266" s="11">
        <v>7.82667</v>
      </c>
      <c r="E1266" s="11">
        <v>54.9</v>
      </c>
      <c r="F1266" s="23">
        <v>8.14</v>
      </c>
      <c r="G1266" s="4">
        <f t="shared" si="159"/>
        <v>419.05871056466299</v>
      </c>
      <c r="H1266" s="4">
        <f t="shared" si="160"/>
        <v>17.50612204007286</v>
      </c>
      <c r="I1266" s="5">
        <f t="shared" si="163"/>
        <v>75726.674626829539</v>
      </c>
      <c r="J1266" s="4">
        <f t="shared" si="161"/>
        <v>37.030983834426223</v>
      </c>
      <c r="K1266" s="5">
        <f t="shared" si="162"/>
        <v>6691.7431692623677</v>
      </c>
      <c r="L1266" s="15">
        <f t="shared" si="156"/>
        <v>10.327599777501112</v>
      </c>
      <c r="M1266" s="6"/>
      <c r="N1266" s="7">
        <f t="shared" si="157"/>
        <v>12.300949653188104</v>
      </c>
      <c r="O1266" s="28">
        <f t="shared" si="158"/>
        <v>11.316434703392375</v>
      </c>
    </row>
    <row r="1267" spans="1:15" ht="13.2" x14ac:dyDescent="0.25">
      <c r="A1267" s="31">
        <v>27699</v>
      </c>
      <c r="B1267" s="11">
        <v>90.07</v>
      </c>
      <c r="C1267" s="4">
        <v>3.69</v>
      </c>
      <c r="D1267" s="11">
        <v>7.8933299999999997</v>
      </c>
      <c r="E1267" s="11">
        <v>55.3</v>
      </c>
      <c r="F1267" s="23">
        <v>8.0500000000000007</v>
      </c>
      <c r="G1267" s="4">
        <f t="shared" si="159"/>
        <v>423.07328589511752</v>
      </c>
      <c r="H1267" s="4">
        <f t="shared" si="160"/>
        <v>17.332523869801086</v>
      </c>
      <c r="I1267" s="5">
        <f t="shared" si="163"/>
        <v>76713.143337987116</v>
      </c>
      <c r="J1267" s="4">
        <f t="shared" si="161"/>
        <v>37.076241365099456</v>
      </c>
      <c r="K1267" s="5">
        <f t="shared" si="162"/>
        <v>6722.7951116246686</v>
      </c>
      <c r="L1267" s="15">
        <f t="shared" si="156"/>
        <v>10.435859457947897</v>
      </c>
      <c r="M1267" s="6"/>
      <c r="N1267" s="7">
        <f t="shared" si="157"/>
        <v>12.438145517109918</v>
      </c>
      <c r="O1267" s="28">
        <f t="shared" si="158"/>
        <v>11.410900089062537</v>
      </c>
    </row>
    <row r="1268" spans="1:15" ht="13.2" x14ac:dyDescent="0.25">
      <c r="A1268" s="31">
        <v>27729</v>
      </c>
      <c r="B1268" s="11">
        <v>88.7</v>
      </c>
      <c r="C1268" s="4">
        <v>3.68</v>
      </c>
      <c r="D1268" s="11">
        <v>7.96</v>
      </c>
      <c r="E1268" s="11">
        <v>55.5</v>
      </c>
      <c r="F1268" s="23">
        <v>8</v>
      </c>
      <c r="G1268" s="4">
        <f t="shared" si="159"/>
        <v>415.13677657657655</v>
      </c>
      <c r="H1268" s="4">
        <f t="shared" si="160"/>
        <v>17.223261981981981</v>
      </c>
      <c r="I1268" s="5">
        <f t="shared" si="163"/>
        <v>75534.315981546897</v>
      </c>
      <c r="J1268" s="4">
        <f t="shared" si="161"/>
        <v>37.254664504504504</v>
      </c>
      <c r="K1268" s="5">
        <f t="shared" si="162"/>
        <v>6778.5023135638485</v>
      </c>
      <c r="L1268" s="15">
        <f t="shared" si="156"/>
        <v>10.250368416256837</v>
      </c>
      <c r="M1268" s="6"/>
      <c r="N1268" s="7">
        <f t="shared" si="157"/>
        <v>12.22532715188469</v>
      </c>
      <c r="O1268" s="28">
        <f t="shared" si="158"/>
        <v>11.143216080402011</v>
      </c>
    </row>
    <row r="1269" spans="1:15" ht="13.2" x14ac:dyDescent="0.25">
      <c r="A1269" s="31">
        <v>27760</v>
      </c>
      <c r="B1269" s="11">
        <v>96.86</v>
      </c>
      <c r="C1269" s="4">
        <v>3.6833300000000002</v>
      </c>
      <c r="D1269" s="11">
        <v>8.1933299999999996</v>
      </c>
      <c r="E1269" s="11">
        <v>55.6</v>
      </c>
      <c r="F1269" s="23">
        <v>7.74</v>
      </c>
      <c r="G1269" s="4">
        <f t="shared" si="159"/>
        <v>452.51215071942443</v>
      </c>
      <c r="H1269" s="4">
        <f t="shared" si="160"/>
        <v>17.20784204118705</v>
      </c>
      <c r="I1269" s="5">
        <f t="shared" si="163"/>
        <v>82595.695990926295</v>
      </c>
      <c r="J1269" s="4">
        <f t="shared" si="161"/>
        <v>38.277734667086321</v>
      </c>
      <c r="K1269" s="5">
        <f t="shared" si="162"/>
        <v>6986.7209770115214</v>
      </c>
      <c r="L1269" s="15">
        <f t="shared" si="156"/>
        <v>11.185051362622149</v>
      </c>
      <c r="M1269" s="6"/>
      <c r="N1269" s="7">
        <f t="shared" si="157"/>
        <v>13.344852948567922</v>
      </c>
      <c r="O1269" s="28">
        <f t="shared" si="158"/>
        <v>11.821811156147746</v>
      </c>
    </row>
    <row r="1270" spans="1:15" ht="13.2" x14ac:dyDescent="0.25">
      <c r="A1270" s="31">
        <v>27791</v>
      </c>
      <c r="B1270" s="11">
        <v>100.6</v>
      </c>
      <c r="C1270" s="4">
        <v>3.6866699999999999</v>
      </c>
      <c r="D1270" s="11">
        <v>8.4266699999999997</v>
      </c>
      <c r="E1270" s="11">
        <v>55.8</v>
      </c>
      <c r="F1270" s="23">
        <v>7.79</v>
      </c>
      <c r="G1270" s="4">
        <f t="shared" si="159"/>
        <v>468.30021146953402</v>
      </c>
      <c r="H1270" s="4">
        <f t="shared" si="160"/>
        <v>17.161713127419354</v>
      </c>
      <c r="I1270" s="5">
        <f t="shared" si="163"/>
        <v>85738.483428613836</v>
      </c>
      <c r="J1270" s="4">
        <f t="shared" si="161"/>
        <v>39.22675291236559</v>
      </c>
      <c r="K1270" s="5">
        <f t="shared" si="162"/>
        <v>7181.808212260411</v>
      </c>
      <c r="L1270" s="15">
        <f t="shared" si="156"/>
        <v>11.58609299444969</v>
      </c>
      <c r="M1270" s="6"/>
      <c r="N1270" s="7">
        <f t="shared" si="157"/>
        <v>13.825819214816361</v>
      </c>
      <c r="O1270" s="28">
        <f t="shared" si="158"/>
        <v>11.938286416817082</v>
      </c>
    </row>
    <row r="1271" spans="1:15" ht="13.2" x14ac:dyDescent="0.25">
      <c r="A1271" s="31">
        <v>27820</v>
      </c>
      <c r="B1271" s="11">
        <v>101.1</v>
      </c>
      <c r="C1271" s="4">
        <v>3.69</v>
      </c>
      <c r="D1271" s="11">
        <v>8.66</v>
      </c>
      <c r="E1271" s="11">
        <v>55.9</v>
      </c>
      <c r="F1271" s="23">
        <v>7.73</v>
      </c>
      <c r="G1271" s="4">
        <f t="shared" si="159"/>
        <v>469.78583720930231</v>
      </c>
      <c r="H1271" s="4">
        <f t="shared" si="160"/>
        <v>17.14648604651163</v>
      </c>
      <c r="I1271" s="5">
        <f t="shared" si="163"/>
        <v>86272.082960630389</v>
      </c>
      <c r="J1271" s="4">
        <f t="shared" si="161"/>
        <v>40.24080465116279</v>
      </c>
      <c r="K1271" s="5">
        <f t="shared" si="162"/>
        <v>7389.8737728888154</v>
      </c>
      <c r="L1271" s="15">
        <f t="shared" si="156"/>
        <v>11.631754403566513</v>
      </c>
      <c r="M1271" s="6"/>
      <c r="N1271" s="7">
        <f t="shared" si="157"/>
        <v>13.88195237576249</v>
      </c>
      <c r="O1271" s="28">
        <f t="shared" si="158"/>
        <v>11.674364896073902</v>
      </c>
    </row>
    <row r="1272" spans="1:15" ht="13.2" x14ac:dyDescent="0.25">
      <c r="A1272" s="31">
        <v>27851</v>
      </c>
      <c r="B1272" s="11">
        <v>101.9</v>
      </c>
      <c r="C1272" s="4">
        <v>3.71333</v>
      </c>
      <c r="D1272" s="11">
        <v>8.8566699999999994</v>
      </c>
      <c r="E1272" s="11">
        <v>56.1</v>
      </c>
      <c r="F1272" s="23">
        <v>7.56</v>
      </c>
      <c r="G1272" s="4">
        <f t="shared" si="159"/>
        <v>471.81516399286983</v>
      </c>
      <c r="H1272" s="4">
        <f t="shared" si="160"/>
        <v>17.193379812655969</v>
      </c>
      <c r="I1272" s="5">
        <f t="shared" si="163"/>
        <v>86907.869062367114</v>
      </c>
      <c r="J1272" s="4">
        <f t="shared" si="161"/>
        <v>41.00796082905525</v>
      </c>
      <c r="K1272" s="5">
        <f t="shared" si="162"/>
        <v>7553.6243050892526</v>
      </c>
      <c r="L1272" s="15">
        <f t="shared" si="156"/>
        <v>11.689164132206372</v>
      </c>
      <c r="M1272" s="6"/>
      <c r="N1272" s="7">
        <f t="shared" si="157"/>
        <v>13.951298003011855</v>
      </c>
      <c r="O1272" s="28">
        <f t="shared" si="158"/>
        <v>11.505452952407621</v>
      </c>
    </row>
    <row r="1273" spans="1:15" ht="13.2" x14ac:dyDescent="0.25">
      <c r="A1273" s="31">
        <v>27881</v>
      </c>
      <c r="B1273" s="11">
        <v>101.2</v>
      </c>
      <c r="C1273" s="4">
        <v>3.7366700000000002</v>
      </c>
      <c r="D1273" s="11">
        <v>9.0533300000000008</v>
      </c>
      <c r="E1273" s="11">
        <v>56.5</v>
      </c>
      <c r="F1273" s="23">
        <v>7.9</v>
      </c>
      <c r="G1273" s="4">
        <f t="shared" si="159"/>
        <v>465.25670088495576</v>
      </c>
      <c r="H1273" s="4">
        <f t="shared" si="160"/>
        <v>17.17896004442478</v>
      </c>
      <c r="I1273" s="5">
        <f t="shared" si="163"/>
        <v>85963.5024554353</v>
      </c>
      <c r="J1273" s="4">
        <f t="shared" si="161"/>
        <v>41.621763318407083</v>
      </c>
      <c r="K1273" s="5">
        <f t="shared" si="162"/>
        <v>7690.2762419453165</v>
      </c>
      <c r="L1273" s="15">
        <f t="shared" si="156"/>
        <v>11.532053585609425</v>
      </c>
      <c r="M1273" s="6"/>
      <c r="N1273" s="7">
        <f t="shared" si="157"/>
        <v>13.764637153557764</v>
      </c>
      <c r="O1273" s="28">
        <f t="shared" si="158"/>
        <v>11.178207355746448</v>
      </c>
    </row>
    <row r="1274" spans="1:15" ht="13.2" x14ac:dyDescent="0.25">
      <c r="A1274" s="31">
        <v>27912</v>
      </c>
      <c r="B1274" s="11">
        <v>101.8</v>
      </c>
      <c r="C1274" s="4">
        <v>3.76</v>
      </c>
      <c r="D1274" s="11">
        <v>9.25</v>
      </c>
      <c r="E1274" s="11">
        <v>56.8</v>
      </c>
      <c r="F1274" s="23">
        <v>7.86</v>
      </c>
      <c r="G1274" s="4">
        <f t="shared" si="159"/>
        <v>465.5432288732394</v>
      </c>
      <c r="H1274" s="4">
        <f t="shared" si="160"/>
        <v>17.194916901408451</v>
      </c>
      <c r="I1274" s="5">
        <f t="shared" si="163"/>
        <v>86281.19565415656</v>
      </c>
      <c r="J1274" s="4">
        <f t="shared" si="161"/>
        <v>42.301324823943659</v>
      </c>
      <c r="K1274" s="5">
        <f t="shared" si="162"/>
        <v>7839.8925324258162</v>
      </c>
      <c r="L1274" s="15">
        <f t="shared" si="156"/>
        <v>11.543841631417102</v>
      </c>
      <c r="M1274" s="6"/>
      <c r="N1274" s="7">
        <f t="shared" si="157"/>
        <v>13.779039853350033</v>
      </c>
      <c r="O1274" s="28">
        <f t="shared" si="158"/>
        <v>11.005405405405405</v>
      </c>
    </row>
    <row r="1275" spans="1:15" ht="13.2" x14ac:dyDescent="0.25">
      <c r="A1275" s="31">
        <v>27942</v>
      </c>
      <c r="B1275" s="11">
        <v>104.2</v>
      </c>
      <c r="C1275" s="4">
        <v>3.79</v>
      </c>
      <c r="D1275" s="11">
        <v>9.35</v>
      </c>
      <c r="E1275" s="11">
        <v>57.1</v>
      </c>
      <c r="F1275" s="23">
        <v>7.83</v>
      </c>
      <c r="G1275" s="4">
        <f t="shared" si="159"/>
        <v>474.01510683012253</v>
      </c>
      <c r="H1275" s="4">
        <f t="shared" si="160"/>
        <v>17.241048511383536</v>
      </c>
      <c r="I1275" s="5">
        <f t="shared" si="163"/>
        <v>88117.606460265713</v>
      </c>
      <c r="J1275" s="4">
        <f t="shared" si="161"/>
        <v>42.533985113835371</v>
      </c>
      <c r="K1275" s="5">
        <f t="shared" si="162"/>
        <v>7906.9061459067598</v>
      </c>
      <c r="L1275" s="15">
        <f t="shared" si="156"/>
        <v>11.757490488689911</v>
      </c>
      <c r="M1275" s="6"/>
      <c r="N1275" s="7">
        <f t="shared" si="157"/>
        <v>14.033225918703815</v>
      </c>
      <c r="O1275" s="28">
        <f t="shared" si="158"/>
        <v>11.144385026737968</v>
      </c>
    </row>
    <row r="1276" spans="1:15" ht="13.2" x14ac:dyDescent="0.25">
      <c r="A1276" s="31">
        <v>27973</v>
      </c>
      <c r="B1276" s="11">
        <v>103.3</v>
      </c>
      <c r="C1276" s="4">
        <v>3.82</v>
      </c>
      <c r="D1276" s="11">
        <v>9.4499999999999993</v>
      </c>
      <c r="E1276" s="11">
        <v>57.4</v>
      </c>
      <c r="F1276" s="23">
        <v>7.77</v>
      </c>
      <c r="G1276" s="4">
        <f t="shared" si="159"/>
        <v>467.46489372822299</v>
      </c>
      <c r="H1276" s="4">
        <f t="shared" si="160"/>
        <v>17.286697909407664</v>
      </c>
      <c r="I1276" s="5">
        <f t="shared" si="163"/>
        <v>87167.741030012257</v>
      </c>
      <c r="J1276" s="4">
        <f t="shared" si="161"/>
        <v>42.764213414634142</v>
      </c>
      <c r="K1276" s="5">
        <f t="shared" si="162"/>
        <v>7974.2028338200944</v>
      </c>
      <c r="L1276" s="15">
        <f t="shared" si="156"/>
        <v>11.597986002509256</v>
      </c>
      <c r="M1276" s="6"/>
      <c r="N1276" s="7">
        <f t="shared" si="157"/>
        <v>13.842562825921185</v>
      </c>
      <c r="O1276" s="28">
        <f t="shared" si="158"/>
        <v>10.931216931216932</v>
      </c>
    </row>
    <row r="1277" spans="1:15" ht="13.2" x14ac:dyDescent="0.25">
      <c r="A1277" s="31">
        <v>28004</v>
      </c>
      <c r="B1277" s="11">
        <v>105.5</v>
      </c>
      <c r="C1277" s="4">
        <v>3.85</v>
      </c>
      <c r="D1277" s="11">
        <v>9.5500000000000007</v>
      </c>
      <c r="E1277" s="11">
        <v>57.6</v>
      </c>
      <c r="F1277" s="23">
        <v>7.59</v>
      </c>
      <c r="G1277" s="4">
        <f t="shared" si="159"/>
        <v>475.76287326388882</v>
      </c>
      <c r="H1277" s="4">
        <f t="shared" si="160"/>
        <v>17.36196267361111</v>
      </c>
      <c r="I1277" s="5">
        <f t="shared" si="163"/>
        <v>88984.846581272373</v>
      </c>
      <c r="J1277" s="4">
        <f t="shared" si="161"/>
        <v>43.066686631944442</v>
      </c>
      <c r="K1277" s="5">
        <f t="shared" si="162"/>
        <v>8055.0263966933762</v>
      </c>
      <c r="L1277" s="15">
        <f t="shared" si="156"/>
        <v>11.805990949539792</v>
      </c>
      <c r="M1277" s="6"/>
      <c r="N1277" s="7">
        <f t="shared" si="157"/>
        <v>14.089874827138567</v>
      </c>
      <c r="O1277" s="28">
        <f t="shared" si="158"/>
        <v>11.047120418848166</v>
      </c>
    </row>
    <row r="1278" spans="1:15" ht="13.2" x14ac:dyDescent="0.25">
      <c r="A1278" s="31">
        <v>28034</v>
      </c>
      <c r="B1278" s="11">
        <v>101.9</v>
      </c>
      <c r="C1278" s="4">
        <v>3.9166699999999999</v>
      </c>
      <c r="D1278" s="11">
        <v>9.67</v>
      </c>
      <c r="E1278" s="11">
        <v>57.9</v>
      </c>
      <c r="F1278" s="23">
        <v>7.41</v>
      </c>
      <c r="G1278" s="4">
        <f t="shared" si="159"/>
        <v>457.14733506044905</v>
      </c>
      <c r="H1278" s="4">
        <f t="shared" si="160"/>
        <v>17.571101597754748</v>
      </c>
      <c r="I1278" s="5">
        <f t="shared" si="163"/>
        <v>85776.937595866199</v>
      </c>
      <c r="J1278" s="4">
        <f t="shared" si="161"/>
        <v>43.381891364421421</v>
      </c>
      <c r="K1278" s="5">
        <f t="shared" si="162"/>
        <v>8139.9704273996686</v>
      </c>
      <c r="L1278" s="15">
        <f t="shared" si="156"/>
        <v>11.345696136316697</v>
      </c>
      <c r="M1278" s="6"/>
      <c r="N1278" s="7">
        <f t="shared" si="157"/>
        <v>13.541591689930151</v>
      </c>
      <c r="O1278" s="28">
        <f t="shared" si="158"/>
        <v>10.537745604963806</v>
      </c>
    </row>
    <row r="1279" spans="1:15" ht="13.2" x14ac:dyDescent="0.25">
      <c r="A1279" s="31">
        <v>28065</v>
      </c>
      <c r="B1279" s="11">
        <v>101.2</v>
      </c>
      <c r="C1279" s="4">
        <v>3.98333</v>
      </c>
      <c r="D1279" s="11">
        <v>9.7899999999999991</v>
      </c>
      <c r="E1279" s="11">
        <v>58</v>
      </c>
      <c r="F1279" s="23">
        <v>7.29</v>
      </c>
      <c r="G1279" s="4">
        <f t="shared" si="159"/>
        <v>453.2242</v>
      </c>
      <c r="H1279" s="4">
        <f t="shared" si="160"/>
        <v>17.839343404999997</v>
      </c>
      <c r="I1279" s="5">
        <f t="shared" si="163"/>
        <v>85319.760063085661</v>
      </c>
      <c r="J1279" s="4">
        <f t="shared" si="161"/>
        <v>43.844514999999994</v>
      </c>
      <c r="K1279" s="5">
        <f t="shared" si="162"/>
        <v>8253.7593974071988</v>
      </c>
      <c r="L1279" s="15">
        <f t="shared" si="156"/>
        <v>11.248855860507962</v>
      </c>
      <c r="M1279" s="6"/>
      <c r="N1279" s="7">
        <f t="shared" si="157"/>
        <v>13.42797310224536</v>
      </c>
      <c r="O1279" s="28">
        <f t="shared" si="158"/>
        <v>10.337078651685394</v>
      </c>
    </row>
    <row r="1280" spans="1:15" ht="13.2" x14ac:dyDescent="0.25">
      <c r="A1280" s="31">
        <v>28095</v>
      </c>
      <c r="B1280" s="11">
        <v>104.7</v>
      </c>
      <c r="C1280" s="4">
        <v>4.05</v>
      </c>
      <c r="D1280" s="11">
        <v>9.91</v>
      </c>
      <c r="E1280" s="11">
        <v>58.2</v>
      </c>
      <c r="F1280" s="23">
        <v>6.87</v>
      </c>
      <c r="G1280" s="4">
        <f t="shared" si="159"/>
        <v>467.28761340206182</v>
      </c>
      <c r="H1280" s="4">
        <f t="shared" si="160"/>
        <v>18.075595360824742</v>
      </c>
      <c r="I1280" s="5">
        <f t="shared" si="163"/>
        <v>88250.768995818027</v>
      </c>
      <c r="J1280" s="4">
        <f t="shared" si="161"/>
        <v>44.229419759450167</v>
      </c>
      <c r="K1280" s="5">
        <f t="shared" si="162"/>
        <v>8353.057504761764</v>
      </c>
      <c r="L1280" s="15">
        <f t="shared" si="156"/>
        <v>11.597589726582941</v>
      </c>
      <c r="M1280" s="6"/>
      <c r="N1280" s="7">
        <f t="shared" si="157"/>
        <v>13.845167133360258</v>
      </c>
      <c r="O1280" s="28">
        <f t="shared" si="158"/>
        <v>10.565085771947528</v>
      </c>
    </row>
    <row r="1281" spans="1:15" ht="13.2" x14ac:dyDescent="0.25">
      <c r="A1281" s="31">
        <v>28126</v>
      </c>
      <c r="B1281" s="11">
        <v>103.8</v>
      </c>
      <c r="C1281" s="4">
        <v>4.0966699999999996</v>
      </c>
      <c r="D1281" s="11">
        <v>9.9666700000000006</v>
      </c>
      <c r="E1281" s="11">
        <v>58.5</v>
      </c>
      <c r="F1281" s="23">
        <v>7.21</v>
      </c>
      <c r="G1281" s="4">
        <f t="shared" si="159"/>
        <v>460.89506666666665</v>
      </c>
      <c r="H1281" s="4">
        <f t="shared" si="160"/>
        <v>18.190125171111106</v>
      </c>
      <c r="I1281" s="5">
        <f t="shared" si="163"/>
        <v>87329.767079602811</v>
      </c>
      <c r="J1281" s="4">
        <f t="shared" si="161"/>
        <v>44.254229615555559</v>
      </c>
      <c r="K1281" s="5">
        <f t="shared" si="162"/>
        <v>8385.2309215728801</v>
      </c>
      <c r="L1281" s="15">
        <f t="shared" ref="L1281:L1344" si="164">G1281/AVERAGE(J1161:J1280)</f>
        <v>11.437961346787553</v>
      </c>
      <c r="M1281" s="6"/>
      <c r="N1281" s="7">
        <f t="shared" ref="N1281:N1344" si="165">I1281/AVERAGE(K1161:K1280)</f>
        <v>13.656100626714087</v>
      </c>
      <c r="O1281" s="28">
        <f t="shared" si="158"/>
        <v>10.414712235882195</v>
      </c>
    </row>
    <row r="1282" spans="1:15" ht="13.2" x14ac:dyDescent="0.25">
      <c r="A1282" s="31">
        <v>28157</v>
      </c>
      <c r="B1282" s="11">
        <v>101</v>
      </c>
      <c r="C1282" s="4">
        <v>4.1433299999999997</v>
      </c>
      <c r="D1282" s="11">
        <v>10.023300000000001</v>
      </c>
      <c r="E1282" s="11">
        <v>59.1</v>
      </c>
      <c r="F1282" s="23">
        <v>7.39</v>
      </c>
      <c r="G1282" s="4">
        <f t="shared" si="159"/>
        <v>443.90952622673433</v>
      </c>
      <c r="H1282" s="4">
        <f t="shared" si="160"/>
        <v>18.210531260406089</v>
      </c>
      <c r="I1282" s="5">
        <f t="shared" si="163"/>
        <v>84398.912314049798</v>
      </c>
      <c r="J1282" s="4">
        <f t="shared" si="161"/>
        <v>44.053845091370562</v>
      </c>
      <c r="K1282" s="5">
        <f t="shared" si="162"/>
        <v>8375.798196014015</v>
      </c>
      <c r="L1282" s="15">
        <f t="shared" si="164"/>
        <v>11.014841854222778</v>
      </c>
      <c r="M1282" s="6"/>
      <c r="N1282" s="7">
        <f t="shared" si="165"/>
        <v>13.154123053942893</v>
      </c>
      <c r="O1282" s="28">
        <f t="shared" si="158"/>
        <v>10.07652170442868</v>
      </c>
    </row>
    <row r="1283" spans="1:15" ht="13.2" x14ac:dyDescent="0.25">
      <c r="A1283" s="31">
        <v>28185</v>
      </c>
      <c r="B1283" s="11">
        <v>100.6</v>
      </c>
      <c r="C1283" s="4">
        <v>4.1900000000000004</v>
      </c>
      <c r="D1283" s="11">
        <v>10.08</v>
      </c>
      <c r="E1283" s="11">
        <v>59.5</v>
      </c>
      <c r="F1283" s="23">
        <v>7.46</v>
      </c>
      <c r="G1283" s="4">
        <f t="shared" si="159"/>
        <v>439.17902184873941</v>
      </c>
      <c r="H1283" s="4">
        <f t="shared" si="160"/>
        <v>18.291849915966388</v>
      </c>
      <c r="I1283" s="5">
        <f t="shared" si="163"/>
        <v>83789.332234208356</v>
      </c>
      <c r="J1283" s="4">
        <f t="shared" si="161"/>
        <v>44.005214117647057</v>
      </c>
      <c r="K1283" s="5">
        <f t="shared" si="162"/>
        <v>8395.5911423540783</v>
      </c>
      <c r="L1283" s="15">
        <f t="shared" si="164"/>
        <v>10.89574651166274</v>
      </c>
      <c r="M1283" s="6"/>
      <c r="N1283" s="7">
        <f t="shared" si="165"/>
        <v>13.01588312275096</v>
      </c>
      <c r="O1283" s="28">
        <f t="shared" si="158"/>
        <v>9.9801587301587293</v>
      </c>
    </row>
    <row r="1284" spans="1:15" ht="13.2" x14ac:dyDescent="0.25">
      <c r="A1284" s="31">
        <v>28216</v>
      </c>
      <c r="B1284" s="11">
        <v>99.05</v>
      </c>
      <c r="C1284" s="4">
        <v>4.2466699999999999</v>
      </c>
      <c r="D1284" s="11">
        <v>10.193300000000001</v>
      </c>
      <c r="E1284" s="11">
        <v>60</v>
      </c>
      <c r="F1284" s="23">
        <v>7.37</v>
      </c>
      <c r="G1284" s="4">
        <f t="shared" si="159"/>
        <v>428.8089108333333</v>
      </c>
      <c r="H1284" s="4">
        <f t="shared" si="160"/>
        <v>18.384754541833331</v>
      </c>
      <c r="I1284" s="5">
        <f t="shared" si="163"/>
        <v>82103.15389962167</v>
      </c>
      <c r="J1284" s="4">
        <f t="shared" si="161"/>
        <v>44.129004248333331</v>
      </c>
      <c r="K1284" s="5">
        <f t="shared" si="162"/>
        <v>8449.2890322565727</v>
      </c>
      <c r="L1284" s="15">
        <f t="shared" si="164"/>
        <v>10.636037409141361</v>
      </c>
      <c r="M1284" s="6"/>
      <c r="N1284" s="7">
        <f t="shared" si="165"/>
        <v>12.710931427883896</v>
      </c>
      <c r="O1284" s="28">
        <f t="shared" si="158"/>
        <v>9.7171671588200077</v>
      </c>
    </row>
    <row r="1285" spans="1:15" ht="13.2" x14ac:dyDescent="0.25">
      <c r="A1285" s="31">
        <v>28246</v>
      </c>
      <c r="B1285" s="11">
        <v>98.76</v>
      </c>
      <c r="C1285" s="4">
        <v>4.3033299999999999</v>
      </c>
      <c r="D1285" s="11">
        <v>10.306699999999999</v>
      </c>
      <c r="E1285" s="11">
        <v>60.3</v>
      </c>
      <c r="F1285" s="23">
        <v>7.46</v>
      </c>
      <c r="G1285" s="4">
        <f t="shared" si="159"/>
        <v>425.42630646766168</v>
      </c>
      <c r="H1285" s="4">
        <f t="shared" si="160"/>
        <v>18.537361152404642</v>
      </c>
      <c r="I1285" s="5">
        <f t="shared" si="163"/>
        <v>81751.269493681262</v>
      </c>
      <c r="J1285" s="4">
        <f t="shared" si="161"/>
        <v>44.397947679933658</v>
      </c>
      <c r="K1285" s="5">
        <f t="shared" si="162"/>
        <v>8531.6505598473523</v>
      </c>
      <c r="L1285" s="15">
        <f t="shared" si="164"/>
        <v>10.548486693556997</v>
      </c>
      <c r="M1285" s="6"/>
      <c r="N1285" s="7">
        <f t="shared" si="165"/>
        <v>12.61231292572073</v>
      </c>
      <c r="O1285" s="28">
        <f t="shared" si="158"/>
        <v>9.582116487333483</v>
      </c>
    </row>
    <row r="1286" spans="1:15" ht="13.2" x14ac:dyDescent="0.25">
      <c r="A1286" s="31">
        <v>28277</v>
      </c>
      <c r="B1286" s="11">
        <v>99.29</v>
      </c>
      <c r="C1286" s="4">
        <v>4.3600000000000003</v>
      </c>
      <c r="D1286" s="11">
        <v>10.42</v>
      </c>
      <c r="E1286" s="11">
        <v>60.7</v>
      </c>
      <c r="F1286" s="23">
        <v>7.28</v>
      </c>
      <c r="G1286" s="4">
        <f t="shared" si="159"/>
        <v>424.89086276771008</v>
      </c>
      <c r="H1286" s="4">
        <f t="shared" si="160"/>
        <v>18.657711367380557</v>
      </c>
      <c r="I1286" s="5">
        <f t="shared" si="163"/>
        <v>81947.154019462789</v>
      </c>
      <c r="J1286" s="4">
        <f t="shared" si="161"/>
        <v>44.590218451400325</v>
      </c>
      <c r="K1286" s="5">
        <f t="shared" si="162"/>
        <v>8599.9531159512753</v>
      </c>
      <c r="L1286" s="15">
        <f t="shared" si="164"/>
        <v>10.530023959090759</v>
      </c>
      <c r="M1286" s="6"/>
      <c r="N1286" s="7">
        <f t="shared" si="165"/>
        <v>12.59654284215231</v>
      </c>
      <c r="O1286" s="28">
        <f t="shared" si="158"/>
        <v>9.5287907869481767</v>
      </c>
    </row>
    <row r="1287" spans="1:15" ht="13.2" x14ac:dyDescent="0.25">
      <c r="A1287" s="31">
        <v>28307</v>
      </c>
      <c r="B1287" s="11">
        <v>100.2</v>
      </c>
      <c r="C1287" s="4">
        <v>4.4066700000000001</v>
      </c>
      <c r="D1287" s="11">
        <v>10.5167</v>
      </c>
      <c r="E1287" s="11">
        <v>61</v>
      </c>
      <c r="F1287" s="23">
        <v>7.33</v>
      </c>
      <c r="G1287" s="4">
        <f t="shared" si="159"/>
        <v>426.67623934426229</v>
      </c>
      <c r="H1287" s="4">
        <f t="shared" si="160"/>
        <v>18.764684467377048</v>
      </c>
      <c r="I1287" s="5">
        <f t="shared" si="163"/>
        <v>82593.082799530253</v>
      </c>
      <c r="J1287" s="4">
        <f t="shared" si="161"/>
        <v>44.782694673770493</v>
      </c>
      <c r="K1287" s="5">
        <f t="shared" si="162"/>
        <v>8668.7292802177617</v>
      </c>
      <c r="L1287" s="15">
        <f t="shared" si="164"/>
        <v>10.567692447775405</v>
      </c>
      <c r="M1287" s="6"/>
      <c r="N1287" s="7">
        <f t="shared" si="165"/>
        <v>12.647994539435674</v>
      </c>
      <c r="O1287" s="28">
        <f t="shared" si="158"/>
        <v>9.5277035571995015</v>
      </c>
    </row>
    <row r="1288" spans="1:15" ht="13.2" x14ac:dyDescent="0.25">
      <c r="A1288" s="31">
        <v>28338</v>
      </c>
      <c r="B1288" s="11">
        <v>97.75</v>
      </c>
      <c r="C1288" s="4">
        <v>4.4533300000000002</v>
      </c>
      <c r="D1288" s="11">
        <v>10.613300000000001</v>
      </c>
      <c r="E1288" s="11">
        <v>61.2</v>
      </c>
      <c r="F1288" s="23">
        <v>7.4</v>
      </c>
      <c r="G1288" s="4">
        <f t="shared" si="159"/>
        <v>414.88326388888885</v>
      </c>
      <c r="H1288" s="4">
        <f t="shared" si="160"/>
        <v>18.901402409967318</v>
      </c>
      <c r="I1288" s="5">
        <f t="shared" si="163"/>
        <v>80615.179268554799</v>
      </c>
      <c r="J1288" s="4">
        <f t="shared" si="161"/>
        <v>45.046348282679737</v>
      </c>
      <c r="K1288" s="5">
        <f t="shared" si="162"/>
        <v>8752.8704054317423</v>
      </c>
      <c r="L1288" s="15">
        <f t="shared" si="164"/>
        <v>10.268385666710996</v>
      </c>
      <c r="M1288" s="6"/>
      <c r="N1288" s="7">
        <f t="shared" si="165"/>
        <v>12.297488474266265</v>
      </c>
      <c r="O1288" s="28">
        <f t="shared" si="158"/>
        <v>9.2101419916519838</v>
      </c>
    </row>
    <row r="1289" spans="1:15" ht="13.2" x14ac:dyDescent="0.25">
      <c r="A1289" s="31">
        <v>28369</v>
      </c>
      <c r="B1289" s="11">
        <v>96.23</v>
      </c>
      <c r="C1289" s="4">
        <v>4.5</v>
      </c>
      <c r="D1289" s="11">
        <v>10.71</v>
      </c>
      <c r="E1289" s="11">
        <v>61.4</v>
      </c>
      <c r="F1289" s="23">
        <v>7.34</v>
      </c>
      <c r="G1289" s="4">
        <f t="shared" si="159"/>
        <v>407.10148517915309</v>
      </c>
      <c r="H1289" s="4">
        <f t="shared" si="160"/>
        <v>19.037271986970683</v>
      </c>
      <c r="I1289" s="5">
        <f t="shared" si="163"/>
        <v>79411.374637188652</v>
      </c>
      <c r="J1289" s="4">
        <f t="shared" si="161"/>
        <v>45.308707328990231</v>
      </c>
      <c r="K1289" s="5">
        <f t="shared" si="162"/>
        <v>8838.1567324565167</v>
      </c>
      <c r="L1289" s="15">
        <f t="shared" si="164"/>
        <v>10.067742820070702</v>
      </c>
      <c r="M1289" s="6"/>
      <c r="N1289" s="7">
        <f t="shared" si="165"/>
        <v>12.065823759131632</v>
      </c>
      <c r="O1289" s="28">
        <f t="shared" ref="O1289:O1352" si="166">B1289/D1289</f>
        <v>8.9850606909430439</v>
      </c>
    </row>
    <row r="1290" spans="1:15" ht="13.2" x14ac:dyDescent="0.25">
      <c r="A1290" s="31">
        <v>28399</v>
      </c>
      <c r="B1290" s="11">
        <v>93.74</v>
      </c>
      <c r="C1290" s="4">
        <v>4.5566700000000004</v>
      </c>
      <c r="D1290" s="11">
        <v>10.77</v>
      </c>
      <c r="E1290" s="11">
        <v>61.6</v>
      </c>
      <c r="F1290" s="23">
        <v>7.52</v>
      </c>
      <c r="G1290" s="4">
        <f t="shared" ref="G1290:G1353" si="167">B1290*$E$1804/E1290</f>
        <v>395.27997110389606</v>
      </c>
      <c r="H1290" s="4">
        <f t="shared" ref="H1290:H1353" si="168">C1290*$E$1804/E1290</f>
        <v>19.214426988798703</v>
      </c>
      <c r="I1290" s="5">
        <f t="shared" si="163"/>
        <v>77417.746412075852</v>
      </c>
      <c r="J1290" s="4">
        <f t="shared" ref="J1290:J1353" si="169">D1290*$E$1804/E1290</f>
        <v>45.414607305194799</v>
      </c>
      <c r="K1290" s="5">
        <f t="shared" ref="K1290:K1353" si="170">J1290*(I1290/G1290)</f>
        <v>8894.6994757633547</v>
      </c>
      <c r="L1290" s="15">
        <f t="shared" si="164"/>
        <v>9.7666662995565456</v>
      </c>
      <c r="M1290" s="6"/>
      <c r="N1290" s="7">
        <f t="shared" si="165"/>
        <v>11.715003066672743</v>
      </c>
      <c r="O1290" s="28">
        <f t="shared" si="166"/>
        <v>8.7038068709377896</v>
      </c>
    </row>
    <row r="1291" spans="1:15" ht="13.2" x14ac:dyDescent="0.25">
      <c r="A1291" s="31">
        <v>28430</v>
      </c>
      <c r="B1291" s="11">
        <v>94.28</v>
      </c>
      <c r="C1291" s="4">
        <v>4.6133300000000004</v>
      </c>
      <c r="D1291" s="11">
        <v>10.83</v>
      </c>
      <c r="E1291" s="11">
        <v>61.9</v>
      </c>
      <c r="F1291" s="23">
        <v>7.58</v>
      </c>
      <c r="G1291" s="4">
        <f t="shared" si="167"/>
        <v>395.63025589660742</v>
      </c>
      <c r="H1291" s="4">
        <f t="shared" si="168"/>
        <v>19.359067972374799</v>
      </c>
      <c r="I1291" s="5">
        <f t="shared" ref="I1291:I1354" si="171">I1290*((G1291+(H1291/12))/G1290)</f>
        <v>77802.316560548657</v>
      </c>
      <c r="J1291" s="4">
        <f t="shared" si="169"/>
        <v>45.446284168012923</v>
      </c>
      <c r="K1291" s="5">
        <f t="shared" si="170"/>
        <v>8937.1986460621756</v>
      </c>
      <c r="L1291" s="15">
        <f t="shared" si="164"/>
        <v>9.7662999836601969</v>
      </c>
      <c r="M1291" s="6"/>
      <c r="N1291" s="7">
        <f t="shared" si="165"/>
        <v>11.724729783734968</v>
      </c>
      <c r="O1291" s="28">
        <f t="shared" si="166"/>
        <v>8.7054478301015692</v>
      </c>
    </row>
    <row r="1292" spans="1:15" ht="13.2" x14ac:dyDescent="0.25">
      <c r="A1292" s="31">
        <v>28460</v>
      </c>
      <c r="B1292" s="11">
        <v>93.82</v>
      </c>
      <c r="C1292" s="4">
        <v>4.67</v>
      </c>
      <c r="D1292" s="11">
        <v>10.89</v>
      </c>
      <c r="E1292" s="11">
        <v>62.1</v>
      </c>
      <c r="F1292" s="23">
        <v>7.69</v>
      </c>
      <c r="G1292" s="4">
        <f t="shared" si="167"/>
        <v>392.43198808373586</v>
      </c>
      <c r="H1292" s="4">
        <f t="shared" si="168"/>
        <v>19.533760225442833</v>
      </c>
      <c r="I1292" s="5">
        <f t="shared" si="171"/>
        <v>77493.480233502851</v>
      </c>
      <c r="J1292" s="4">
        <f t="shared" si="169"/>
        <v>45.550888405797096</v>
      </c>
      <c r="K1292" s="5">
        <f t="shared" si="170"/>
        <v>8994.9264521727346</v>
      </c>
      <c r="L1292" s="15">
        <f t="shared" si="164"/>
        <v>9.6782665825359171</v>
      </c>
      <c r="M1292" s="6"/>
      <c r="N1292" s="7">
        <f t="shared" si="165"/>
        <v>11.629817356636805</v>
      </c>
      <c r="O1292" s="28">
        <f t="shared" si="166"/>
        <v>8.6152433425160684</v>
      </c>
    </row>
    <row r="1293" spans="1:15" ht="13.2" x14ac:dyDescent="0.25">
      <c r="A1293" s="31">
        <v>28491</v>
      </c>
      <c r="B1293" s="11">
        <v>90.25</v>
      </c>
      <c r="C1293" s="4">
        <v>4.71333</v>
      </c>
      <c r="D1293" s="11">
        <v>10.9</v>
      </c>
      <c r="E1293" s="11">
        <v>62.5</v>
      </c>
      <c r="F1293" s="23">
        <v>7.96</v>
      </c>
      <c r="G1293" s="4">
        <f t="shared" si="167"/>
        <v>375.08333199999998</v>
      </c>
      <c r="H1293" s="4">
        <f t="shared" si="168"/>
        <v>19.588825719839999</v>
      </c>
      <c r="I1293" s="5">
        <f t="shared" si="171"/>
        <v>74389.994149140999</v>
      </c>
      <c r="J1293" s="4">
        <f t="shared" si="169"/>
        <v>45.3009232</v>
      </c>
      <c r="K1293" s="5">
        <f t="shared" si="170"/>
        <v>8984.4979083173057</v>
      </c>
      <c r="L1293" s="15">
        <f t="shared" si="164"/>
        <v>9.2414622609346857</v>
      </c>
      <c r="M1293" s="6"/>
      <c r="N1293" s="7">
        <f t="shared" si="165"/>
        <v>11.117327063419967</v>
      </c>
      <c r="O1293" s="28">
        <f t="shared" si="166"/>
        <v>8.2798165137614674</v>
      </c>
    </row>
    <row r="1294" spans="1:15" ht="13.2" x14ac:dyDescent="0.25">
      <c r="A1294" s="31">
        <v>28522</v>
      </c>
      <c r="B1294" s="11">
        <v>88.98</v>
      </c>
      <c r="C1294" s="4">
        <v>4.7566699999999997</v>
      </c>
      <c r="D1294" s="11">
        <v>10.91</v>
      </c>
      <c r="E1294" s="11">
        <v>62.9</v>
      </c>
      <c r="F1294" s="23">
        <v>8.0299999999999994</v>
      </c>
      <c r="G1294" s="4">
        <f t="shared" si="167"/>
        <v>367.45344896661362</v>
      </c>
      <c r="H1294" s="4">
        <f t="shared" si="168"/>
        <v>19.643232154372019</v>
      </c>
      <c r="I1294" s="5">
        <f t="shared" si="171"/>
        <v>73201.417489614192</v>
      </c>
      <c r="J1294" s="4">
        <f t="shared" si="169"/>
        <v>45.054137201907785</v>
      </c>
      <c r="K1294" s="5">
        <f t="shared" si="170"/>
        <v>8975.3592359147096</v>
      </c>
      <c r="L1294" s="15">
        <f t="shared" si="164"/>
        <v>9.0452635707047353</v>
      </c>
      <c r="M1294" s="6"/>
      <c r="N1294" s="7">
        <f t="shared" si="165"/>
        <v>10.894504079092554</v>
      </c>
      <c r="O1294" s="28">
        <f t="shared" si="166"/>
        <v>8.1558203483043084</v>
      </c>
    </row>
    <row r="1295" spans="1:15" ht="13.2" x14ac:dyDescent="0.25">
      <c r="A1295" s="31">
        <v>28550</v>
      </c>
      <c r="B1295" s="11">
        <v>88.82</v>
      </c>
      <c r="C1295" s="4">
        <v>4.8</v>
      </c>
      <c r="D1295" s="11">
        <v>10.92</v>
      </c>
      <c r="E1295" s="11">
        <v>63.4</v>
      </c>
      <c r="F1295" s="23">
        <v>8.0399999999999991</v>
      </c>
      <c r="G1295" s="4">
        <f t="shared" si="167"/>
        <v>363.90002302839116</v>
      </c>
      <c r="H1295" s="4">
        <f t="shared" si="168"/>
        <v>19.665842271293375</v>
      </c>
      <c r="I1295" s="5">
        <f t="shared" si="171"/>
        <v>72820.003584938895</v>
      </c>
      <c r="J1295" s="4">
        <f t="shared" si="169"/>
        <v>44.739791167192429</v>
      </c>
      <c r="K1295" s="5">
        <f t="shared" si="170"/>
        <v>8952.8759192471607</v>
      </c>
      <c r="L1295" s="15">
        <f t="shared" si="164"/>
        <v>8.9504200776338916</v>
      </c>
      <c r="M1295" s="6"/>
      <c r="N1295" s="7">
        <f t="shared" si="165"/>
        <v>10.793768769045762</v>
      </c>
      <c r="O1295" s="28">
        <f t="shared" si="166"/>
        <v>8.1336996336996332</v>
      </c>
    </row>
    <row r="1296" spans="1:15" ht="13.2" x14ac:dyDescent="0.25">
      <c r="A1296" s="31">
        <v>28581</v>
      </c>
      <c r="B1296" s="11">
        <v>92.71</v>
      </c>
      <c r="C1296" s="4">
        <v>4.8366699999999998</v>
      </c>
      <c r="D1296" s="11">
        <v>11.023300000000001</v>
      </c>
      <c r="E1296" s="11">
        <v>63.9</v>
      </c>
      <c r="F1296" s="23">
        <v>8.15</v>
      </c>
      <c r="G1296" s="4">
        <f t="shared" si="167"/>
        <v>376.86542456964003</v>
      </c>
      <c r="H1296" s="4">
        <f t="shared" si="168"/>
        <v>19.661025704381842</v>
      </c>
      <c r="I1296" s="5">
        <f t="shared" si="171"/>
        <v>75742.372870290652</v>
      </c>
      <c r="J1296" s="4">
        <f t="shared" si="169"/>
        <v>44.809628245696402</v>
      </c>
      <c r="K1296" s="5">
        <f t="shared" si="170"/>
        <v>9005.8343097947909</v>
      </c>
      <c r="L1296" s="15">
        <f t="shared" si="164"/>
        <v>9.2625887208668445</v>
      </c>
      <c r="M1296" s="6"/>
      <c r="N1296" s="7">
        <f t="shared" si="165"/>
        <v>11.182400797006666</v>
      </c>
      <c r="O1296" s="28">
        <f t="shared" si="166"/>
        <v>8.4103671314397666</v>
      </c>
    </row>
    <row r="1297" spans="1:15" ht="13.2" x14ac:dyDescent="0.25">
      <c r="A1297" s="31">
        <v>28611</v>
      </c>
      <c r="B1297" s="11">
        <v>97.41</v>
      </c>
      <c r="C1297" s="4">
        <v>4.8733300000000002</v>
      </c>
      <c r="D1297" s="11">
        <v>11.1267</v>
      </c>
      <c r="E1297" s="11">
        <v>64.5</v>
      </c>
      <c r="F1297" s="23">
        <v>8.35</v>
      </c>
      <c r="G1297" s="4">
        <f t="shared" si="167"/>
        <v>392.28743767441853</v>
      </c>
      <c r="H1297" s="4">
        <f t="shared" si="168"/>
        <v>19.625768798294573</v>
      </c>
      <c r="I1297" s="5">
        <f t="shared" si="171"/>
        <v>79170.586164156892</v>
      </c>
      <c r="J1297" s="4">
        <f t="shared" si="169"/>
        <v>44.809204730232551</v>
      </c>
      <c r="K1297" s="5">
        <f t="shared" si="170"/>
        <v>9043.2949499304432</v>
      </c>
      <c r="L1297" s="15">
        <f t="shared" si="164"/>
        <v>9.634910728598447</v>
      </c>
      <c r="M1297" s="6"/>
      <c r="N1297" s="7">
        <f t="shared" si="165"/>
        <v>11.642215937209848</v>
      </c>
      <c r="O1297" s="28">
        <f t="shared" si="166"/>
        <v>8.7546172719674296</v>
      </c>
    </row>
    <row r="1298" spans="1:15" ht="13.2" x14ac:dyDescent="0.25">
      <c r="A1298" s="31">
        <v>28642</v>
      </c>
      <c r="B1298" s="11">
        <v>97.66</v>
      </c>
      <c r="C1298" s="4">
        <v>4.91</v>
      </c>
      <c r="D1298" s="11">
        <v>11.23</v>
      </c>
      <c r="E1298" s="11">
        <v>65.2</v>
      </c>
      <c r="F1298" s="23">
        <v>8.4600000000000009</v>
      </c>
      <c r="G1298" s="4">
        <f t="shared" si="167"/>
        <v>389.07174815950913</v>
      </c>
      <c r="H1298" s="4">
        <f t="shared" si="168"/>
        <v>19.561153834355828</v>
      </c>
      <c r="I1298" s="5">
        <f t="shared" si="171"/>
        <v>78850.585206095624</v>
      </c>
      <c r="J1298" s="4">
        <f t="shared" si="169"/>
        <v>44.739665490797542</v>
      </c>
      <c r="K1298" s="5">
        <f t="shared" si="170"/>
        <v>9067.0906396114478</v>
      </c>
      <c r="L1298" s="15">
        <f t="shared" si="164"/>
        <v>9.5496789810417351</v>
      </c>
      <c r="M1298" s="6"/>
      <c r="N1298" s="7">
        <f t="shared" si="165"/>
        <v>11.549477957050749</v>
      </c>
      <c r="O1298" s="28">
        <f t="shared" si="166"/>
        <v>8.6963490650044513</v>
      </c>
    </row>
    <row r="1299" spans="1:15" ht="13.2" x14ac:dyDescent="0.25">
      <c r="A1299" s="31">
        <v>28672</v>
      </c>
      <c r="B1299" s="11">
        <v>97.19</v>
      </c>
      <c r="C1299" s="4">
        <v>4.9466700000000001</v>
      </c>
      <c r="D1299" s="11">
        <v>11.343299999999999</v>
      </c>
      <c r="E1299" s="11">
        <v>65.7</v>
      </c>
      <c r="F1299" s="23">
        <v>8.64</v>
      </c>
      <c r="G1299" s="4">
        <f t="shared" si="167"/>
        <v>384.25257336377467</v>
      </c>
      <c r="H1299" s="4">
        <f t="shared" si="168"/>
        <v>19.557265943835617</v>
      </c>
      <c r="I1299" s="5">
        <f t="shared" si="171"/>
        <v>78204.210172908162</v>
      </c>
      <c r="J1299" s="4">
        <f t="shared" si="169"/>
        <v>44.84712640639269</v>
      </c>
      <c r="K1299" s="5">
        <f t="shared" si="170"/>
        <v>9127.4186362213113</v>
      </c>
      <c r="L1299" s="15">
        <f t="shared" si="164"/>
        <v>9.4255240477873592</v>
      </c>
      <c r="M1299" s="6"/>
      <c r="N1299" s="7">
        <f t="shared" si="165"/>
        <v>11.409884648364537</v>
      </c>
      <c r="O1299" s="28">
        <f t="shared" si="166"/>
        <v>8.5680533883437811</v>
      </c>
    </row>
    <row r="1300" spans="1:15" ht="13.2" x14ac:dyDescent="0.25">
      <c r="A1300" s="31">
        <v>28703</v>
      </c>
      <c r="B1300" s="11">
        <v>103.9</v>
      </c>
      <c r="C1300" s="4">
        <v>4.9833299999999996</v>
      </c>
      <c r="D1300" s="11">
        <v>11.4567</v>
      </c>
      <c r="E1300" s="11">
        <v>66</v>
      </c>
      <c r="F1300" s="23">
        <v>8.41</v>
      </c>
      <c r="G1300" s="4">
        <f t="shared" si="167"/>
        <v>408.9141924242424</v>
      </c>
      <c r="H1300" s="4">
        <f t="shared" si="168"/>
        <v>19.612650264999999</v>
      </c>
      <c r="I1300" s="5">
        <f t="shared" si="171"/>
        <v>83556.050519708224</v>
      </c>
      <c r="J1300" s="4">
        <f t="shared" si="169"/>
        <v>45.089578713636357</v>
      </c>
      <c r="K1300" s="5">
        <f t="shared" si="170"/>
        <v>9213.4418093276345</v>
      </c>
      <c r="L1300" s="15">
        <f t="shared" si="164"/>
        <v>10.02397085400375</v>
      </c>
      <c r="M1300" s="6"/>
      <c r="N1300" s="7">
        <f t="shared" si="165"/>
        <v>12.142389731257987</v>
      </c>
      <c r="O1300" s="28">
        <f t="shared" si="166"/>
        <v>9.0689290982569162</v>
      </c>
    </row>
    <row r="1301" spans="1:15" ht="13.2" x14ac:dyDescent="0.25">
      <c r="A1301" s="31">
        <v>28734</v>
      </c>
      <c r="B1301" s="11">
        <v>103.9</v>
      </c>
      <c r="C1301" s="4">
        <v>5.0199999999999996</v>
      </c>
      <c r="D1301" s="11">
        <v>11.57</v>
      </c>
      <c r="E1301" s="11">
        <v>66.5</v>
      </c>
      <c r="F1301" s="23">
        <v>8.42</v>
      </c>
      <c r="G1301" s="4">
        <f t="shared" si="167"/>
        <v>405.83964962406014</v>
      </c>
      <c r="H1301" s="4">
        <f t="shared" si="168"/>
        <v>19.608421954887216</v>
      </c>
      <c r="I1301" s="5">
        <f t="shared" si="171"/>
        <v>83261.702387156009</v>
      </c>
      <c r="J1301" s="4">
        <f t="shared" si="169"/>
        <v>45.193115939849619</v>
      </c>
      <c r="K1301" s="5">
        <f t="shared" si="170"/>
        <v>9271.7795632280558</v>
      </c>
      <c r="L1301" s="15">
        <f t="shared" si="164"/>
        <v>9.9418874730044049</v>
      </c>
      <c r="M1301" s="6"/>
      <c r="N1301" s="7">
        <f t="shared" si="165"/>
        <v>12.051024072050549</v>
      </c>
      <c r="O1301" s="28">
        <f t="shared" si="166"/>
        <v>8.980121002592913</v>
      </c>
    </row>
    <row r="1302" spans="1:15" ht="13.2" x14ac:dyDescent="0.25">
      <c r="A1302" s="31">
        <v>28764</v>
      </c>
      <c r="B1302" s="11">
        <v>100.6</v>
      </c>
      <c r="C1302" s="4">
        <v>5.03667</v>
      </c>
      <c r="D1302" s="11">
        <v>11.8233</v>
      </c>
      <c r="E1302" s="11">
        <v>67.099999999999994</v>
      </c>
      <c r="F1302" s="23">
        <v>8.64</v>
      </c>
      <c r="G1302" s="4">
        <f t="shared" si="167"/>
        <v>389.4359433681073</v>
      </c>
      <c r="H1302" s="4">
        <f t="shared" si="168"/>
        <v>19.497617623099853</v>
      </c>
      <c r="I1302" s="5">
        <f t="shared" si="171"/>
        <v>80229.675395329949</v>
      </c>
      <c r="J1302" s="4">
        <f t="shared" si="169"/>
        <v>45.769562517138603</v>
      </c>
      <c r="K1302" s="5">
        <f t="shared" si="170"/>
        <v>9429.2198916660509</v>
      </c>
      <c r="L1302" s="15">
        <f t="shared" si="164"/>
        <v>9.5336083582088325</v>
      </c>
      <c r="M1302" s="6"/>
      <c r="N1302" s="7">
        <f t="shared" si="165"/>
        <v>11.565326820474887</v>
      </c>
      <c r="O1302" s="28">
        <f t="shared" si="166"/>
        <v>8.5086228041240606</v>
      </c>
    </row>
    <row r="1303" spans="1:15" ht="13.2" x14ac:dyDescent="0.25">
      <c r="A1303" s="31">
        <v>28795</v>
      </c>
      <c r="B1303" s="11">
        <v>94.71</v>
      </c>
      <c r="C1303" s="4">
        <v>5.0533299999999999</v>
      </c>
      <c r="D1303" s="11">
        <v>12.076700000000001</v>
      </c>
      <c r="E1303" s="11">
        <v>67.400000000000006</v>
      </c>
      <c r="F1303" s="23">
        <v>8.81</v>
      </c>
      <c r="G1303" s="4">
        <f t="shared" si="167"/>
        <v>365.00306572700288</v>
      </c>
      <c r="H1303" s="4">
        <f t="shared" si="168"/>
        <v>19.475038983531153</v>
      </c>
      <c r="I1303" s="5">
        <f t="shared" si="171"/>
        <v>75530.480225270527</v>
      </c>
      <c r="J1303" s="4">
        <f t="shared" si="169"/>
        <v>46.542419215133528</v>
      </c>
      <c r="K1303" s="5">
        <f t="shared" si="170"/>
        <v>9631.0732819821005</v>
      </c>
      <c r="L1303" s="15">
        <f t="shared" si="164"/>
        <v>8.9284189022931493</v>
      </c>
      <c r="M1303" s="6"/>
      <c r="N1303" s="7">
        <f t="shared" si="165"/>
        <v>10.842331646474511</v>
      </c>
      <c r="O1303" s="28">
        <f t="shared" si="166"/>
        <v>7.8423741585035636</v>
      </c>
    </row>
    <row r="1304" spans="1:15" ht="13.2" x14ac:dyDescent="0.25">
      <c r="A1304" s="31">
        <v>28825</v>
      </c>
      <c r="B1304" s="11">
        <v>96.11</v>
      </c>
      <c r="C1304" s="4">
        <v>5.07</v>
      </c>
      <c r="D1304" s="11">
        <v>12.33</v>
      </c>
      <c r="E1304" s="11">
        <v>67.7</v>
      </c>
      <c r="F1304" s="23">
        <v>9.01</v>
      </c>
      <c r="G1304" s="4">
        <f t="shared" si="167"/>
        <v>368.75717621861145</v>
      </c>
      <c r="H1304" s="4">
        <f t="shared" si="168"/>
        <v>19.452698818316097</v>
      </c>
      <c r="I1304" s="5">
        <f t="shared" si="171"/>
        <v>76642.76971904056</v>
      </c>
      <c r="J1304" s="4">
        <f t="shared" si="169"/>
        <v>47.308042688330865</v>
      </c>
      <c r="K1304" s="5">
        <f t="shared" si="170"/>
        <v>9832.5392845257538</v>
      </c>
      <c r="L1304" s="15">
        <f t="shared" si="164"/>
        <v>9.0119418191338294</v>
      </c>
      <c r="M1304" s="6"/>
      <c r="N1304" s="7">
        <f t="shared" si="165"/>
        <v>10.953907642577775</v>
      </c>
      <c r="O1304" s="28">
        <f t="shared" si="166"/>
        <v>7.7948094079480938</v>
      </c>
    </row>
    <row r="1305" spans="1:15" ht="13.2" x14ac:dyDescent="0.25">
      <c r="A1305" s="31">
        <v>28856</v>
      </c>
      <c r="B1305" s="11">
        <v>99.71</v>
      </c>
      <c r="C1305" s="4">
        <v>5.1133300000000004</v>
      </c>
      <c r="D1305" s="11">
        <v>12.6533</v>
      </c>
      <c r="E1305" s="11">
        <v>68.3</v>
      </c>
      <c r="F1305" s="23">
        <v>9.1</v>
      </c>
      <c r="G1305" s="4">
        <f t="shared" si="167"/>
        <v>379.20895505124446</v>
      </c>
      <c r="H1305" s="4">
        <f t="shared" si="168"/>
        <v>19.446600402489018</v>
      </c>
      <c r="I1305" s="5">
        <f t="shared" si="171"/>
        <v>79151.891658715453</v>
      </c>
      <c r="J1305" s="4">
        <f t="shared" si="169"/>
        <v>48.122000510980961</v>
      </c>
      <c r="K1305" s="5">
        <f t="shared" si="170"/>
        <v>10044.455227411736</v>
      </c>
      <c r="L1305" s="15">
        <f t="shared" si="164"/>
        <v>9.2576369191399728</v>
      </c>
      <c r="M1305" s="6"/>
      <c r="N1305" s="7">
        <f t="shared" si="165"/>
        <v>11.261020341262231</v>
      </c>
      <c r="O1305" s="28">
        <f t="shared" si="166"/>
        <v>7.8801577454102878</v>
      </c>
    </row>
    <row r="1306" spans="1:15" ht="13.2" x14ac:dyDescent="0.25">
      <c r="A1306" s="31">
        <v>28887</v>
      </c>
      <c r="B1306" s="11">
        <v>98.23</v>
      </c>
      <c r="C1306" s="4">
        <v>5.1566700000000001</v>
      </c>
      <c r="D1306" s="11">
        <v>12.976699999999999</v>
      </c>
      <c r="E1306" s="11">
        <v>69.099999999999994</v>
      </c>
      <c r="F1306" s="23">
        <v>9.1</v>
      </c>
      <c r="G1306" s="4">
        <f t="shared" si="167"/>
        <v>369.25524153400869</v>
      </c>
      <c r="H1306" s="4">
        <f t="shared" si="168"/>
        <v>19.384377749782924</v>
      </c>
      <c r="I1306" s="5">
        <f t="shared" si="171"/>
        <v>77411.436786804319</v>
      </c>
      <c r="J1306" s="4">
        <f t="shared" si="169"/>
        <v>48.780560855282204</v>
      </c>
      <c r="K1306" s="5">
        <f t="shared" si="170"/>
        <v>10226.45822815152</v>
      </c>
      <c r="L1306" s="15">
        <f t="shared" si="164"/>
        <v>9.0037403710456356</v>
      </c>
      <c r="M1306" s="6"/>
      <c r="N1306" s="7">
        <f t="shared" si="165"/>
        <v>10.961002211569228</v>
      </c>
      <c r="O1306" s="28">
        <f t="shared" si="166"/>
        <v>7.569721115537849</v>
      </c>
    </row>
    <row r="1307" spans="1:15" ht="13.2" x14ac:dyDescent="0.25">
      <c r="A1307" s="31">
        <v>28915</v>
      </c>
      <c r="B1307" s="11">
        <v>100.1</v>
      </c>
      <c r="C1307" s="4">
        <v>5.2</v>
      </c>
      <c r="D1307" s="11">
        <v>13.3</v>
      </c>
      <c r="E1307" s="11">
        <v>69.8</v>
      </c>
      <c r="F1307" s="23">
        <v>9.1199999999999992</v>
      </c>
      <c r="G1307" s="4">
        <f t="shared" si="167"/>
        <v>372.51110744985669</v>
      </c>
      <c r="H1307" s="4">
        <f t="shared" si="168"/>
        <v>19.351226361031518</v>
      </c>
      <c r="I1307" s="5">
        <f t="shared" si="171"/>
        <v>78432.072567034527</v>
      </c>
      <c r="J1307" s="4">
        <f t="shared" si="169"/>
        <v>49.494482808022923</v>
      </c>
      <c r="K1307" s="5">
        <f t="shared" si="170"/>
        <v>10421.044606808784</v>
      </c>
      <c r="L1307" s="15">
        <f t="shared" si="164"/>
        <v>9.0707850296607653</v>
      </c>
      <c r="M1307" s="6"/>
      <c r="N1307" s="7">
        <f t="shared" si="165"/>
        <v>11.050596484076513</v>
      </c>
      <c r="O1307" s="28">
        <f t="shared" si="166"/>
        <v>7.5263157894736832</v>
      </c>
    </row>
    <row r="1308" spans="1:15" ht="13.2" x14ac:dyDescent="0.25">
      <c r="A1308" s="31">
        <v>28946</v>
      </c>
      <c r="B1308" s="11">
        <v>102.1</v>
      </c>
      <c r="C1308" s="4">
        <v>5.2466699999999999</v>
      </c>
      <c r="D1308" s="11">
        <v>13.5267</v>
      </c>
      <c r="E1308" s="11">
        <v>70.599999999999994</v>
      </c>
      <c r="F1308" s="23">
        <v>9.18</v>
      </c>
      <c r="G1308" s="4">
        <f t="shared" si="167"/>
        <v>375.64846033994337</v>
      </c>
      <c r="H1308" s="4">
        <f t="shared" si="168"/>
        <v>19.30365825084986</v>
      </c>
      <c r="I1308" s="5">
        <f t="shared" si="171"/>
        <v>79431.339190662489</v>
      </c>
      <c r="J1308" s="4">
        <f t="shared" si="169"/>
        <v>49.767718202549574</v>
      </c>
      <c r="K1308" s="5">
        <f t="shared" si="170"/>
        <v>10523.446580120806</v>
      </c>
      <c r="L1308" s="15">
        <f t="shared" si="164"/>
        <v>9.133063566217416</v>
      </c>
      <c r="M1308" s="6"/>
      <c r="N1308" s="7">
        <f t="shared" si="165"/>
        <v>11.133601762772869</v>
      </c>
      <c r="O1308" s="28">
        <f t="shared" si="166"/>
        <v>7.5480346278101829</v>
      </c>
    </row>
    <row r="1309" spans="1:15" ht="13.2" x14ac:dyDescent="0.25">
      <c r="A1309" s="31">
        <v>28976</v>
      </c>
      <c r="B1309" s="11">
        <v>99.73</v>
      </c>
      <c r="C1309" s="4">
        <v>5.2933300000000001</v>
      </c>
      <c r="D1309" s="11">
        <v>13.753299999999999</v>
      </c>
      <c r="E1309" s="11">
        <v>71.5</v>
      </c>
      <c r="F1309" s="23">
        <v>9.25</v>
      </c>
      <c r="G1309" s="4">
        <f t="shared" si="167"/>
        <v>362.31002363636361</v>
      </c>
      <c r="H1309" s="4">
        <f t="shared" si="168"/>
        <v>19.23018667818182</v>
      </c>
      <c r="I1309" s="5">
        <f t="shared" si="171"/>
        <v>76949.763910136215</v>
      </c>
      <c r="J1309" s="4">
        <f t="shared" si="169"/>
        <v>49.964488599999996</v>
      </c>
      <c r="K1309" s="5">
        <f t="shared" si="170"/>
        <v>10611.783695831509</v>
      </c>
      <c r="L1309" s="15">
        <f t="shared" si="164"/>
        <v>8.7943832898149541</v>
      </c>
      <c r="M1309" s="6"/>
      <c r="N1309" s="7">
        <f t="shared" si="165"/>
        <v>10.72895051159907</v>
      </c>
      <c r="O1309" s="28">
        <f t="shared" si="166"/>
        <v>7.2513505849505213</v>
      </c>
    </row>
    <row r="1310" spans="1:15" ht="13.2" x14ac:dyDescent="0.25">
      <c r="A1310" s="31">
        <v>29007</v>
      </c>
      <c r="B1310" s="11">
        <v>101.7</v>
      </c>
      <c r="C1310" s="4">
        <v>5.34</v>
      </c>
      <c r="D1310" s="11">
        <v>13.98</v>
      </c>
      <c r="E1310" s="11">
        <v>72.3</v>
      </c>
      <c r="F1310" s="23">
        <v>8.91</v>
      </c>
      <c r="G1310" s="4">
        <f t="shared" si="167"/>
        <v>365.37870124481327</v>
      </c>
      <c r="H1310" s="4">
        <f t="shared" si="168"/>
        <v>19.185076348547717</v>
      </c>
      <c r="I1310" s="5">
        <f t="shared" si="171"/>
        <v>77941.063953443561</v>
      </c>
      <c r="J1310" s="4">
        <f t="shared" si="169"/>
        <v>50.226098755186726</v>
      </c>
      <c r="K1310" s="5">
        <f t="shared" si="170"/>
        <v>10714.022360561859</v>
      </c>
      <c r="L1310" s="15">
        <f t="shared" si="164"/>
        <v>8.853937764693951</v>
      </c>
      <c r="M1310" s="6"/>
      <c r="N1310" s="7">
        <f t="shared" si="165"/>
        <v>10.809180598290327</v>
      </c>
      <c r="O1310" s="28">
        <f t="shared" si="166"/>
        <v>7.2746781115879831</v>
      </c>
    </row>
    <row r="1311" spans="1:15" ht="13.2" x14ac:dyDescent="0.25">
      <c r="A1311" s="31">
        <v>29037</v>
      </c>
      <c r="B1311" s="11">
        <v>102.7</v>
      </c>
      <c r="C1311" s="4">
        <v>5.3966700000000003</v>
      </c>
      <c r="D1311" s="11">
        <v>14.1967</v>
      </c>
      <c r="E1311" s="11">
        <v>73.099999999999994</v>
      </c>
      <c r="F1311" s="23">
        <v>8.9499999999999993</v>
      </c>
      <c r="G1311" s="4">
        <f t="shared" si="167"/>
        <v>364.93342134062931</v>
      </c>
      <c r="H1311" s="4">
        <f t="shared" si="168"/>
        <v>19.176487312038304</v>
      </c>
      <c r="I1311" s="5">
        <f t="shared" si="171"/>
        <v>78186.966069623872</v>
      </c>
      <c r="J1311" s="4">
        <f t="shared" si="169"/>
        <v>50.446448906976741</v>
      </c>
      <c r="K1311" s="5">
        <f t="shared" si="170"/>
        <v>10808.148989295316</v>
      </c>
      <c r="L1311" s="15">
        <f t="shared" si="164"/>
        <v>8.8274980455423648</v>
      </c>
      <c r="M1311" s="6"/>
      <c r="N1311" s="7">
        <f t="shared" si="165"/>
        <v>10.784338517075032</v>
      </c>
      <c r="O1311" s="28">
        <f t="shared" si="166"/>
        <v>7.2340755245937443</v>
      </c>
    </row>
    <row r="1312" spans="1:15" ht="13.2" x14ac:dyDescent="0.25">
      <c r="A1312" s="31">
        <v>29068</v>
      </c>
      <c r="B1312" s="11">
        <v>107.4</v>
      </c>
      <c r="C1312" s="4">
        <v>5.4533300000000002</v>
      </c>
      <c r="D1312" s="11">
        <v>14.4133</v>
      </c>
      <c r="E1312" s="11">
        <v>73.8</v>
      </c>
      <c r="F1312" s="23">
        <v>9.0299999999999994</v>
      </c>
      <c r="G1312" s="4">
        <f t="shared" si="167"/>
        <v>378.01452845528456</v>
      </c>
      <c r="H1312" s="4">
        <f t="shared" si="168"/>
        <v>19.194022052710025</v>
      </c>
      <c r="I1312" s="5">
        <f t="shared" si="171"/>
        <v>81332.285755128498</v>
      </c>
      <c r="J1312" s="4">
        <f t="shared" si="169"/>
        <v>50.730324050135501</v>
      </c>
      <c r="K1312" s="5">
        <f t="shared" si="170"/>
        <v>10914.959350785788</v>
      </c>
      <c r="L1312" s="15">
        <f t="shared" si="164"/>
        <v>9.1271657972150351</v>
      </c>
      <c r="M1312" s="6"/>
      <c r="N1312" s="7">
        <f t="shared" si="165"/>
        <v>11.156331375849181</v>
      </c>
      <c r="O1312" s="28">
        <f t="shared" si="166"/>
        <v>7.4514510903124203</v>
      </c>
    </row>
    <row r="1313" spans="1:15" ht="13.2" x14ac:dyDescent="0.25">
      <c r="A1313" s="31">
        <v>29099</v>
      </c>
      <c r="B1313" s="11">
        <v>108.6</v>
      </c>
      <c r="C1313" s="4">
        <v>5.51</v>
      </c>
      <c r="D1313" s="11">
        <v>14.63</v>
      </c>
      <c r="E1313" s="11">
        <v>74.599999999999994</v>
      </c>
      <c r="F1313" s="23">
        <v>9.33</v>
      </c>
      <c r="G1313" s="4">
        <f t="shared" si="167"/>
        <v>378.13908579088474</v>
      </c>
      <c r="H1313" s="4">
        <f t="shared" si="168"/>
        <v>19.18550978552279</v>
      </c>
      <c r="I1313" s="5">
        <f t="shared" si="171"/>
        <v>81703.075683241026</v>
      </c>
      <c r="J1313" s="4">
        <f t="shared" si="169"/>
        <v>50.940836327077747</v>
      </c>
      <c r="K1313" s="5">
        <f t="shared" si="170"/>
        <v>11006.592976480812</v>
      </c>
      <c r="L1313" s="15">
        <f t="shared" si="164"/>
        <v>9.1127589907409607</v>
      </c>
      <c r="M1313" s="6"/>
      <c r="N1313" s="7">
        <f t="shared" si="165"/>
        <v>11.144412105091888</v>
      </c>
      <c r="O1313" s="28">
        <f t="shared" si="166"/>
        <v>7.4231032125768959</v>
      </c>
    </row>
    <row r="1314" spans="1:15" ht="13.2" x14ac:dyDescent="0.25">
      <c r="A1314" s="31">
        <v>29129</v>
      </c>
      <c r="B1314" s="11">
        <v>104.5</v>
      </c>
      <c r="C1314" s="4">
        <v>5.5566700000000004</v>
      </c>
      <c r="D1314" s="11">
        <v>14.7067</v>
      </c>
      <c r="E1314" s="11">
        <v>75.2</v>
      </c>
      <c r="F1314" s="23">
        <v>10.3</v>
      </c>
      <c r="G1314" s="4">
        <f t="shared" si="167"/>
        <v>360.95995345744677</v>
      </c>
      <c r="H1314" s="4">
        <f t="shared" si="168"/>
        <v>19.193639661037235</v>
      </c>
      <c r="I1314" s="5">
        <f t="shared" si="171"/>
        <v>78336.837225257303</v>
      </c>
      <c r="J1314" s="4">
        <f t="shared" si="169"/>
        <v>50.799327727393617</v>
      </c>
      <c r="K1314" s="5">
        <f t="shared" si="170"/>
        <v>11024.654201154945</v>
      </c>
      <c r="L1314" s="15">
        <f t="shared" si="164"/>
        <v>8.6818433068993119</v>
      </c>
      <c r="M1314" s="6"/>
      <c r="N1314" s="7">
        <f t="shared" si="165"/>
        <v>10.624838288277678</v>
      </c>
      <c r="O1314" s="28">
        <f t="shared" si="166"/>
        <v>7.1056049283659828</v>
      </c>
    </row>
    <row r="1315" spans="1:15" ht="13.2" x14ac:dyDescent="0.25">
      <c r="A1315" s="31">
        <v>29160</v>
      </c>
      <c r="B1315" s="11">
        <v>103.7</v>
      </c>
      <c r="C1315" s="4">
        <v>5.6033299999999997</v>
      </c>
      <c r="D1315" s="11">
        <v>14.783300000000001</v>
      </c>
      <c r="E1315" s="11">
        <v>75.900000000000006</v>
      </c>
      <c r="F1315" s="23">
        <v>10.65</v>
      </c>
      <c r="G1315" s="4">
        <f t="shared" si="167"/>
        <v>354.89309749670616</v>
      </c>
      <c r="H1315" s="4">
        <f t="shared" si="168"/>
        <v>19.176308003820811</v>
      </c>
      <c r="I1315" s="5">
        <f t="shared" si="171"/>
        <v>77366.995479778183</v>
      </c>
      <c r="J1315" s="4">
        <f t="shared" si="169"/>
        <v>50.592971342555991</v>
      </c>
      <c r="K1315" s="5">
        <f t="shared" si="170"/>
        <v>11029.310552325986</v>
      </c>
      <c r="L1315" s="15">
        <f t="shared" si="164"/>
        <v>8.5187843029835584</v>
      </c>
      <c r="M1315" s="6"/>
      <c r="N1315" s="7">
        <f t="shared" si="165"/>
        <v>10.433469269423092</v>
      </c>
      <c r="O1315" s="28">
        <f t="shared" si="166"/>
        <v>7.0146719609288857</v>
      </c>
    </row>
    <row r="1316" spans="1:15" ht="13.2" x14ac:dyDescent="0.25">
      <c r="A1316" s="31">
        <v>29190</v>
      </c>
      <c r="B1316" s="11">
        <v>107.8</v>
      </c>
      <c r="C1316" s="4">
        <v>5.65</v>
      </c>
      <c r="D1316" s="11">
        <v>14.86</v>
      </c>
      <c r="E1316" s="11">
        <v>76.7</v>
      </c>
      <c r="F1316" s="23">
        <v>10.39</v>
      </c>
      <c r="G1316" s="4">
        <f t="shared" si="167"/>
        <v>365.07657627118641</v>
      </c>
      <c r="H1316" s="4">
        <f t="shared" si="168"/>
        <v>19.134347457627118</v>
      </c>
      <c r="I1316" s="5">
        <f t="shared" si="171"/>
        <v>79934.61112848956</v>
      </c>
      <c r="J1316" s="4">
        <f t="shared" si="169"/>
        <v>50.325027118644059</v>
      </c>
      <c r="K1316" s="5">
        <f t="shared" si="170"/>
        <v>11018.815597118319</v>
      </c>
      <c r="L1316" s="15">
        <f t="shared" si="164"/>
        <v>8.7452044046692929</v>
      </c>
      <c r="M1316" s="6"/>
      <c r="N1316" s="7">
        <f t="shared" si="165"/>
        <v>10.717928631289343</v>
      </c>
      <c r="O1316" s="28">
        <f t="shared" si="166"/>
        <v>7.2543741588156125</v>
      </c>
    </row>
    <row r="1317" spans="1:15" ht="13.2" x14ac:dyDescent="0.25">
      <c r="A1317" s="31">
        <v>29221</v>
      </c>
      <c r="B1317" s="11">
        <v>110.9</v>
      </c>
      <c r="C1317" s="4">
        <v>5.7</v>
      </c>
      <c r="D1317" s="11">
        <v>15.003299999999999</v>
      </c>
      <c r="E1317" s="11">
        <v>77.8</v>
      </c>
      <c r="F1317" s="23">
        <v>10.8</v>
      </c>
      <c r="G1317" s="4">
        <f t="shared" si="167"/>
        <v>370.26488046272493</v>
      </c>
      <c r="H1317" s="4">
        <f t="shared" si="168"/>
        <v>19.030746786632392</v>
      </c>
      <c r="I1317" s="5">
        <f t="shared" si="171"/>
        <v>81417.842479074927</v>
      </c>
      <c r="J1317" s="4">
        <f t="shared" si="169"/>
        <v>50.091930397172234</v>
      </c>
      <c r="K1317" s="5">
        <f t="shared" si="170"/>
        <v>11014.75487886659</v>
      </c>
      <c r="L1317" s="15">
        <f t="shared" si="164"/>
        <v>8.8509341807291086</v>
      </c>
      <c r="M1317" s="6"/>
      <c r="N1317" s="7">
        <f t="shared" si="165"/>
        <v>10.854081878724749</v>
      </c>
      <c r="O1317" s="28">
        <f t="shared" si="166"/>
        <v>7.3917071577586269</v>
      </c>
    </row>
    <row r="1318" spans="1:15" ht="13.2" x14ac:dyDescent="0.25">
      <c r="A1318" s="31">
        <v>29252</v>
      </c>
      <c r="B1318" s="11">
        <v>115.3</v>
      </c>
      <c r="C1318" s="4">
        <v>5.75</v>
      </c>
      <c r="D1318" s="11">
        <v>15.146699999999999</v>
      </c>
      <c r="E1318" s="11">
        <v>78.900000000000006</v>
      </c>
      <c r="F1318" s="23">
        <v>12.41</v>
      </c>
      <c r="G1318" s="4">
        <f t="shared" si="167"/>
        <v>379.58835107731295</v>
      </c>
      <c r="H1318" s="4">
        <f t="shared" si="168"/>
        <v>18.930034854245879</v>
      </c>
      <c r="I1318" s="5">
        <f t="shared" si="171"/>
        <v>83814.866317085645</v>
      </c>
      <c r="J1318" s="4">
        <f t="shared" si="169"/>
        <v>49.865662422053227</v>
      </c>
      <c r="K1318" s="5">
        <f t="shared" si="170"/>
        <v>11010.569259713802</v>
      </c>
      <c r="L1318" s="15">
        <f t="shared" si="164"/>
        <v>9.054476092192516</v>
      </c>
      <c r="M1318" s="6"/>
      <c r="N1318" s="7">
        <f t="shared" si="165"/>
        <v>11.109252312727014</v>
      </c>
      <c r="O1318" s="28">
        <f t="shared" si="166"/>
        <v>7.6122191632500815</v>
      </c>
    </row>
    <row r="1319" spans="1:15" ht="13.2" x14ac:dyDescent="0.25">
      <c r="A1319" s="31">
        <v>29281</v>
      </c>
      <c r="B1319" s="11">
        <v>104.7</v>
      </c>
      <c r="C1319" s="4">
        <v>5.8</v>
      </c>
      <c r="D1319" s="11">
        <v>15.29</v>
      </c>
      <c r="E1319" s="11">
        <v>80.099999999999994</v>
      </c>
      <c r="F1319" s="23">
        <v>12.75</v>
      </c>
      <c r="G1319" s="4">
        <f t="shared" si="167"/>
        <v>339.52732958801499</v>
      </c>
      <c r="H1319" s="4">
        <f t="shared" si="168"/>
        <v>18.80858177278402</v>
      </c>
      <c r="I1319" s="5">
        <f t="shared" si="171"/>
        <v>75315.292359525978</v>
      </c>
      <c r="J1319" s="4">
        <f t="shared" si="169"/>
        <v>49.583312983770284</v>
      </c>
      <c r="K1319" s="5">
        <f t="shared" si="170"/>
        <v>10998.766190803744</v>
      </c>
      <c r="L1319" s="15">
        <f t="shared" si="164"/>
        <v>8.0811509007854987</v>
      </c>
      <c r="M1319" s="6"/>
      <c r="N1319" s="7">
        <f t="shared" si="165"/>
        <v>9.9248356973564924</v>
      </c>
      <c r="O1319" s="28">
        <f t="shared" si="166"/>
        <v>6.8476128188358407</v>
      </c>
    </row>
    <row r="1320" spans="1:15" ht="13.2" x14ac:dyDescent="0.25">
      <c r="A1320" s="31">
        <v>29312</v>
      </c>
      <c r="B1320" s="11">
        <v>103</v>
      </c>
      <c r="C1320" s="4">
        <v>5.8466699999999996</v>
      </c>
      <c r="D1320" s="11">
        <v>15.173299999999999</v>
      </c>
      <c r="E1320" s="11">
        <v>81</v>
      </c>
      <c r="F1320" s="23">
        <v>11.47</v>
      </c>
      <c r="G1320" s="4">
        <f t="shared" si="167"/>
        <v>330.30319753086417</v>
      </c>
      <c r="H1320" s="4">
        <f t="shared" si="168"/>
        <v>18.749260154444443</v>
      </c>
      <c r="I1320" s="5">
        <f t="shared" si="171"/>
        <v>73615.745219950157</v>
      </c>
      <c r="J1320" s="4">
        <f t="shared" si="169"/>
        <v>48.658150554320983</v>
      </c>
      <c r="K1320" s="5">
        <f t="shared" si="170"/>
        <v>10844.599873260871</v>
      </c>
      <c r="L1320" s="15">
        <f t="shared" si="164"/>
        <v>7.8440245047192168</v>
      </c>
      <c r="M1320" s="6"/>
      <c r="N1320" s="7">
        <f t="shared" si="165"/>
        <v>9.6444480482973081</v>
      </c>
      <c r="O1320" s="28">
        <f t="shared" si="166"/>
        <v>6.7882398687167598</v>
      </c>
    </row>
    <row r="1321" spans="1:15" ht="13.2" x14ac:dyDescent="0.25">
      <c r="A1321" s="31">
        <v>29342</v>
      </c>
      <c r="B1321" s="11">
        <v>107.7</v>
      </c>
      <c r="C1321" s="4">
        <v>5.8933299999999997</v>
      </c>
      <c r="D1321" s="11">
        <v>15.056699999999999</v>
      </c>
      <c r="E1321" s="11">
        <v>81.8</v>
      </c>
      <c r="F1321" s="23">
        <v>10.18</v>
      </c>
      <c r="G1321" s="4">
        <f t="shared" si="167"/>
        <v>341.99753178484104</v>
      </c>
      <c r="H1321" s="4">
        <f t="shared" si="168"/>
        <v>18.714060482762832</v>
      </c>
      <c r="I1321" s="5">
        <f t="shared" si="171"/>
        <v>76569.67138222215</v>
      </c>
      <c r="J1321" s="4">
        <f t="shared" si="169"/>
        <v>47.81201705501222</v>
      </c>
      <c r="K1321" s="5">
        <f t="shared" si="170"/>
        <v>10704.610688028823</v>
      </c>
      <c r="L1321" s="15">
        <f t="shared" si="164"/>
        <v>8.1042258071764941</v>
      </c>
      <c r="M1321" s="6"/>
      <c r="N1321" s="7">
        <f t="shared" si="165"/>
        <v>9.9744124837086652</v>
      </c>
      <c r="O1321" s="28">
        <f t="shared" si="166"/>
        <v>7.1529618043794461</v>
      </c>
    </row>
    <row r="1322" spans="1:15" ht="13.2" x14ac:dyDescent="0.25">
      <c r="A1322" s="31">
        <v>29373</v>
      </c>
      <c r="B1322" s="11">
        <v>114.6</v>
      </c>
      <c r="C1322" s="4">
        <v>5.94</v>
      </c>
      <c r="D1322" s="11">
        <v>14.94</v>
      </c>
      <c r="E1322" s="11">
        <v>82.7</v>
      </c>
      <c r="F1322" s="23">
        <v>9.7799999999999994</v>
      </c>
      <c r="G1322" s="4">
        <f t="shared" si="167"/>
        <v>359.94792986698906</v>
      </c>
      <c r="H1322" s="4">
        <f t="shared" si="168"/>
        <v>18.656986940749697</v>
      </c>
      <c r="I1322" s="5">
        <f t="shared" si="171"/>
        <v>80936.669845014301</v>
      </c>
      <c r="J1322" s="4">
        <f t="shared" si="169"/>
        <v>46.92514897218863</v>
      </c>
      <c r="K1322" s="5">
        <f t="shared" si="170"/>
        <v>10551.429733721761</v>
      </c>
      <c r="L1322" s="15">
        <f t="shared" si="164"/>
        <v>8.5120779623067424</v>
      </c>
      <c r="M1322" s="6"/>
      <c r="N1322" s="7">
        <f t="shared" si="165"/>
        <v>10.484904625773881</v>
      </c>
      <c r="O1322" s="28">
        <f t="shared" si="166"/>
        <v>7.6706827309236942</v>
      </c>
    </row>
    <row r="1323" spans="1:15" ht="13.2" x14ac:dyDescent="0.25">
      <c r="A1323" s="31">
        <v>29403</v>
      </c>
      <c r="B1323" s="11">
        <v>119.8</v>
      </c>
      <c r="C1323" s="4">
        <v>5.9833299999999996</v>
      </c>
      <c r="D1323" s="11">
        <v>14.84</v>
      </c>
      <c r="E1323" s="11">
        <v>82.7</v>
      </c>
      <c r="F1323" s="23">
        <v>10.25</v>
      </c>
      <c r="G1323" s="4">
        <f t="shared" si="167"/>
        <v>376.28064570737598</v>
      </c>
      <c r="H1323" s="4">
        <f t="shared" si="168"/>
        <v>18.79308243639661</v>
      </c>
      <c r="I1323" s="5">
        <f t="shared" si="171"/>
        <v>84961.334623310308</v>
      </c>
      <c r="J1323" s="4">
        <f t="shared" si="169"/>
        <v>46.611058282950424</v>
      </c>
      <c r="K1323" s="5">
        <f t="shared" si="170"/>
        <v>10524.425758012731</v>
      </c>
      <c r="L1323" s="15">
        <f t="shared" si="164"/>
        <v>8.8808655272958443</v>
      </c>
      <c r="M1323" s="6"/>
      <c r="N1323" s="7">
        <f t="shared" si="165"/>
        <v>10.946930734313657</v>
      </c>
      <c r="O1323" s="28">
        <f t="shared" si="166"/>
        <v>8.0727762803234508</v>
      </c>
    </row>
    <row r="1324" spans="1:15" ht="13.2" x14ac:dyDescent="0.25">
      <c r="A1324" s="31">
        <v>29434</v>
      </c>
      <c r="B1324" s="11">
        <v>123.5</v>
      </c>
      <c r="C1324" s="4">
        <v>6.0266700000000002</v>
      </c>
      <c r="D1324" s="11">
        <v>14.74</v>
      </c>
      <c r="E1324" s="11">
        <v>83.3</v>
      </c>
      <c r="F1324" s="23">
        <v>11.1</v>
      </c>
      <c r="G1324" s="4">
        <f t="shared" si="167"/>
        <v>385.10798919567827</v>
      </c>
      <c r="H1324" s="4">
        <f t="shared" si="168"/>
        <v>18.792864495918369</v>
      </c>
      <c r="I1324" s="5">
        <f t="shared" si="171"/>
        <v>87308.089538200671</v>
      </c>
      <c r="J1324" s="4">
        <f t="shared" si="169"/>
        <v>45.963496038415364</v>
      </c>
      <c r="K1324" s="5">
        <f t="shared" si="170"/>
        <v>10420.414897109942</v>
      </c>
      <c r="L1324" s="15">
        <f t="shared" si="164"/>
        <v>9.0710059816183826</v>
      </c>
      <c r="M1324" s="6"/>
      <c r="N1324" s="7">
        <f t="shared" si="165"/>
        <v>11.188545257817418</v>
      </c>
      <c r="O1324" s="28">
        <f t="shared" si="166"/>
        <v>8.3785617367706919</v>
      </c>
    </row>
    <row r="1325" spans="1:15" ht="13.2" x14ac:dyDescent="0.25">
      <c r="A1325" s="31">
        <v>29465</v>
      </c>
      <c r="B1325" s="11">
        <v>126.5</v>
      </c>
      <c r="C1325" s="4">
        <v>6.07</v>
      </c>
      <c r="D1325" s="11">
        <v>14.64</v>
      </c>
      <c r="E1325" s="11">
        <v>84</v>
      </c>
      <c r="F1325" s="23">
        <v>11.51</v>
      </c>
      <c r="G1325" s="4">
        <f t="shared" si="167"/>
        <v>391.17564880952375</v>
      </c>
      <c r="H1325" s="4">
        <f t="shared" si="168"/>
        <v>18.770246547619049</v>
      </c>
      <c r="I1325" s="5">
        <f t="shared" si="171"/>
        <v>89038.310631330256</v>
      </c>
      <c r="J1325" s="4">
        <f t="shared" si="169"/>
        <v>45.271237142857139</v>
      </c>
      <c r="K1325" s="5">
        <f t="shared" si="170"/>
        <v>10304.512787689129</v>
      </c>
      <c r="L1325" s="15">
        <f t="shared" si="164"/>
        <v>9.1960401317432368</v>
      </c>
      <c r="M1325" s="6"/>
      <c r="N1325" s="7">
        <f t="shared" si="165"/>
        <v>11.349812726304918</v>
      </c>
      <c r="O1325" s="28">
        <f t="shared" si="166"/>
        <v>8.6407103825136602</v>
      </c>
    </row>
    <row r="1326" spans="1:15" ht="13.2" x14ac:dyDescent="0.25">
      <c r="A1326" s="31">
        <v>29495</v>
      </c>
      <c r="B1326" s="11">
        <v>130.19999999999999</v>
      </c>
      <c r="C1326" s="4">
        <v>6.1</v>
      </c>
      <c r="D1326" s="11">
        <v>14.7</v>
      </c>
      <c r="E1326" s="11">
        <v>84.8</v>
      </c>
      <c r="F1326" s="23">
        <v>11.75</v>
      </c>
      <c r="G1326" s="4">
        <f t="shared" si="167"/>
        <v>398.81887499999999</v>
      </c>
      <c r="H1326" s="4">
        <f t="shared" si="168"/>
        <v>18.685062499999997</v>
      </c>
      <c r="I1326" s="5">
        <f t="shared" si="171"/>
        <v>91132.460621288934</v>
      </c>
      <c r="J1326" s="4">
        <f t="shared" si="169"/>
        <v>45.027937499999993</v>
      </c>
      <c r="K1326" s="5">
        <f t="shared" si="170"/>
        <v>10289.148779822943</v>
      </c>
      <c r="L1326" s="15">
        <f t="shared" si="164"/>
        <v>9.3578410467571107</v>
      </c>
      <c r="M1326" s="6"/>
      <c r="N1326" s="7">
        <f t="shared" si="165"/>
        <v>11.556163110889685</v>
      </c>
      <c r="O1326" s="28">
        <f t="shared" si="166"/>
        <v>8.8571428571428577</v>
      </c>
    </row>
    <row r="1327" spans="1:15" ht="13.2" x14ac:dyDescent="0.25">
      <c r="A1327" s="31">
        <v>29526</v>
      </c>
      <c r="B1327" s="11">
        <v>135.69999999999999</v>
      </c>
      <c r="C1327" s="4">
        <v>6.13</v>
      </c>
      <c r="D1327" s="11">
        <v>14.76</v>
      </c>
      <c r="E1327" s="11">
        <v>85.5</v>
      </c>
      <c r="F1327" s="23">
        <v>12.68</v>
      </c>
      <c r="G1327" s="4">
        <f t="shared" si="167"/>
        <v>412.26294853801164</v>
      </c>
      <c r="H1327" s="4">
        <f t="shared" si="168"/>
        <v>18.623226783625729</v>
      </c>
      <c r="I1327" s="5">
        <f t="shared" si="171"/>
        <v>94559.136976775451</v>
      </c>
      <c r="J1327" s="4">
        <f t="shared" si="169"/>
        <v>44.841570526315792</v>
      </c>
      <c r="K1327" s="5">
        <f t="shared" si="170"/>
        <v>10285.135311549049</v>
      </c>
      <c r="L1327" s="15">
        <f t="shared" si="164"/>
        <v>9.6540436632333897</v>
      </c>
      <c r="M1327" s="6"/>
      <c r="N1327" s="7">
        <f t="shared" si="165"/>
        <v>11.927567744896828</v>
      </c>
      <c r="O1327" s="28">
        <f t="shared" si="166"/>
        <v>9.1937669376693769</v>
      </c>
    </row>
    <row r="1328" spans="1:15" ht="13.2" x14ac:dyDescent="0.25">
      <c r="A1328" s="31">
        <v>29556</v>
      </c>
      <c r="B1328" s="11">
        <v>133.5</v>
      </c>
      <c r="C1328" s="4">
        <v>6.16</v>
      </c>
      <c r="D1328" s="11">
        <v>14.82</v>
      </c>
      <c r="E1328" s="11">
        <v>86.3</v>
      </c>
      <c r="F1328" s="23">
        <v>12.84</v>
      </c>
      <c r="G1328" s="4">
        <f t="shared" si="167"/>
        <v>401.81953070683659</v>
      </c>
      <c r="H1328" s="4">
        <f t="shared" si="168"/>
        <v>18.540886210892236</v>
      </c>
      <c r="I1328" s="5">
        <f t="shared" si="171"/>
        <v>92518.158687844916</v>
      </c>
      <c r="J1328" s="4">
        <f t="shared" si="169"/>
        <v>44.606482734646583</v>
      </c>
      <c r="K1328" s="5">
        <f t="shared" si="170"/>
        <v>10270.555144223685</v>
      </c>
      <c r="L1328" s="15">
        <f t="shared" si="164"/>
        <v>9.3899020849217418</v>
      </c>
      <c r="M1328" s="6"/>
      <c r="N1328" s="7">
        <f t="shared" si="165"/>
        <v>11.608006971345482</v>
      </c>
      <c r="O1328" s="28">
        <f t="shared" si="166"/>
        <v>9.0080971659919022</v>
      </c>
    </row>
    <row r="1329" spans="1:15" ht="13.2" x14ac:dyDescent="0.25">
      <c r="A1329" s="31">
        <v>29587</v>
      </c>
      <c r="B1329" s="11">
        <v>133</v>
      </c>
      <c r="C1329" s="4">
        <v>6.2</v>
      </c>
      <c r="D1329" s="11">
        <v>14.74</v>
      </c>
      <c r="E1329" s="11">
        <v>87</v>
      </c>
      <c r="F1329" s="23">
        <v>12.57</v>
      </c>
      <c r="G1329" s="4">
        <f t="shared" si="167"/>
        <v>397.09366666666665</v>
      </c>
      <c r="H1329" s="4">
        <f t="shared" si="168"/>
        <v>18.511133333333333</v>
      </c>
      <c r="I1329" s="5">
        <f t="shared" si="171"/>
        <v>91785.217108112702</v>
      </c>
      <c r="J1329" s="4">
        <f t="shared" si="169"/>
        <v>44.008726666666668</v>
      </c>
      <c r="K1329" s="5">
        <f t="shared" si="170"/>
        <v>10172.286467470536</v>
      </c>
      <c r="L1329" s="15">
        <f t="shared" si="164"/>
        <v>9.2594045308779549</v>
      </c>
      <c r="M1329" s="6"/>
      <c r="N1329" s="7">
        <f t="shared" si="165"/>
        <v>11.454209284131172</v>
      </c>
      <c r="O1329" s="28">
        <f t="shared" si="166"/>
        <v>9.023066485753052</v>
      </c>
    </row>
    <row r="1330" spans="1:15" ht="13.2" x14ac:dyDescent="0.25">
      <c r="A1330" s="31">
        <v>29618</v>
      </c>
      <c r="B1330" s="11">
        <v>128.4</v>
      </c>
      <c r="C1330" s="4">
        <v>6.24</v>
      </c>
      <c r="D1330" s="11">
        <v>14.66</v>
      </c>
      <c r="E1330" s="11">
        <v>87.9</v>
      </c>
      <c r="F1330" s="23">
        <v>13.19</v>
      </c>
      <c r="G1330" s="4">
        <f t="shared" si="167"/>
        <v>379.43441638225249</v>
      </c>
      <c r="H1330" s="4">
        <f t="shared" si="168"/>
        <v>18.439803412969283</v>
      </c>
      <c r="I1330" s="5">
        <f t="shared" si="171"/>
        <v>88058.59927064045</v>
      </c>
      <c r="J1330" s="4">
        <f t="shared" si="169"/>
        <v>43.321717633674623</v>
      </c>
      <c r="K1330" s="5">
        <f t="shared" si="170"/>
        <v>10054.042564700849</v>
      </c>
      <c r="L1330" s="15">
        <f t="shared" si="164"/>
        <v>8.8298993538313066</v>
      </c>
      <c r="M1330" s="6"/>
      <c r="N1330" s="7">
        <f t="shared" si="165"/>
        <v>10.932069150005731</v>
      </c>
      <c r="O1330" s="28">
        <f t="shared" si="166"/>
        <v>8.7585266030013642</v>
      </c>
    </row>
    <row r="1331" spans="1:15" ht="13.2" x14ac:dyDescent="0.25">
      <c r="A1331" s="31">
        <v>29646</v>
      </c>
      <c r="B1331" s="11">
        <v>133.19999999999999</v>
      </c>
      <c r="C1331" s="4">
        <v>6.28</v>
      </c>
      <c r="D1331" s="11">
        <v>14.58</v>
      </c>
      <c r="E1331" s="11">
        <v>88.5</v>
      </c>
      <c r="F1331" s="23">
        <v>13.12</v>
      </c>
      <c r="G1331" s="4">
        <f t="shared" si="167"/>
        <v>390.95027796610162</v>
      </c>
      <c r="H1331" s="4">
        <f t="shared" si="168"/>
        <v>18.432190282485877</v>
      </c>
      <c r="I1331" s="5">
        <f t="shared" si="171"/>
        <v>91087.66040916476</v>
      </c>
      <c r="J1331" s="4">
        <f t="shared" si="169"/>
        <v>42.793206101694913</v>
      </c>
      <c r="K1331" s="5">
        <f t="shared" si="170"/>
        <v>9970.4060718139808</v>
      </c>
      <c r="L1331" s="15">
        <f t="shared" si="164"/>
        <v>9.0810968838546255</v>
      </c>
      <c r="M1331" s="6"/>
      <c r="N1331" s="7">
        <f t="shared" si="165"/>
        <v>11.251403769600717</v>
      </c>
      <c r="O1331" s="28">
        <f t="shared" si="166"/>
        <v>9.1358024691358022</v>
      </c>
    </row>
    <row r="1332" spans="1:15" ht="13.2" x14ac:dyDescent="0.25">
      <c r="A1332" s="31">
        <v>29677</v>
      </c>
      <c r="B1332" s="11">
        <v>134.4</v>
      </c>
      <c r="C1332" s="4">
        <v>6.3166700000000002</v>
      </c>
      <c r="D1332" s="11">
        <v>14.7233</v>
      </c>
      <c r="E1332" s="11">
        <v>89.1</v>
      </c>
      <c r="F1332" s="23">
        <v>13.68</v>
      </c>
      <c r="G1332" s="4">
        <f t="shared" si="167"/>
        <v>391.8159730639731</v>
      </c>
      <c r="H1332" s="4">
        <f t="shared" si="168"/>
        <v>18.414971745342314</v>
      </c>
      <c r="I1332" s="5">
        <f t="shared" si="171"/>
        <v>91646.901684795987</v>
      </c>
      <c r="J1332" s="4">
        <f t="shared" si="169"/>
        <v>42.922798483726154</v>
      </c>
      <c r="K1332" s="5">
        <f t="shared" si="170"/>
        <v>10039.768062319617</v>
      </c>
      <c r="L1332" s="15">
        <f t="shared" si="164"/>
        <v>9.0855612307887466</v>
      </c>
      <c r="M1332" s="6"/>
      <c r="N1332" s="7">
        <f t="shared" si="165"/>
        <v>11.265311096462009</v>
      </c>
      <c r="O1332" s="28">
        <f t="shared" si="166"/>
        <v>9.1283883368538312</v>
      </c>
    </row>
    <row r="1333" spans="1:15" ht="13.2" x14ac:dyDescent="0.25">
      <c r="A1333" s="31">
        <v>29707</v>
      </c>
      <c r="B1333" s="11">
        <v>131.69999999999999</v>
      </c>
      <c r="C1333" s="4">
        <v>6.3533299999999997</v>
      </c>
      <c r="D1333" s="11">
        <v>14.8667</v>
      </c>
      <c r="E1333" s="11">
        <v>89.8</v>
      </c>
      <c r="F1333" s="23">
        <v>14.1</v>
      </c>
      <c r="G1333" s="4">
        <f t="shared" si="167"/>
        <v>380.95178285077952</v>
      </c>
      <c r="H1333" s="4">
        <f t="shared" si="168"/>
        <v>18.377466898552338</v>
      </c>
      <c r="I1333" s="5">
        <f t="shared" si="171"/>
        <v>89463.947765997422</v>
      </c>
      <c r="J1333" s="4">
        <f t="shared" si="169"/>
        <v>43.00300584743875</v>
      </c>
      <c r="K1333" s="5">
        <f t="shared" si="170"/>
        <v>10098.964861448396</v>
      </c>
      <c r="L1333" s="15">
        <f t="shared" si="164"/>
        <v>8.8184834665480718</v>
      </c>
      <c r="M1333" s="6"/>
      <c r="N1333" s="7">
        <f t="shared" si="165"/>
        <v>10.943243788709786</v>
      </c>
      <c r="O1333" s="28">
        <f t="shared" si="166"/>
        <v>8.8587245320077752</v>
      </c>
    </row>
    <row r="1334" spans="1:15" ht="13.2" x14ac:dyDescent="0.25">
      <c r="A1334" s="31">
        <v>29738</v>
      </c>
      <c r="B1334" s="11">
        <v>132.30000000000001</v>
      </c>
      <c r="C1334" s="4">
        <v>6.39</v>
      </c>
      <c r="D1334" s="11">
        <v>15.01</v>
      </c>
      <c r="E1334" s="11">
        <v>90.6</v>
      </c>
      <c r="F1334" s="23">
        <v>13.47</v>
      </c>
      <c r="G1334" s="4">
        <f t="shared" si="167"/>
        <v>379.30818874172189</v>
      </c>
      <c r="H1334" s="4">
        <f t="shared" si="168"/>
        <v>18.320327483443709</v>
      </c>
      <c r="I1334" s="5">
        <f t="shared" si="171"/>
        <v>89436.494556503545</v>
      </c>
      <c r="J1334" s="4">
        <f t="shared" si="169"/>
        <v>43.034133885209712</v>
      </c>
      <c r="K1334" s="5">
        <f t="shared" si="170"/>
        <v>10146.952254672095</v>
      </c>
      <c r="L1334" s="15">
        <f t="shared" si="164"/>
        <v>8.7653407443049307</v>
      </c>
      <c r="M1334" s="6"/>
      <c r="N1334" s="7">
        <f t="shared" si="165"/>
        <v>10.886260091011923</v>
      </c>
      <c r="O1334" s="28">
        <f t="shared" si="166"/>
        <v>8.8141239173884092</v>
      </c>
    </row>
    <row r="1335" spans="1:15" ht="13.2" x14ac:dyDescent="0.25">
      <c r="A1335" s="31">
        <v>29768</v>
      </c>
      <c r="B1335" s="11">
        <v>129.1</v>
      </c>
      <c r="C1335" s="4">
        <v>6.4333299999999998</v>
      </c>
      <c r="D1335" s="11">
        <v>15.0967</v>
      </c>
      <c r="E1335" s="11">
        <v>91.6</v>
      </c>
      <c r="F1335" s="23">
        <v>14.28</v>
      </c>
      <c r="G1335" s="4">
        <f t="shared" si="167"/>
        <v>366.09292903930128</v>
      </c>
      <c r="H1335" s="4">
        <f t="shared" si="168"/>
        <v>18.243196151637555</v>
      </c>
      <c r="I1335" s="5">
        <f t="shared" si="171"/>
        <v>86678.950056522357</v>
      </c>
      <c r="J1335" s="4">
        <f t="shared" si="169"/>
        <v>42.810186846069868</v>
      </c>
      <c r="K1335" s="5">
        <f t="shared" si="170"/>
        <v>10136.065881628978</v>
      </c>
      <c r="L1335" s="15">
        <f t="shared" si="164"/>
        <v>8.4453194678755121</v>
      </c>
      <c r="M1335" s="6"/>
      <c r="N1335" s="7">
        <f t="shared" si="165"/>
        <v>10.4987178056939</v>
      </c>
      <c r="O1335" s="28">
        <f t="shared" si="166"/>
        <v>8.5515377532838297</v>
      </c>
    </row>
    <row r="1336" spans="1:15" ht="13.2" x14ac:dyDescent="0.25">
      <c r="A1336" s="31">
        <v>29799</v>
      </c>
      <c r="B1336" s="11">
        <v>129.6</v>
      </c>
      <c r="C1336" s="4">
        <v>6.4766700000000004</v>
      </c>
      <c r="D1336" s="11">
        <v>15.183299999999999</v>
      </c>
      <c r="E1336" s="11">
        <v>92.3</v>
      </c>
      <c r="F1336" s="23">
        <v>14.94</v>
      </c>
      <c r="G1336" s="4">
        <f t="shared" si="167"/>
        <v>364.72360563380283</v>
      </c>
      <c r="H1336" s="4">
        <f t="shared" si="168"/>
        <v>18.226808911267607</v>
      </c>
      <c r="I1336" s="5">
        <f t="shared" si="171"/>
        <v>86714.365126042336</v>
      </c>
      <c r="J1336" s="4">
        <f t="shared" si="169"/>
        <v>42.729227788732395</v>
      </c>
      <c r="K1336" s="5">
        <f t="shared" si="170"/>
        <v>10159.029475449372</v>
      </c>
      <c r="L1336" s="15">
        <f t="shared" si="164"/>
        <v>8.3998063165664423</v>
      </c>
      <c r="M1336" s="6"/>
      <c r="N1336" s="7">
        <f t="shared" si="165"/>
        <v>10.45210580048016</v>
      </c>
      <c r="O1336" s="28">
        <f t="shared" si="166"/>
        <v>8.5356938215012548</v>
      </c>
    </row>
    <row r="1337" spans="1:15" ht="13.2" x14ac:dyDescent="0.25">
      <c r="A1337" s="31">
        <v>29830</v>
      </c>
      <c r="B1337" s="11">
        <v>118.3</v>
      </c>
      <c r="C1337" s="4">
        <v>6.52</v>
      </c>
      <c r="D1337" s="11">
        <v>15.27</v>
      </c>
      <c r="E1337" s="11">
        <v>93.2</v>
      </c>
      <c r="F1337" s="23">
        <v>15.32</v>
      </c>
      <c r="G1337" s="4">
        <f t="shared" si="167"/>
        <v>329.70793884120167</v>
      </c>
      <c r="H1337" s="4">
        <f t="shared" si="168"/>
        <v>18.171561802575106</v>
      </c>
      <c r="I1337" s="5">
        <f t="shared" si="171"/>
        <v>78749.292442444246</v>
      </c>
      <c r="J1337" s="4">
        <f t="shared" si="169"/>
        <v>42.55824366952789</v>
      </c>
      <c r="K1337" s="5">
        <f t="shared" si="170"/>
        <v>10164.849497853962</v>
      </c>
      <c r="L1337" s="15">
        <f t="shared" si="164"/>
        <v>7.5811630519231583</v>
      </c>
      <c r="M1337" s="6"/>
      <c r="N1337" s="7">
        <f t="shared" si="165"/>
        <v>9.4463927318347007</v>
      </c>
      <c r="O1337" s="28">
        <f t="shared" si="166"/>
        <v>7.7472167648984938</v>
      </c>
    </row>
    <row r="1338" spans="1:15" ht="13.2" x14ac:dyDescent="0.25">
      <c r="A1338" s="31">
        <v>29860</v>
      </c>
      <c r="B1338" s="11">
        <v>119.8</v>
      </c>
      <c r="C1338" s="4">
        <v>6.5566700000000004</v>
      </c>
      <c r="D1338" s="11">
        <v>15.3</v>
      </c>
      <c r="E1338" s="11">
        <v>93.4</v>
      </c>
      <c r="F1338" s="23">
        <v>15.15</v>
      </c>
      <c r="G1338" s="4">
        <f t="shared" si="167"/>
        <v>333.17354817987149</v>
      </c>
      <c r="H1338" s="4">
        <f t="shared" si="168"/>
        <v>18.234632789186293</v>
      </c>
      <c r="I1338" s="5">
        <f t="shared" si="171"/>
        <v>79939.976498126853</v>
      </c>
      <c r="J1338" s="4">
        <f t="shared" si="169"/>
        <v>42.550544967880079</v>
      </c>
      <c r="K1338" s="5">
        <f t="shared" si="170"/>
        <v>10209.362607857602</v>
      </c>
      <c r="L1338" s="15">
        <f t="shared" si="164"/>
        <v>7.6491417133192137</v>
      </c>
      <c r="M1338" s="6"/>
      <c r="N1338" s="7">
        <f t="shared" si="165"/>
        <v>9.5437534000171702</v>
      </c>
      <c r="O1338" s="28">
        <f t="shared" si="166"/>
        <v>7.8300653594771239</v>
      </c>
    </row>
    <row r="1339" spans="1:15" ht="13.2" x14ac:dyDescent="0.25">
      <c r="A1339" s="31">
        <v>29891</v>
      </c>
      <c r="B1339" s="11">
        <v>122.9</v>
      </c>
      <c r="C1339" s="4">
        <v>6.5933299999999999</v>
      </c>
      <c r="D1339" s="11">
        <v>15.33</v>
      </c>
      <c r="E1339" s="11">
        <v>93.7</v>
      </c>
      <c r="F1339" s="23">
        <v>13.39</v>
      </c>
      <c r="G1339" s="4">
        <f t="shared" si="167"/>
        <v>340.70057310565636</v>
      </c>
      <c r="H1339" s="4">
        <f t="shared" si="168"/>
        <v>18.277878841942368</v>
      </c>
      <c r="I1339" s="5">
        <f t="shared" si="171"/>
        <v>82111.431285105267</v>
      </c>
      <c r="J1339" s="4">
        <f t="shared" si="169"/>
        <v>42.49747588046958</v>
      </c>
      <c r="K1339" s="5">
        <f t="shared" si="170"/>
        <v>10242.215147279607</v>
      </c>
      <c r="L1339" s="15">
        <f t="shared" si="164"/>
        <v>7.810752565716113</v>
      </c>
      <c r="M1339" s="6"/>
      <c r="N1339" s="7">
        <f t="shared" si="165"/>
        <v>9.7571778791498858</v>
      </c>
      <c r="O1339" s="28">
        <f t="shared" si="166"/>
        <v>8.0169602087410308</v>
      </c>
    </row>
    <row r="1340" spans="1:15" ht="13.2" x14ac:dyDescent="0.25">
      <c r="A1340" s="31">
        <v>29921</v>
      </c>
      <c r="B1340" s="11">
        <v>123.8</v>
      </c>
      <c r="C1340" s="4">
        <v>6.63</v>
      </c>
      <c r="D1340" s="11">
        <v>15.36</v>
      </c>
      <c r="E1340" s="11">
        <v>94</v>
      </c>
      <c r="F1340" s="23">
        <v>13.72</v>
      </c>
      <c r="G1340" s="4">
        <f t="shared" si="167"/>
        <v>342.10022765957444</v>
      </c>
      <c r="H1340" s="4">
        <f t="shared" si="168"/>
        <v>18.320876489361702</v>
      </c>
      <c r="I1340" s="5">
        <f t="shared" si="171"/>
        <v>82816.714575693317</v>
      </c>
      <c r="J1340" s="4">
        <f t="shared" si="169"/>
        <v>42.44474553191489</v>
      </c>
      <c r="K1340" s="5">
        <f t="shared" si="170"/>
        <v>10275.159417468896</v>
      </c>
      <c r="L1340" s="15">
        <f t="shared" si="164"/>
        <v>7.8325621371418972</v>
      </c>
      <c r="M1340" s="6"/>
      <c r="N1340" s="7">
        <f t="shared" si="165"/>
        <v>9.7958999615754685</v>
      </c>
      <c r="O1340" s="28">
        <f t="shared" si="166"/>
        <v>8.0598958333333339</v>
      </c>
    </row>
    <row r="1341" spans="1:15" ht="13.2" x14ac:dyDescent="0.25">
      <c r="A1341" s="31">
        <v>29952</v>
      </c>
      <c r="B1341" s="11">
        <v>117.3</v>
      </c>
      <c r="C1341" s="4">
        <v>6.66</v>
      </c>
      <c r="D1341" s="11">
        <v>15.1767</v>
      </c>
      <c r="E1341" s="11">
        <v>94.3</v>
      </c>
      <c r="F1341" s="23">
        <v>14.59</v>
      </c>
      <c r="G1341" s="4">
        <f t="shared" si="167"/>
        <v>323.10739024390244</v>
      </c>
      <c r="H1341" s="4">
        <f t="shared" si="168"/>
        <v>18.345227783669142</v>
      </c>
      <c r="I1341" s="5">
        <f t="shared" si="171"/>
        <v>78588.957170505877</v>
      </c>
      <c r="J1341" s="4">
        <f t="shared" si="169"/>
        <v>41.804807583244958</v>
      </c>
      <c r="K1341" s="5">
        <f t="shared" si="170"/>
        <v>10168.124691301078</v>
      </c>
      <c r="L1341" s="15">
        <f t="shared" si="164"/>
        <v>7.3886599733759963</v>
      </c>
      <c r="M1341" s="6"/>
      <c r="N1341" s="7">
        <f t="shared" si="165"/>
        <v>9.2538268070569867</v>
      </c>
      <c r="O1341" s="28">
        <f t="shared" si="166"/>
        <v>7.7289529344323862</v>
      </c>
    </row>
    <row r="1342" spans="1:15" ht="13.2" x14ac:dyDescent="0.25">
      <c r="A1342" s="31">
        <v>29983</v>
      </c>
      <c r="B1342" s="11">
        <v>114.5</v>
      </c>
      <c r="C1342" s="4">
        <v>6.69</v>
      </c>
      <c r="D1342" s="11">
        <v>14.9933</v>
      </c>
      <c r="E1342" s="11">
        <v>94.6</v>
      </c>
      <c r="F1342" s="23">
        <v>14.43</v>
      </c>
      <c r="G1342" s="4">
        <f t="shared" si="167"/>
        <v>314.39448731501056</v>
      </c>
      <c r="H1342" s="4">
        <f t="shared" si="168"/>
        <v>18.369424630021143</v>
      </c>
      <c r="I1342" s="5">
        <f t="shared" si="171"/>
        <v>76842.060797882659</v>
      </c>
      <c r="J1342" s="4">
        <f t="shared" si="169"/>
        <v>41.168653857293869</v>
      </c>
      <c r="K1342" s="5">
        <f t="shared" si="170"/>
        <v>10062.149084374621</v>
      </c>
      <c r="L1342" s="15">
        <f t="shared" si="164"/>
        <v>7.1818234505467338</v>
      </c>
      <c r="M1342" s="6"/>
      <c r="N1342" s="7">
        <f t="shared" si="165"/>
        <v>9.0088238106911849</v>
      </c>
      <c r="O1342" s="28">
        <f t="shared" si="166"/>
        <v>7.6367444125042523</v>
      </c>
    </row>
    <row r="1343" spans="1:15" ht="13.2" x14ac:dyDescent="0.25">
      <c r="A1343" s="31">
        <v>30011</v>
      </c>
      <c r="B1343" s="11">
        <v>110.8</v>
      </c>
      <c r="C1343" s="4">
        <v>6.72</v>
      </c>
      <c r="D1343" s="11">
        <v>14.81</v>
      </c>
      <c r="E1343" s="11">
        <v>94.5</v>
      </c>
      <c r="F1343" s="23">
        <v>13.86</v>
      </c>
      <c r="G1343" s="4">
        <f t="shared" si="167"/>
        <v>304.5569566137566</v>
      </c>
      <c r="H1343" s="4">
        <f t="shared" si="168"/>
        <v>18.471324444444441</v>
      </c>
      <c r="I1343" s="5">
        <f t="shared" si="171"/>
        <v>74813.860755230169</v>
      </c>
      <c r="J1343" s="4">
        <f t="shared" si="169"/>
        <v>40.708380211640211</v>
      </c>
      <c r="K1343" s="5">
        <f t="shared" si="170"/>
        <v>9999.9393301891596</v>
      </c>
      <c r="L1343" s="15">
        <f t="shared" si="164"/>
        <v>6.9506737935360334</v>
      </c>
      <c r="M1343" s="6"/>
      <c r="N1343" s="7">
        <f t="shared" si="165"/>
        <v>8.7341959211512741</v>
      </c>
      <c r="O1343" s="28">
        <f t="shared" si="166"/>
        <v>7.4814314652261977</v>
      </c>
    </row>
    <row r="1344" spans="1:15" ht="13.2" x14ac:dyDescent="0.25">
      <c r="A1344" s="31">
        <v>30042</v>
      </c>
      <c r="B1344" s="11">
        <v>116.3</v>
      </c>
      <c r="C1344" s="4">
        <v>6.75</v>
      </c>
      <c r="D1344" s="11">
        <v>14.5967</v>
      </c>
      <c r="E1344" s="11">
        <v>94.9</v>
      </c>
      <c r="F1344" s="23">
        <v>13.87</v>
      </c>
      <c r="G1344" s="4">
        <f t="shared" si="167"/>
        <v>318.32743835616435</v>
      </c>
      <c r="H1344" s="4">
        <f t="shared" si="168"/>
        <v>18.47558219178082</v>
      </c>
      <c r="I1344" s="5">
        <f t="shared" si="171"/>
        <v>78574.762227103405</v>
      </c>
      <c r="J1344" s="4">
        <f t="shared" si="169"/>
        <v>39.95296749315068</v>
      </c>
      <c r="K1344" s="5">
        <f t="shared" si="170"/>
        <v>9861.8420619119534</v>
      </c>
      <c r="L1344" s="15">
        <f t="shared" si="164"/>
        <v>7.2590726254261488</v>
      </c>
      <c r="M1344" s="6"/>
      <c r="N1344" s="7">
        <f t="shared" si="165"/>
        <v>9.1357622995118195</v>
      </c>
      <c r="O1344" s="28">
        <f t="shared" si="166"/>
        <v>7.9675543102208026</v>
      </c>
    </row>
    <row r="1345" spans="1:15" ht="13.2" x14ac:dyDescent="0.25">
      <c r="A1345" s="31">
        <v>30072</v>
      </c>
      <c r="B1345" s="11">
        <v>116.4</v>
      </c>
      <c r="C1345" s="4">
        <v>6.78</v>
      </c>
      <c r="D1345" s="11">
        <v>14.3833</v>
      </c>
      <c r="E1345" s="11">
        <v>95.8</v>
      </c>
      <c r="F1345" s="23">
        <v>13.62</v>
      </c>
      <c r="G1345" s="4">
        <f t="shared" si="167"/>
        <v>315.60802922755738</v>
      </c>
      <c r="H1345" s="4">
        <f t="shared" si="168"/>
        <v>18.383354279749479</v>
      </c>
      <c r="I1345" s="5">
        <f t="shared" si="171"/>
        <v>78281.653287019566</v>
      </c>
      <c r="J1345" s="4">
        <f t="shared" si="169"/>
        <v>38.999011742171184</v>
      </c>
      <c r="K1345" s="5">
        <f t="shared" si="170"/>
        <v>9673.0971110239552</v>
      </c>
      <c r="L1345" s="15">
        <f t="shared" ref="L1345:L1408" si="172">G1345/AVERAGE(J1225:J1344)</f>
        <v>7.1926124844646226</v>
      </c>
      <c r="M1345" s="6"/>
      <c r="N1345" s="7">
        <f t="shared" ref="N1345:N1408" si="173">I1345/AVERAGE(K1225:K1344)</f>
        <v>9.0662935630478767</v>
      </c>
      <c r="O1345" s="28">
        <f t="shared" si="166"/>
        <v>8.0927186389771482</v>
      </c>
    </row>
    <row r="1346" spans="1:15" ht="13.2" x14ac:dyDescent="0.25">
      <c r="A1346" s="31">
        <v>30103</v>
      </c>
      <c r="B1346" s="11">
        <v>109.7</v>
      </c>
      <c r="C1346" s="4">
        <v>6.81</v>
      </c>
      <c r="D1346" s="11">
        <v>14.17</v>
      </c>
      <c r="E1346" s="11">
        <v>97</v>
      </c>
      <c r="F1346" s="23">
        <v>14.3</v>
      </c>
      <c r="G1346" s="4">
        <f t="shared" si="167"/>
        <v>293.76189793814433</v>
      </c>
      <c r="H1346" s="4">
        <f t="shared" si="168"/>
        <v>18.236267319587625</v>
      </c>
      <c r="I1346" s="5">
        <f t="shared" si="171"/>
        <v>73239.996025664441</v>
      </c>
      <c r="J1346" s="4">
        <f t="shared" si="169"/>
        <v>37.945360927835047</v>
      </c>
      <c r="K1346" s="5">
        <f t="shared" si="170"/>
        <v>9460.4443362230177</v>
      </c>
      <c r="L1346" s="15">
        <f t="shared" si="172"/>
        <v>6.6921339881975888</v>
      </c>
      <c r="M1346" s="6"/>
      <c r="N1346" s="7">
        <f t="shared" si="173"/>
        <v>8.4514967536399102</v>
      </c>
      <c r="O1346" s="28">
        <f t="shared" si="166"/>
        <v>7.7417078334509526</v>
      </c>
    </row>
    <row r="1347" spans="1:15" ht="13.2" x14ac:dyDescent="0.25">
      <c r="A1347" s="31">
        <v>30133</v>
      </c>
      <c r="B1347" s="11">
        <v>109.4</v>
      </c>
      <c r="C1347" s="4">
        <v>6.8233300000000003</v>
      </c>
      <c r="D1347" s="11">
        <v>13.966699999999999</v>
      </c>
      <c r="E1347" s="11">
        <v>97.5</v>
      </c>
      <c r="F1347" s="23">
        <v>13.95</v>
      </c>
      <c r="G1347" s="4">
        <f t="shared" si="167"/>
        <v>291.45618666666667</v>
      </c>
      <c r="H1347" s="4">
        <f t="shared" si="168"/>
        <v>18.178260897333335</v>
      </c>
      <c r="I1347" s="5">
        <f t="shared" si="171"/>
        <v>73042.821698055181</v>
      </c>
      <c r="J1347" s="4">
        <f t="shared" si="169"/>
        <v>37.20915102666666</v>
      </c>
      <c r="K1347" s="5">
        <f t="shared" si="170"/>
        <v>9325.1113145358977</v>
      </c>
      <c r="L1347" s="15">
        <f t="shared" si="172"/>
        <v>6.6386531002087583</v>
      </c>
      <c r="M1347" s="6"/>
      <c r="N1347" s="7">
        <f t="shared" si="173"/>
        <v>8.400296954038712</v>
      </c>
      <c r="O1347" s="28">
        <f t="shared" si="166"/>
        <v>7.8329168665468583</v>
      </c>
    </row>
    <row r="1348" spans="1:15" ht="13.2" x14ac:dyDescent="0.25">
      <c r="A1348" s="31">
        <v>30164</v>
      </c>
      <c r="B1348" s="11">
        <v>109.7</v>
      </c>
      <c r="C1348" s="4">
        <v>6.8366699999999998</v>
      </c>
      <c r="D1348" s="11">
        <v>13.763299999999999</v>
      </c>
      <c r="E1348" s="11">
        <v>97.7</v>
      </c>
      <c r="F1348" s="23">
        <v>13.06</v>
      </c>
      <c r="G1348" s="4">
        <f t="shared" si="167"/>
        <v>291.65715557830089</v>
      </c>
      <c r="H1348" s="4">
        <f t="shared" si="168"/>
        <v>18.176515276458545</v>
      </c>
      <c r="I1348" s="5">
        <f t="shared" si="171"/>
        <v>73472.793700074137</v>
      </c>
      <c r="J1348" s="4">
        <f t="shared" si="169"/>
        <v>36.592205372569083</v>
      </c>
      <c r="K1348" s="5">
        <f t="shared" si="170"/>
        <v>9218.1230768662754</v>
      </c>
      <c r="L1348" s="15">
        <f t="shared" si="172"/>
        <v>6.6434227521660887</v>
      </c>
      <c r="M1348" s="6"/>
      <c r="N1348" s="7">
        <f t="shared" si="173"/>
        <v>8.4227507585675863</v>
      </c>
      <c r="O1348" s="28">
        <f t="shared" si="166"/>
        <v>7.9704721978014001</v>
      </c>
    </row>
    <row r="1349" spans="1:15" ht="13.2" x14ac:dyDescent="0.25">
      <c r="A1349" s="31">
        <v>30195</v>
      </c>
      <c r="B1349" s="11">
        <v>122.4</v>
      </c>
      <c r="C1349" s="4">
        <v>6.85</v>
      </c>
      <c r="D1349" s="11">
        <v>13.56</v>
      </c>
      <c r="E1349" s="11">
        <v>97.9</v>
      </c>
      <c r="F1349" s="23">
        <v>12.34</v>
      </c>
      <c r="G1349" s="4">
        <f t="shared" si="167"/>
        <v>324.75758120531151</v>
      </c>
      <c r="H1349" s="4">
        <f t="shared" si="168"/>
        <v>18.174750255362614</v>
      </c>
      <c r="I1349" s="5">
        <f t="shared" si="171"/>
        <v>82192.826226302001</v>
      </c>
      <c r="J1349" s="4">
        <f t="shared" si="169"/>
        <v>35.978045760980592</v>
      </c>
      <c r="K1349" s="5">
        <f t="shared" si="170"/>
        <v>9105.6758466393403</v>
      </c>
      <c r="L1349" s="15">
        <f t="shared" si="172"/>
        <v>7.398838200323306</v>
      </c>
      <c r="M1349" s="6"/>
      <c r="N1349" s="7">
        <f t="shared" si="173"/>
        <v>9.3938442850122161</v>
      </c>
      <c r="O1349" s="28">
        <f t="shared" si="166"/>
        <v>9.0265486725663724</v>
      </c>
    </row>
    <row r="1350" spans="1:15" ht="13.2" x14ac:dyDescent="0.25">
      <c r="A1350" s="31">
        <v>30225</v>
      </c>
      <c r="B1350" s="11">
        <v>132.69999999999999</v>
      </c>
      <c r="C1350" s="4">
        <v>6.8566700000000003</v>
      </c>
      <c r="D1350" s="11">
        <v>13.253299999999999</v>
      </c>
      <c r="E1350" s="11">
        <v>98.2</v>
      </c>
      <c r="F1350" s="23">
        <v>10.91</v>
      </c>
      <c r="G1350" s="4">
        <f t="shared" si="167"/>
        <v>351.01041853360482</v>
      </c>
      <c r="H1350" s="4">
        <f t="shared" si="168"/>
        <v>18.136869679327901</v>
      </c>
      <c r="I1350" s="5">
        <f t="shared" si="171"/>
        <v>89219.672536778948</v>
      </c>
      <c r="J1350" s="4">
        <f t="shared" si="169"/>
        <v>35.056867972505088</v>
      </c>
      <c r="K1350" s="5">
        <f t="shared" si="170"/>
        <v>8910.7391562297853</v>
      </c>
      <c r="L1350" s="15">
        <f t="shared" si="172"/>
        <v>7.9998409945345861</v>
      </c>
      <c r="M1350" s="6"/>
      <c r="N1350" s="7">
        <f t="shared" si="173"/>
        <v>10.167766914461472</v>
      </c>
      <c r="O1350" s="28">
        <f t="shared" si="166"/>
        <v>10.012600635313468</v>
      </c>
    </row>
    <row r="1351" spans="1:15" ht="13.2" x14ac:dyDescent="0.25">
      <c r="A1351" s="31">
        <v>30256</v>
      </c>
      <c r="B1351" s="11">
        <v>138.1</v>
      </c>
      <c r="C1351" s="4">
        <v>6.8633300000000004</v>
      </c>
      <c r="D1351" s="11">
        <v>12.9467</v>
      </c>
      <c r="E1351" s="11">
        <v>98</v>
      </c>
      <c r="F1351" s="23">
        <v>10.55</v>
      </c>
      <c r="G1351" s="4">
        <f t="shared" si="167"/>
        <v>366.03968673469382</v>
      </c>
      <c r="H1351" s="4">
        <f t="shared" si="168"/>
        <v>18.191536300918369</v>
      </c>
      <c r="I1351" s="5">
        <f t="shared" si="171"/>
        <v>93425.131649677031</v>
      </c>
      <c r="J1351" s="4">
        <f t="shared" si="169"/>
        <v>34.315756786734688</v>
      </c>
      <c r="K1351" s="5">
        <f t="shared" si="170"/>
        <v>8758.4877040468764</v>
      </c>
      <c r="L1351" s="15">
        <f t="shared" si="172"/>
        <v>8.3474769381554257</v>
      </c>
      <c r="M1351" s="6"/>
      <c r="N1351" s="7">
        <f t="shared" si="173"/>
        <v>10.619399669022314</v>
      </c>
      <c r="O1351" s="28">
        <f t="shared" si="166"/>
        <v>10.666810847551886</v>
      </c>
    </row>
    <row r="1352" spans="1:15" ht="13.2" x14ac:dyDescent="0.25">
      <c r="A1352" s="31">
        <v>30286</v>
      </c>
      <c r="B1352" s="11">
        <v>139.4</v>
      </c>
      <c r="C1352" s="4">
        <v>6.87</v>
      </c>
      <c r="D1352" s="11">
        <v>12.64</v>
      </c>
      <c r="E1352" s="11">
        <v>97.6</v>
      </c>
      <c r="F1352" s="23">
        <v>10.54</v>
      </c>
      <c r="G1352" s="4">
        <f t="shared" si="167"/>
        <v>370.99967418032793</v>
      </c>
      <c r="H1352" s="4">
        <f t="shared" si="168"/>
        <v>18.283843340163934</v>
      </c>
      <c r="I1352" s="5">
        <f t="shared" si="171"/>
        <v>95079.965923939453</v>
      </c>
      <c r="J1352" s="4">
        <f t="shared" si="169"/>
        <v>33.640142622950819</v>
      </c>
      <c r="K1352" s="5">
        <f t="shared" si="170"/>
        <v>8621.3111139067023</v>
      </c>
      <c r="L1352" s="15">
        <f t="shared" si="172"/>
        <v>8.4677384014004762</v>
      </c>
      <c r="M1352" s="6"/>
      <c r="N1352" s="7">
        <f t="shared" si="173"/>
        <v>10.782007239538865</v>
      </c>
      <c r="O1352" s="28">
        <f t="shared" si="166"/>
        <v>11.028481012658228</v>
      </c>
    </row>
    <row r="1353" spans="1:15" ht="13.2" x14ac:dyDescent="0.25">
      <c r="A1353" s="31">
        <v>30317</v>
      </c>
      <c r="B1353" s="11">
        <v>144.30000000000001</v>
      </c>
      <c r="C1353" s="4">
        <v>6.8833299999999999</v>
      </c>
      <c r="D1353" s="11">
        <v>12.566700000000001</v>
      </c>
      <c r="E1353" s="11">
        <v>97.8</v>
      </c>
      <c r="F1353" s="23">
        <v>10.46</v>
      </c>
      <c r="G1353" s="4">
        <f t="shared" si="167"/>
        <v>383.2551932515338</v>
      </c>
      <c r="H1353" s="4">
        <f t="shared" si="168"/>
        <v>18.281857029550103</v>
      </c>
      <c r="I1353" s="5">
        <f t="shared" si="171"/>
        <v>98611.256170616747</v>
      </c>
      <c r="J1353" s="4">
        <f t="shared" si="169"/>
        <v>33.376666923312882</v>
      </c>
      <c r="K1353" s="5">
        <f t="shared" si="170"/>
        <v>8587.7898331205088</v>
      </c>
      <c r="L1353" s="15">
        <f t="shared" si="172"/>
        <v>8.756783224134745</v>
      </c>
      <c r="M1353" s="6"/>
      <c r="N1353" s="7">
        <f t="shared" si="173"/>
        <v>11.158544264730372</v>
      </c>
      <c r="O1353" s="28">
        <f t="shared" ref="O1353:O1416" si="174">B1353/D1353</f>
        <v>11.482728162524769</v>
      </c>
    </row>
    <row r="1354" spans="1:15" ht="13.2" x14ac:dyDescent="0.25">
      <c r="A1354" s="31">
        <v>30348</v>
      </c>
      <c r="B1354" s="11">
        <v>146.80000000000001</v>
      </c>
      <c r="C1354" s="4">
        <v>6.8966700000000003</v>
      </c>
      <c r="D1354" s="11">
        <v>12.4933</v>
      </c>
      <c r="E1354" s="11">
        <v>97.9</v>
      </c>
      <c r="F1354" s="23">
        <v>10.72</v>
      </c>
      <c r="G1354" s="4">
        <f t="shared" ref="G1354:G1417" si="175">B1354*$E$1804/E1354</f>
        <v>389.49683758937692</v>
      </c>
      <c r="H1354" s="4">
        <f t="shared" ref="H1354:H1417" si="176">C1354*$E$1804/E1354</f>
        <v>18.298577349438201</v>
      </c>
      <c r="I1354" s="5">
        <f t="shared" si="171"/>
        <v>100609.57707295755</v>
      </c>
      <c r="J1354" s="4">
        <f t="shared" ref="J1354:J1417" si="177">D1354*$E$1804/E1354</f>
        <v>33.147825892747697</v>
      </c>
      <c r="K1354" s="5">
        <f t="shared" ref="K1354:K1417" si="178">J1354*(I1354/G1354)</f>
        <v>8562.2999267410105</v>
      </c>
      <c r="L1354" s="15">
        <f t="shared" si="172"/>
        <v>8.9104934366241189</v>
      </c>
      <c r="M1354" s="6"/>
      <c r="N1354" s="7">
        <f t="shared" si="173"/>
        <v>11.362068266848604</v>
      </c>
      <c r="O1354" s="28">
        <f t="shared" si="174"/>
        <v>11.750298159813662</v>
      </c>
    </row>
    <row r="1355" spans="1:15" ht="13.2" x14ac:dyDescent="0.25">
      <c r="A1355" s="31">
        <v>30376</v>
      </c>
      <c r="B1355" s="11">
        <v>151.9</v>
      </c>
      <c r="C1355" s="4">
        <v>6.91</v>
      </c>
      <c r="D1355" s="11">
        <v>12.42</v>
      </c>
      <c r="E1355" s="11">
        <v>97.9</v>
      </c>
      <c r="F1355" s="23">
        <v>10.51</v>
      </c>
      <c r="G1355" s="4">
        <f t="shared" si="175"/>
        <v>403.02840347293153</v>
      </c>
      <c r="H1355" s="4">
        <f t="shared" si="176"/>
        <v>18.333945148110313</v>
      </c>
      <c r="I1355" s="5">
        <f t="shared" ref="I1355:I1418" si="179">I1354*((G1355+(H1355/12))/G1354)</f>
        <v>104499.51706753016</v>
      </c>
      <c r="J1355" s="4">
        <f t="shared" si="177"/>
        <v>32.953342798774258</v>
      </c>
      <c r="K1355" s="5">
        <f t="shared" si="178"/>
        <v>8544.3318102615194</v>
      </c>
      <c r="L1355" s="15">
        <f t="shared" si="172"/>
        <v>9.2328297051905253</v>
      </c>
      <c r="M1355" s="6"/>
      <c r="N1355" s="7">
        <f t="shared" si="173"/>
        <v>11.779312721126244</v>
      </c>
      <c r="O1355" s="28">
        <f t="shared" si="174"/>
        <v>12.230273752012883</v>
      </c>
    </row>
    <row r="1356" spans="1:15" ht="13.2" x14ac:dyDescent="0.25">
      <c r="A1356" s="31">
        <v>30407</v>
      </c>
      <c r="B1356" s="11">
        <v>157.69999999999999</v>
      </c>
      <c r="C1356" s="4">
        <v>6.92</v>
      </c>
      <c r="D1356" s="11">
        <v>12.476699999999999</v>
      </c>
      <c r="E1356" s="11">
        <v>98.6</v>
      </c>
      <c r="F1356" s="23">
        <v>10.4</v>
      </c>
      <c r="G1356" s="4">
        <f t="shared" si="175"/>
        <v>415.44673529411762</v>
      </c>
      <c r="H1356" s="4">
        <f t="shared" si="176"/>
        <v>18.230129411764707</v>
      </c>
      <c r="I1356" s="5">
        <f t="shared" si="179"/>
        <v>108113.3144463629</v>
      </c>
      <c r="J1356" s="4">
        <f t="shared" si="177"/>
        <v>32.868765264705878</v>
      </c>
      <c r="K1356" s="5">
        <f t="shared" si="178"/>
        <v>8553.5662038867213</v>
      </c>
      <c r="L1356" s="15">
        <f t="shared" si="172"/>
        <v>9.5315812841604117</v>
      </c>
      <c r="M1356" s="6"/>
      <c r="N1356" s="7">
        <f t="shared" si="173"/>
        <v>12.165031590630456</v>
      </c>
      <c r="O1356" s="28">
        <f t="shared" si="174"/>
        <v>12.639560140101148</v>
      </c>
    </row>
    <row r="1357" spans="1:15" ht="13.2" x14ac:dyDescent="0.25">
      <c r="A1357" s="31">
        <v>30437</v>
      </c>
      <c r="B1357" s="11">
        <v>164.1</v>
      </c>
      <c r="C1357" s="4">
        <v>6.93</v>
      </c>
      <c r="D1357" s="11">
        <v>12.533300000000001</v>
      </c>
      <c r="E1357" s="11">
        <v>99.2</v>
      </c>
      <c r="F1357" s="23">
        <v>10.38</v>
      </c>
      <c r="G1357" s="4">
        <f t="shared" si="175"/>
        <v>429.69221068548381</v>
      </c>
      <c r="H1357" s="4">
        <f t="shared" si="176"/>
        <v>18.14605131048387</v>
      </c>
      <c r="I1357" s="5">
        <f t="shared" si="179"/>
        <v>112213.98783792567</v>
      </c>
      <c r="J1357" s="4">
        <f t="shared" si="177"/>
        <v>32.818168093749996</v>
      </c>
      <c r="K1357" s="5">
        <f t="shared" si="178"/>
        <v>8570.4544410059334</v>
      </c>
      <c r="L1357" s="15">
        <f t="shared" si="172"/>
        <v>9.8744565046683999</v>
      </c>
      <c r="M1357" s="6"/>
      <c r="N1357" s="7">
        <f t="shared" si="173"/>
        <v>12.605255648355703</v>
      </c>
      <c r="O1357" s="28">
        <f t="shared" si="174"/>
        <v>13.093119928510447</v>
      </c>
    </row>
    <row r="1358" spans="1:15" ht="13.2" x14ac:dyDescent="0.25">
      <c r="A1358" s="31">
        <v>30468</v>
      </c>
      <c r="B1358" s="11">
        <v>166.4</v>
      </c>
      <c r="C1358" s="4">
        <v>6.94</v>
      </c>
      <c r="D1358" s="11">
        <v>12.59</v>
      </c>
      <c r="E1358" s="11">
        <v>99.5</v>
      </c>
      <c r="F1358" s="23">
        <v>10.85</v>
      </c>
      <c r="G1358" s="4">
        <f t="shared" si="175"/>
        <v>434.40099698492463</v>
      </c>
      <c r="H1358" s="4">
        <f t="shared" si="176"/>
        <v>18.117445427135678</v>
      </c>
      <c r="I1358" s="5">
        <f t="shared" si="179"/>
        <v>113837.96636158771</v>
      </c>
      <c r="J1358" s="4">
        <f t="shared" si="177"/>
        <v>32.867238894472358</v>
      </c>
      <c r="K1358" s="5">
        <f t="shared" si="178"/>
        <v>8613.1009404590695</v>
      </c>
      <c r="L1358" s="15">
        <f t="shared" si="172"/>
        <v>10.000117903130024</v>
      </c>
      <c r="M1358" s="6"/>
      <c r="N1358" s="7">
        <f t="shared" si="173"/>
        <v>12.767362769540004</v>
      </c>
      <c r="O1358" s="28">
        <f t="shared" si="174"/>
        <v>13.216838760921366</v>
      </c>
    </row>
    <row r="1359" spans="1:15" ht="13.2" x14ac:dyDescent="0.25">
      <c r="A1359" s="31">
        <v>30498</v>
      </c>
      <c r="B1359" s="11">
        <v>167</v>
      </c>
      <c r="C1359" s="4">
        <v>6.96</v>
      </c>
      <c r="D1359" s="11">
        <v>12.826700000000001</v>
      </c>
      <c r="E1359" s="11">
        <v>99.9</v>
      </c>
      <c r="F1359" s="23">
        <v>11.38</v>
      </c>
      <c r="G1359" s="4">
        <f t="shared" si="175"/>
        <v>434.22173173173167</v>
      </c>
      <c r="H1359" s="4">
        <f t="shared" si="176"/>
        <v>18.096905705705705</v>
      </c>
      <c r="I1359" s="5">
        <f t="shared" si="179"/>
        <v>114186.19082339847</v>
      </c>
      <c r="J1359" s="4">
        <f t="shared" si="177"/>
        <v>33.351089140140139</v>
      </c>
      <c r="K1359" s="5">
        <f t="shared" si="178"/>
        <v>8770.2515798472177</v>
      </c>
      <c r="L1359" s="15">
        <f t="shared" si="172"/>
        <v>10.014475995571026</v>
      </c>
      <c r="M1359" s="6"/>
      <c r="N1359" s="7">
        <f t="shared" si="173"/>
        <v>12.78689604090343</v>
      </c>
      <c r="O1359" s="28">
        <f t="shared" si="174"/>
        <v>13.01971668472795</v>
      </c>
    </row>
    <row r="1360" spans="1:15" ht="13.2" x14ac:dyDescent="0.25">
      <c r="A1360" s="31">
        <v>30529</v>
      </c>
      <c r="B1360" s="11">
        <v>162.4</v>
      </c>
      <c r="C1360" s="4">
        <v>6.98</v>
      </c>
      <c r="D1360" s="11">
        <v>13.0633</v>
      </c>
      <c r="E1360" s="11">
        <v>100.2</v>
      </c>
      <c r="F1360" s="23">
        <v>11.85</v>
      </c>
      <c r="G1360" s="4">
        <f t="shared" si="175"/>
        <v>420.99687824351292</v>
      </c>
      <c r="H1360" s="4">
        <f t="shared" si="176"/>
        <v>18.094570259481038</v>
      </c>
      <c r="I1360" s="5">
        <f t="shared" si="179"/>
        <v>111105.00815748627</v>
      </c>
      <c r="J1360" s="4">
        <f t="shared" si="177"/>
        <v>33.864584480039916</v>
      </c>
      <c r="K1360" s="5">
        <f t="shared" si="178"/>
        <v>8937.1801297025268</v>
      </c>
      <c r="L1360" s="15">
        <f t="shared" si="172"/>
        <v>9.7280569356652098</v>
      </c>
      <c r="M1360" s="6"/>
      <c r="N1360" s="7">
        <f t="shared" si="173"/>
        <v>12.422837481069038</v>
      </c>
      <c r="O1360" s="28">
        <f t="shared" si="174"/>
        <v>12.431774513331241</v>
      </c>
    </row>
    <row r="1361" spans="1:15" ht="13.2" x14ac:dyDescent="0.25">
      <c r="A1361" s="31">
        <v>30560</v>
      </c>
      <c r="B1361" s="11">
        <v>167.2</v>
      </c>
      <c r="C1361" s="4">
        <v>7</v>
      </c>
      <c r="D1361" s="11">
        <v>13.3</v>
      </c>
      <c r="E1361" s="11">
        <v>100.7</v>
      </c>
      <c r="F1361" s="23">
        <v>11.65</v>
      </c>
      <c r="G1361" s="4">
        <f t="shared" si="175"/>
        <v>431.2879999999999</v>
      </c>
      <c r="H1361" s="4">
        <f t="shared" si="176"/>
        <v>18.056315789473683</v>
      </c>
      <c r="I1361" s="5">
        <f t="shared" si="179"/>
        <v>114218.03383658979</v>
      </c>
      <c r="J1361" s="4">
        <f t="shared" si="177"/>
        <v>34.306999999999995</v>
      </c>
      <c r="K1361" s="5">
        <f t="shared" si="178"/>
        <v>9085.525418819645</v>
      </c>
      <c r="L1361" s="15">
        <f t="shared" si="172"/>
        <v>9.9842024580287774</v>
      </c>
      <c r="M1361" s="6"/>
      <c r="N1361" s="7">
        <f t="shared" si="173"/>
        <v>12.749884493756904</v>
      </c>
      <c r="O1361" s="28">
        <f t="shared" si="174"/>
        <v>12.571428571428569</v>
      </c>
    </row>
    <row r="1362" spans="1:15" ht="13.2" x14ac:dyDescent="0.25">
      <c r="A1362" s="31">
        <v>30590</v>
      </c>
      <c r="B1362" s="11">
        <v>167.7</v>
      </c>
      <c r="C1362" s="4">
        <v>7.03</v>
      </c>
      <c r="D1362" s="11">
        <v>13.5433</v>
      </c>
      <c r="E1362" s="11">
        <v>101</v>
      </c>
      <c r="F1362" s="23">
        <v>11.54</v>
      </c>
      <c r="G1362" s="4">
        <f t="shared" si="175"/>
        <v>431.29285247524746</v>
      </c>
      <c r="H1362" s="4">
        <f t="shared" si="176"/>
        <v>18.079837524752474</v>
      </c>
      <c r="I1362" s="5">
        <f t="shared" si="179"/>
        <v>114618.32598018958</v>
      </c>
      <c r="J1362" s="4">
        <f t="shared" si="177"/>
        <v>34.830819850495047</v>
      </c>
      <c r="K1362" s="5">
        <f t="shared" si="178"/>
        <v>9256.472118351232</v>
      </c>
      <c r="L1362" s="15">
        <f t="shared" si="172"/>
        <v>10.003391799449627</v>
      </c>
      <c r="M1362" s="6"/>
      <c r="N1362" s="7">
        <f t="shared" si="173"/>
        <v>12.773539636170556</v>
      </c>
      <c r="O1362" s="28">
        <f t="shared" si="174"/>
        <v>12.382506479218506</v>
      </c>
    </row>
    <row r="1363" spans="1:15" ht="13.2" x14ac:dyDescent="0.25">
      <c r="A1363" s="31">
        <v>30621</v>
      </c>
      <c r="B1363" s="11">
        <v>165.2</v>
      </c>
      <c r="C1363" s="4">
        <v>7.06</v>
      </c>
      <c r="D1363" s="11">
        <v>13.7867</v>
      </c>
      <c r="E1363" s="11">
        <v>101.2</v>
      </c>
      <c r="F1363" s="23">
        <v>11.69</v>
      </c>
      <c r="G1363" s="4">
        <f t="shared" si="175"/>
        <v>424.02367193675877</v>
      </c>
      <c r="H1363" s="4">
        <f t="shared" si="176"/>
        <v>18.121108498023712</v>
      </c>
      <c r="I1363" s="5">
        <f t="shared" si="179"/>
        <v>113087.81825046049</v>
      </c>
      <c r="J1363" s="4">
        <f t="shared" si="177"/>
        <v>35.386726137351779</v>
      </c>
      <c r="K1363" s="5">
        <f t="shared" si="178"/>
        <v>9437.6986917289596</v>
      </c>
      <c r="L1363" s="15">
        <f t="shared" si="172"/>
        <v>9.8535816493642798</v>
      </c>
      <c r="M1363" s="6"/>
      <c r="N1363" s="7">
        <f t="shared" si="173"/>
        <v>12.581491199513101</v>
      </c>
      <c r="O1363" s="28">
        <f t="shared" si="174"/>
        <v>11.982562904828566</v>
      </c>
    </row>
    <row r="1364" spans="1:15" ht="13.2" x14ac:dyDescent="0.25">
      <c r="A1364" s="31">
        <v>30651</v>
      </c>
      <c r="B1364" s="11">
        <v>164.4</v>
      </c>
      <c r="C1364" s="4">
        <v>7.09</v>
      </c>
      <c r="D1364" s="11">
        <v>14.03</v>
      </c>
      <c r="E1364" s="11">
        <v>101.3</v>
      </c>
      <c r="F1364" s="23">
        <v>11.83</v>
      </c>
      <c r="G1364" s="4">
        <f t="shared" si="175"/>
        <v>421.5537334649556</v>
      </c>
      <c r="H1364" s="4">
        <f t="shared" si="176"/>
        <v>18.180145804540967</v>
      </c>
      <c r="I1364" s="5">
        <f t="shared" si="179"/>
        <v>112833.13781295894</v>
      </c>
      <c r="J1364" s="4">
        <f t="shared" si="177"/>
        <v>35.975662290227042</v>
      </c>
      <c r="K1364" s="5">
        <f t="shared" si="178"/>
        <v>9629.2513595852415</v>
      </c>
      <c r="L1364" s="15">
        <f t="shared" si="172"/>
        <v>9.8150109036086732</v>
      </c>
      <c r="M1364" s="6"/>
      <c r="N1364" s="7">
        <f t="shared" si="173"/>
        <v>12.531076317323548</v>
      </c>
      <c r="O1364" s="28">
        <f t="shared" si="174"/>
        <v>11.717747683535283</v>
      </c>
    </row>
    <row r="1365" spans="1:15" ht="13.2" x14ac:dyDescent="0.25">
      <c r="A1365" s="31">
        <v>30682</v>
      </c>
      <c r="B1365" s="11">
        <v>166.4</v>
      </c>
      <c r="C1365" s="4">
        <v>7.12</v>
      </c>
      <c r="D1365" s="11">
        <v>14.44</v>
      </c>
      <c r="E1365" s="11">
        <v>101.9</v>
      </c>
      <c r="F1365" s="23">
        <v>11.67</v>
      </c>
      <c r="G1365" s="4">
        <f t="shared" si="175"/>
        <v>424.16976643768396</v>
      </c>
      <c r="H1365" s="4">
        <f t="shared" si="176"/>
        <v>18.149571736997054</v>
      </c>
      <c r="I1365" s="5">
        <f t="shared" si="179"/>
        <v>113938.17203764353</v>
      </c>
      <c r="J1365" s="4">
        <f t="shared" si="177"/>
        <v>36.808962904808631</v>
      </c>
      <c r="K1365" s="5">
        <f t="shared" si="178"/>
        <v>9887.4231023051216</v>
      </c>
      <c r="L1365" s="15">
        <f t="shared" si="172"/>
        <v>9.8949318092025393</v>
      </c>
      <c r="M1365" s="6"/>
      <c r="N1365" s="7">
        <f t="shared" si="173"/>
        <v>12.630750087850315</v>
      </c>
      <c r="O1365" s="28">
        <f t="shared" si="174"/>
        <v>11.523545706371191</v>
      </c>
    </row>
    <row r="1366" spans="1:15" ht="13.2" x14ac:dyDescent="0.25">
      <c r="A1366" s="31">
        <v>30713</v>
      </c>
      <c r="B1366" s="11">
        <v>157.30000000000001</v>
      </c>
      <c r="C1366" s="4">
        <v>7.15</v>
      </c>
      <c r="D1366" s="11">
        <v>14.85</v>
      </c>
      <c r="E1366" s="11">
        <v>102.4</v>
      </c>
      <c r="F1366" s="23">
        <v>11.84</v>
      </c>
      <c r="G1366" s="4">
        <f t="shared" si="175"/>
        <v>399.01510644531248</v>
      </c>
      <c r="H1366" s="4">
        <f t="shared" si="176"/>
        <v>18.137050292968748</v>
      </c>
      <c r="I1366" s="5">
        <f t="shared" si="179"/>
        <v>107587.25393550738</v>
      </c>
      <c r="J1366" s="4">
        <f t="shared" si="177"/>
        <v>37.669258300781244</v>
      </c>
      <c r="K1366" s="5">
        <f t="shared" si="178"/>
        <v>10156.838658247199</v>
      </c>
      <c r="L1366" s="15">
        <f t="shared" si="172"/>
        <v>9.3245296457279849</v>
      </c>
      <c r="M1366" s="6"/>
      <c r="N1366" s="7">
        <f t="shared" si="173"/>
        <v>11.902399335847159</v>
      </c>
      <c r="O1366" s="28">
        <f t="shared" si="174"/>
        <v>10.592592592592593</v>
      </c>
    </row>
    <row r="1367" spans="1:15" ht="13.2" x14ac:dyDescent="0.25">
      <c r="A1367" s="31">
        <v>30742</v>
      </c>
      <c r="B1367" s="11">
        <v>157.4</v>
      </c>
      <c r="C1367" s="4">
        <v>7.18</v>
      </c>
      <c r="D1367" s="11">
        <v>15.26</v>
      </c>
      <c r="E1367" s="11">
        <v>102.6</v>
      </c>
      <c r="F1367" s="23">
        <v>12.32</v>
      </c>
      <c r="G1367" s="4">
        <f t="shared" si="175"/>
        <v>398.49046978557504</v>
      </c>
      <c r="H1367" s="4">
        <f t="shared" si="176"/>
        <v>18.177646588693957</v>
      </c>
      <c r="I1367" s="5">
        <f t="shared" si="179"/>
        <v>107854.23473573646</v>
      </c>
      <c r="J1367" s="4">
        <f t="shared" si="177"/>
        <v>38.633828265107212</v>
      </c>
      <c r="K1367" s="5">
        <f t="shared" si="178"/>
        <v>10456.516023299482</v>
      </c>
      <c r="L1367" s="15">
        <f t="shared" si="172"/>
        <v>9.326747066508247</v>
      </c>
      <c r="M1367" s="6"/>
      <c r="N1367" s="7">
        <f t="shared" si="173"/>
        <v>11.904570260565981</v>
      </c>
      <c r="O1367" s="28">
        <f t="shared" si="174"/>
        <v>10.314547837483618</v>
      </c>
    </row>
    <row r="1368" spans="1:15" ht="13.2" x14ac:dyDescent="0.25">
      <c r="A1368" s="31">
        <v>30773</v>
      </c>
      <c r="B1368" s="11">
        <v>157.6</v>
      </c>
      <c r="C1368" s="4">
        <v>7.2233299999999998</v>
      </c>
      <c r="D1368" s="11">
        <v>15.5733</v>
      </c>
      <c r="E1368" s="11">
        <v>103.1</v>
      </c>
      <c r="F1368" s="23">
        <v>12.63</v>
      </c>
      <c r="G1368" s="4">
        <f t="shared" si="175"/>
        <v>397.06181183317165</v>
      </c>
      <c r="H1368" s="4">
        <f t="shared" si="176"/>
        <v>18.198657977594568</v>
      </c>
      <c r="I1368" s="5">
        <f t="shared" si="179"/>
        <v>107878.02464125687</v>
      </c>
      <c r="J1368" s="4">
        <f t="shared" si="177"/>
        <v>39.235804024248303</v>
      </c>
      <c r="K1368" s="5">
        <f t="shared" si="178"/>
        <v>10660.005337218818</v>
      </c>
      <c r="L1368" s="15">
        <f t="shared" si="172"/>
        <v>9.3056434045948251</v>
      </c>
      <c r="M1368" s="6"/>
      <c r="N1368" s="7">
        <f t="shared" si="173"/>
        <v>11.87654309886865</v>
      </c>
      <c r="O1368" s="28">
        <f t="shared" si="174"/>
        <v>10.11988467441069</v>
      </c>
    </row>
    <row r="1369" spans="1:15" ht="13.2" x14ac:dyDescent="0.25">
      <c r="A1369" s="31">
        <v>30803</v>
      </c>
      <c r="B1369" s="11">
        <v>156.6</v>
      </c>
      <c r="C1369" s="4">
        <v>7.2666700000000004</v>
      </c>
      <c r="D1369" s="11">
        <v>15.886699999999999</v>
      </c>
      <c r="E1369" s="11">
        <v>103.4</v>
      </c>
      <c r="F1369" s="23">
        <v>13.41</v>
      </c>
      <c r="G1369" s="4">
        <f t="shared" si="175"/>
        <v>393.3976769825918</v>
      </c>
      <c r="H1369" s="4">
        <f t="shared" si="176"/>
        <v>18.254732422727272</v>
      </c>
      <c r="I1369" s="5">
        <f t="shared" si="179"/>
        <v>107295.81657364499</v>
      </c>
      <c r="J1369" s="4">
        <f t="shared" si="177"/>
        <v>39.909264846228233</v>
      </c>
      <c r="K1369" s="5">
        <f t="shared" si="178"/>
        <v>10884.90708276198</v>
      </c>
      <c r="L1369" s="15">
        <f t="shared" si="172"/>
        <v>9.2318318168960509</v>
      </c>
      <c r="M1369" s="6"/>
      <c r="N1369" s="7">
        <f t="shared" si="173"/>
        <v>11.781082542587823</v>
      </c>
      <c r="O1369" s="28">
        <f t="shared" si="174"/>
        <v>9.8573020199286194</v>
      </c>
    </row>
    <row r="1370" spans="1:15" ht="13.2" x14ac:dyDescent="0.25">
      <c r="A1370" s="31">
        <v>30834</v>
      </c>
      <c r="B1370" s="11">
        <v>153.1</v>
      </c>
      <c r="C1370" s="4">
        <v>7.31</v>
      </c>
      <c r="D1370" s="11">
        <v>16.2</v>
      </c>
      <c r="E1370" s="11">
        <v>103.7</v>
      </c>
      <c r="F1370" s="23">
        <v>13.56</v>
      </c>
      <c r="G1370" s="4">
        <f t="shared" si="175"/>
        <v>383.49261620057854</v>
      </c>
      <c r="H1370" s="4">
        <f t="shared" si="176"/>
        <v>18.310457377049175</v>
      </c>
      <c r="I1370" s="5">
        <f t="shared" si="179"/>
        <v>105010.46509748838</v>
      </c>
      <c r="J1370" s="4">
        <f t="shared" si="177"/>
        <v>40.578578592092576</v>
      </c>
      <c r="K1370" s="5">
        <f t="shared" si="178"/>
        <v>11111.492714430517</v>
      </c>
      <c r="L1370" s="15">
        <f t="shared" si="172"/>
        <v>9.0101855122910113</v>
      </c>
      <c r="M1370" s="6"/>
      <c r="N1370" s="7">
        <f t="shared" si="173"/>
        <v>11.497716640781471</v>
      </c>
      <c r="O1370" s="28">
        <f t="shared" si="174"/>
        <v>9.4506172839506171</v>
      </c>
    </row>
    <row r="1371" spans="1:15" ht="13.2" x14ac:dyDescent="0.25">
      <c r="A1371" s="31">
        <v>30864</v>
      </c>
      <c r="B1371" s="11">
        <v>151.1</v>
      </c>
      <c r="C1371" s="4">
        <v>7.3333300000000001</v>
      </c>
      <c r="D1371" s="11">
        <v>16.32</v>
      </c>
      <c r="E1371" s="11">
        <v>104.1</v>
      </c>
      <c r="F1371" s="23">
        <v>13.36</v>
      </c>
      <c r="G1371" s="4">
        <f t="shared" si="175"/>
        <v>377.02860999039387</v>
      </c>
      <c r="H1371" s="4">
        <f t="shared" si="176"/>
        <v>18.298313808741597</v>
      </c>
      <c r="I1371" s="5">
        <f t="shared" si="179"/>
        <v>103657.9955244533</v>
      </c>
      <c r="J1371" s="4">
        <f t="shared" si="177"/>
        <v>40.72208414985591</v>
      </c>
      <c r="K1371" s="5">
        <f t="shared" si="178"/>
        <v>11195.886743607398</v>
      </c>
      <c r="L1371" s="15">
        <f t="shared" si="172"/>
        <v>8.8683022140433057</v>
      </c>
      <c r="M1371" s="6"/>
      <c r="N1371" s="7">
        <f t="shared" si="173"/>
        <v>11.316241863649713</v>
      </c>
      <c r="O1371" s="28">
        <f t="shared" si="174"/>
        <v>9.2585784313725483</v>
      </c>
    </row>
    <row r="1372" spans="1:15" ht="13.2" x14ac:dyDescent="0.25">
      <c r="A1372" s="31">
        <v>30895</v>
      </c>
      <c r="B1372" s="11">
        <v>164.4</v>
      </c>
      <c r="C1372" s="4">
        <v>7.3566700000000003</v>
      </c>
      <c r="D1372" s="11">
        <v>16.440000000000001</v>
      </c>
      <c r="E1372" s="11">
        <v>104.5</v>
      </c>
      <c r="F1372" s="23">
        <v>12.72</v>
      </c>
      <c r="G1372" s="4">
        <f t="shared" si="175"/>
        <v>408.64491100478466</v>
      </c>
      <c r="H1372" s="4">
        <f t="shared" si="176"/>
        <v>18.286288062296649</v>
      </c>
      <c r="I1372" s="5">
        <f t="shared" si="179"/>
        <v>112769.3528464181</v>
      </c>
      <c r="J1372" s="4">
        <f t="shared" si="177"/>
        <v>40.864491100478467</v>
      </c>
      <c r="K1372" s="5">
        <f t="shared" si="178"/>
        <v>11276.935284641811</v>
      </c>
      <c r="L1372" s="15">
        <f t="shared" si="172"/>
        <v>9.6230632573731736</v>
      </c>
      <c r="M1372" s="6"/>
      <c r="N1372" s="7">
        <f t="shared" si="173"/>
        <v>12.274711609555554</v>
      </c>
      <c r="O1372" s="28">
        <f t="shared" si="174"/>
        <v>10</v>
      </c>
    </row>
    <row r="1373" spans="1:15" ht="13.2" x14ac:dyDescent="0.25">
      <c r="A1373" s="31">
        <v>30926</v>
      </c>
      <c r="B1373" s="11">
        <v>166.1</v>
      </c>
      <c r="C1373" s="4">
        <v>7.38</v>
      </c>
      <c r="D1373" s="11">
        <v>16.559999999999999</v>
      </c>
      <c r="E1373" s="11">
        <v>105</v>
      </c>
      <c r="F1373" s="23">
        <v>12.52</v>
      </c>
      <c r="G1373" s="4">
        <f t="shared" si="175"/>
        <v>410.90450761904759</v>
      </c>
      <c r="H1373" s="4">
        <f t="shared" si="176"/>
        <v>18.256925142857142</v>
      </c>
      <c r="I1373" s="5">
        <f t="shared" si="179"/>
        <v>113812.75680385338</v>
      </c>
      <c r="J1373" s="4">
        <f t="shared" si="177"/>
        <v>40.96675885714285</v>
      </c>
      <c r="K1373" s="5">
        <f t="shared" si="178"/>
        <v>11347.015368283033</v>
      </c>
      <c r="L1373" s="15">
        <f t="shared" si="172"/>
        <v>9.6873413136280888</v>
      </c>
      <c r="M1373" s="6"/>
      <c r="N1373" s="7">
        <f t="shared" si="173"/>
        <v>12.351552352066452</v>
      </c>
      <c r="O1373" s="28">
        <f t="shared" si="174"/>
        <v>10.030193236714977</v>
      </c>
    </row>
    <row r="1374" spans="1:15" ht="13.2" x14ac:dyDescent="0.25">
      <c r="A1374" s="31">
        <v>30956</v>
      </c>
      <c r="B1374" s="11">
        <v>164.8</v>
      </c>
      <c r="C1374" s="4">
        <v>7.43</v>
      </c>
      <c r="D1374" s="11">
        <v>16.5867</v>
      </c>
      <c r="E1374" s="11">
        <v>105.3</v>
      </c>
      <c r="F1374" s="23">
        <v>12.16</v>
      </c>
      <c r="G1374" s="4">
        <f t="shared" si="175"/>
        <v>406.527012345679</v>
      </c>
      <c r="H1374" s="4">
        <f t="shared" si="176"/>
        <v>18.328250617283949</v>
      </c>
      <c r="I1374" s="5">
        <f t="shared" si="179"/>
        <v>113023.32177755305</v>
      </c>
      <c r="J1374" s="4">
        <f t="shared" si="177"/>
        <v>40.915907740740742</v>
      </c>
      <c r="K1374" s="5">
        <f t="shared" si="178"/>
        <v>11375.509292037252</v>
      </c>
      <c r="L1374" s="15">
        <f t="shared" si="172"/>
        <v>9.5950707030485098</v>
      </c>
      <c r="M1374" s="6"/>
      <c r="N1374" s="7">
        <f t="shared" si="173"/>
        <v>12.229383028121235</v>
      </c>
      <c r="O1374" s="28">
        <f t="shared" si="174"/>
        <v>9.9356713511427834</v>
      </c>
    </row>
    <row r="1375" spans="1:15" ht="13.2" x14ac:dyDescent="0.25">
      <c r="A1375" s="31">
        <v>30987</v>
      </c>
      <c r="B1375" s="11">
        <v>166.3</v>
      </c>
      <c r="C1375" s="4">
        <v>7.48</v>
      </c>
      <c r="D1375" s="11">
        <v>16.613299999999999</v>
      </c>
      <c r="E1375" s="11">
        <v>105.3</v>
      </c>
      <c r="F1375" s="23">
        <v>11.57</v>
      </c>
      <c r="G1375" s="4">
        <f t="shared" si="175"/>
        <v>410.2271975308642</v>
      </c>
      <c r="H1375" s="4">
        <f t="shared" si="176"/>
        <v>18.451590123456789</v>
      </c>
      <c r="I1375" s="5">
        <f t="shared" si="179"/>
        <v>114479.54863783423</v>
      </c>
      <c r="J1375" s="4">
        <f t="shared" si="177"/>
        <v>40.981524358024686</v>
      </c>
      <c r="K1375" s="5">
        <f t="shared" si="178"/>
        <v>11436.458721496881</v>
      </c>
      <c r="L1375" s="15">
        <f t="shared" si="172"/>
        <v>9.6919732217830958</v>
      </c>
      <c r="M1375" s="6"/>
      <c r="N1375" s="7">
        <f t="shared" si="173"/>
        <v>12.348679358880021</v>
      </c>
      <c r="O1375" s="28">
        <f t="shared" si="174"/>
        <v>10.010052187103106</v>
      </c>
    </row>
    <row r="1376" spans="1:15" ht="13.2" x14ac:dyDescent="0.25">
      <c r="A1376" s="31">
        <v>31017</v>
      </c>
      <c r="B1376" s="11">
        <v>164.5</v>
      </c>
      <c r="C1376" s="4">
        <v>7.53</v>
      </c>
      <c r="D1376" s="11">
        <v>16.64</v>
      </c>
      <c r="E1376" s="11">
        <v>105.3</v>
      </c>
      <c r="F1376" s="23">
        <v>11.5</v>
      </c>
      <c r="G1376" s="4">
        <f t="shared" si="175"/>
        <v>405.78697530864196</v>
      </c>
      <c r="H1376" s="4">
        <f t="shared" si="176"/>
        <v>18.574929629629629</v>
      </c>
      <c r="I1376" s="5">
        <f t="shared" si="179"/>
        <v>113672.40930663842</v>
      </c>
      <c r="J1376" s="4">
        <f t="shared" si="177"/>
        <v>41.047387654320993</v>
      </c>
      <c r="K1376" s="5">
        <f t="shared" si="178"/>
        <v>11498.534290957226</v>
      </c>
      <c r="L1376" s="15">
        <f t="shared" si="172"/>
        <v>9.5950548011334611</v>
      </c>
      <c r="M1376" s="6"/>
      <c r="N1376" s="7">
        <f t="shared" si="173"/>
        <v>12.22216248914615</v>
      </c>
      <c r="O1376" s="28">
        <f t="shared" si="174"/>
        <v>9.8858173076923066</v>
      </c>
    </row>
    <row r="1377" spans="1:15" ht="13.2" x14ac:dyDescent="0.25">
      <c r="A1377" s="31">
        <v>31048</v>
      </c>
      <c r="B1377" s="11">
        <v>171.6</v>
      </c>
      <c r="C1377" s="4">
        <v>7.5733300000000003</v>
      </c>
      <c r="D1377" s="11">
        <v>16.556699999999999</v>
      </c>
      <c r="E1377" s="11">
        <v>105.5</v>
      </c>
      <c r="F1377" s="23">
        <v>11.38</v>
      </c>
      <c r="G1377" s="4">
        <f t="shared" si="175"/>
        <v>422.49871848341229</v>
      </c>
      <c r="H1377" s="4">
        <f t="shared" si="176"/>
        <v>18.6463998814218</v>
      </c>
      <c r="I1377" s="5">
        <f t="shared" si="179"/>
        <v>118789.12325594322</v>
      </c>
      <c r="J1377" s="4">
        <f t="shared" si="177"/>
        <v>40.764478626540274</v>
      </c>
      <c r="K1377" s="5">
        <f t="shared" si="178"/>
        <v>11461.281334566871</v>
      </c>
      <c r="L1377" s="15">
        <f t="shared" si="172"/>
        <v>9.997001177730457</v>
      </c>
      <c r="M1377" s="6"/>
      <c r="N1377" s="7">
        <f t="shared" si="173"/>
        <v>12.729627871083467</v>
      </c>
      <c r="O1377" s="28">
        <f t="shared" si="174"/>
        <v>10.364384206997771</v>
      </c>
    </row>
    <row r="1378" spans="1:15" ht="13.2" x14ac:dyDescent="0.25">
      <c r="A1378" s="31">
        <v>31079</v>
      </c>
      <c r="B1378" s="11">
        <v>180.9</v>
      </c>
      <c r="C1378" s="4">
        <v>7.6166700000000001</v>
      </c>
      <c r="D1378" s="11">
        <v>16.473299999999998</v>
      </c>
      <c r="E1378" s="11">
        <v>106</v>
      </c>
      <c r="F1378" s="23">
        <v>11.51</v>
      </c>
      <c r="G1378" s="4">
        <f t="shared" si="175"/>
        <v>443.29545000000002</v>
      </c>
      <c r="H1378" s="4">
        <f t="shared" si="176"/>
        <v>18.664649834999999</v>
      </c>
      <c r="I1378" s="5">
        <f t="shared" si="179"/>
        <v>125073.61242265734</v>
      </c>
      <c r="J1378" s="4">
        <f t="shared" si="177"/>
        <v>40.367821649999989</v>
      </c>
      <c r="K1378" s="5">
        <f t="shared" si="178"/>
        <v>11389.580649652627</v>
      </c>
      <c r="L1378" s="15">
        <f t="shared" si="172"/>
        <v>10.494935172607082</v>
      </c>
      <c r="M1378" s="6"/>
      <c r="N1378" s="7">
        <f t="shared" si="173"/>
        <v>13.357385583224788</v>
      </c>
      <c r="O1378" s="28">
        <f t="shared" si="174"/>
        <v>10.981406275609624</v>
      </c>
    </row>
    <row r="1379" spans="1:15" ht="13.2" x14ac:dyDescent="0.25">
      <c r="A1379" s="31">
        <v>31107</v>
      </c>
      <c r="B1379" s="11">
        <v>179.4</v>
      </c>
      <c r="C1379" s="4">
        <v>7.66</v>
      </c>
      <c r="D1379" s="11">
        <v>16.39</v>
      </c>
      <c r="E1379" s="11">
        <v>106.4</v>
      </c>
      <c r="F1379" s="23">
        <v>11.86</v>
      </c>
      <c r="G1379" s="4">
        <f t="shared" si="175"/>
        <v>437.96699436090222</v>
      </c>
      <c r="H1379" s="4">
        <f t="shared" si="176"/>
        <v>18.700262969924811</v>
      </c>
      <c r="I1379" s="5">
        <f t="shared" si="179"/>
        <v>124009.89729728442</v>
      </c>
      <c r="J1379" s="4">
        <f t="shared" si="177"/>
        <v>40.012703665413532</v>
      </c>
      <c r="K1379" s="5">
        <f t="shared" si="178"/>
        <v>11329.55527704845</v>
      </c>
      <c r="L1379" s="15">
        <f t="shared" si="172"/>
        <v>10.373217214924734</v>
      </c>
      <c r="M1379" s="6"/>
      <c r="N1379" s="7">
        <f t="shared" si="173"/>
        <v>13.197786108739972</v>
      </c>
      <c r="O1379" s="28">
        <f t="shared" si="174"/>
        <v>10.945698596705308</v>
      </c>
    </row>
    <row r="1380" spans="1:15" ht="13.2" x14ac:dyDescent="0.25">
      <c r="A1380" s="31">
        <v>31138</v>
      </c>
      <c r="B1380" s="11">
        <v>180.6</v>
      </c>
      <c r="C1380" s="4">
        <v>7.6866700000000003</v>
      </c>
      <c r="D1380" s="11">
        <v>16.13</v>
      </c>
      <c r="E1380" s="11">
        <v>106.9</v>
      </c>
      <c r="F1380" s="23">
        <v>11.43</v>
      </c>
      <c r="G1380" s="4">
        <f t="shared" si="175"/>
        <v>438.83434798877448</v>
      </c>
      <c r="H1380" s="4">
        <f t="shared" si="176"/>
        <v>18.677601426660427</v>
      </c>
      <c r="I1380" s="5">
        <f t="shared" si="179"/>
        <v>124696.19951732908</v>
      </c>
      <c r="J1380" s="4">
        <f t="shared" si="177"/>
        <v>39.19378755846585</v>
      </c>
      <c r="K1380" s="5">
        <f t="shared" si="178"/>
        <v>11137.041518352813</v>
      </c>
      <c r="L1380" s="15">
        <f t="shared" si="172"/>
        <v>10.39711871981682</v>
      </c>
      <c r="M1380" s="6"/>
      <c r="N1380" s="7">
        <f t="shared" si="173"/>
        <v>13.224090599429941</v>
      </c>
      <c r="O1380" s="28">
        <f t="shared" si="174"/>
        <v>11.196528208307502</v>
      </c>
    </row>
    <row r="1381" spans="1:15" ht="13.2" x14ac:dyDescent="0.25">
      <c r="A1381" s="31">
        <v>31168</v>
      </c>
      <c r="B1381" s="11">
        <v>184.9</v>
      </c>
      <c r="C1381" s="4">
        <v>7.71333</v>
      </c>
      <c r="D1381" s="11">
        <v>15.87</v>
      </c>
      <c r="E1381" s="11">
        <v>107.3</v>
      </c>
      <c r="F1381" s="23">
        <v>10.85</v>
      </c>
      <c r="G1381" s="4">
        <f t="shared" si="175"/>
        <v>447.60791891891893</v>
      </c>
      <c r="H1381" s="4">
        <f t="shared" si="176"/>
        <v>18.672512651351351</v>
      </c>
      <c r="I1381" s="5">
        <f t="shared" si="179"/>
        <v>127631.39265040225</v>
      </c>
      <c r="J1381" s="4">
        <f t="shared" si="177"/>
        <v>38.418267567567568</v>
      </c>
      <c r="K1381" s="5">
        <f t="shared" si="178"/>
        <v>10954.625210177846</v>
      </c>
      <c r="L1381" s="15">
        <f t="shared" si="172"/>
        <v>10.608120467860093</v>
      </c>
      <c r="M1381" s="6"/>
      <c r="N1381" s="7">
        <f t="shared" si="173"/>
        <v>13.488455241725175</v>
      </c>
      <c r="O1381" s="28">
        <f t="shared" si="174"/>
        <v>11.650913673597984</v>
      </c>
    </row>
    <row r="1382" spans="1:15" ht="13.2" x14ac:dyDescent="0.25">
      <c r="A1382" s="31">
        <v>31199</v>
      </c>
      <c r="B1382" s="11">
        <v>188.9</v>
      </c>
      <c r="C1382" s="4">
        <v>7.74</v>
      </c>
      <c r="D1382" s="11">
        <v>15.61</v>
      </c>
      <c r="E1382" s="11">
        <v>107.6</v>
      </c>
      <c r="F1382" s="23">
        <v>10.16</v>
      </c>
      <c r="G1382" s="4">
        <f t="shared" si="175"/>
        <v>456.01618680297395</v>
      </c>
      <c r="H1382" s="4">
        <f t="shared" si="176"/>
        <v>18.684834758364314</v>
      </c>
      <c r="I1382" s="5">
        <f t="shared" si="179"/>
        <v>130472.9194484444</v>
      </c>
      <c r="J1382" s="4">
        <f t="shared" si="177"/>
        <v>37.683497490706316</v>
      </c>
      <c r="K1382" s="5">
        <f t="shared" si="178"/>
        <v>10781.80133716367</v>
      </c>
      <c r="L1382" s="15">
        <f t="shared" si="172"/>
        <v>10.810049845861212</v>
      </c>
      <c r="M1382" s="6"/>
      <c r="N1382" s="7">
        <f t="shared" si="173"/>
        <v>13.7414262692464</v>
      </c>
      <c r="O1382" s="28">
        <f t="shared" si="174"/>
        <v>12.101217168481742</v>
      </c>
    </row>
    <row r="1383" spans="1:15" ht="13.2" x14ac:dyDescent="0.25">
      <c r="A1383" s="31">
        <v>31229</v>
      </c>
      <c r="B1383" s="11">
        <v>192.5</v>
      </c>
      <c r="C1383" s="4">
        <v>7.7733299999999996</v>
      </c>
      <c r="D1383" s="11">
        <v>15.4833</v>
      </c>
      <c r="E1383" s="11">
        <v>107.8</v>
      </c>
      <c r="F1383" s="23">
        <v>10.31</v>
      </c>
      <c r="G1383" s="4">
        <f t="shared" si="175"/>
        <v>463.84464285714284</v>
      </c>
      <c r="H1383" s="4">
        <f t="shared" si="176"/>
        <v>18.730480403432281</v>
      </c>
      <c r="I1383" s="5">
        <f t="shared" si="179"/>
        <v>133159.34430942463</v>
      </c>
      <c r="J1383" s="4">
        <f t="shared" si="177"/>
        <v>37.308289655844156</v>
      </c>
      <c r="K1383" s="5">
        <f t="shared" si="178"/>
        <v>10710.36922465514</v>
      </c>
      <c r="L1383" s="15">
        <f t="shared" si="172"/>
        <v>10.99756395679338</v>
      </c>
      <c r="M1383" s="6"/>
      <c r="N1383" s="7">
        <f t="shared" si="173"/>
        <v>13.97641908312284</v>
      </c>
      <c r="O1383" s="28">
        <f t="shared" si="174"/>
        <v>12.432750124327502</v>
      </c>
    </row>
    <row r="1384" spans="1:15" ht="13.2" x14ac:dyDescent="0.25">
      <c r="A1384" s="31">
        <v>31260</v>
      </c>
      <c r="B1384" s="11">
        <v>188.3</v>
      </c>
      <c r="C1384" s="4">
        <v>7.8066700000000004</v>
      </c>
      <c r="D1384" s="11">
        <v>15.3567</v>
      </c>
      <c r="E1384" s="11">
        <v>108</v>
      </c>
      <c r="F1384" s="23">
        <v>10.33</v>
      </c>
      <c r="G1384" s="4">
        <f t="shared" si="175"/>
        <v>452.88416574074074</v>
      </c>
      <c r="H1384" s="4">
        <f t="shared" si="176"/>
        <v>18.775981041759259</v>
      </c>
      <c r="I1384" s="5">
        <f t="shared" si="179"/>
        <v>130462.01840864886</v>
      </c>
      <c r="J1384" s="4">
        <f t="shared" si="177"/>
        <v>36.934711991666667</v>
      </c>
      <c r="K1384" s="5">
        <f t="shared" si="178"/>
        <v>10639.756123717993</v>
      </c>
      <c r="L1384" s="15">
        <f t="shared" si="172"/>
        <v>10.738799808877282</v>
      </c>
      <c r="M1384" s="6"/>
      <c r="N1384" s="7">
        <f t="shared" si="173"/>
        <v>13.646192185229479</v>
      </c>
      <c r="O1384" s="28">
        <f t="shared" si="174"/>
        <v>12.261748943457905</v>
      </c>
    </row>
    <row r="1385" spans="1:15" ht="13.2" x14ac:dyDescent="0.25">
      <c r="A1385" s="31">
        <v>31291</v>
      </c>
      <c r="B1385" s="11">
        <v>184.1</v>
      </c>
      <c r="C1385" s="4">
        <v>7.84</v>
      </c>
      <c r="D1385" s="11">
        <v>15.23</v>
      </c>
      <c r="E1385" s="11">
        <v>108.3</v>
      </c>
      <c r="F1385" s="23">
        <v>10.37</v>
      </c>
      <c r="G1385" s="4">
        <f t="shared" si="175"/>
        <v>441.55611542012923</v>
      </c>
      <c r="H1385" s="4">
        <f t="shared" si="176"/>
        <v>18.803910618651891</v>
      </c>
      <c r="I1385" s="5">
        <f t="shared" si="179"/>
        <v>127650.15746342954</v>
      </c>
      <c r="J1385" s="4">
        <f t="shared" si="177"/>
        <v>36.528515143120956</v>
      </c>
      <c r="K1385" s="5">
        <f t="shared" si="178"/>
        <v>10560.086356154437</v>
      </c>
      <c r="L1385" s="15">
        <f t="shared" si="172"/>
        <v>10.471234661697547</v>
      </c>
      <c r="M1385" s="6"/>
      <c r="N1385" s="7">
        <f t="shared" si="173"/>
        <v>13.306583154373692</v>
      </c>
      <c r="O1385" s="28">
        <f t="shared" si="174"/>
        <v>12.087984241628364</v>
      </c>
    </row>
    <row r="1386" spans="1:15" ht="13.2" x14ac:dyDescent="0.25">
      <c r="A1386" s="31">
        <v>31321</v>
      </c>
      <c r="B1386" s="11">
        <v>186.2</v>
      </c>
      <c r="C1386" s="4">
        <v>7.86</v>
      </c>
      <c r="D1386" s="11">
        <v>15.023300000000001</v>
      </c>
      <c r="E1386" s="11">
        <v>108.7</v>
      </c>
      <c r="F1386" s="23">
        <v>10.24</v>
      </c>
      <c r="G1386" s="4">
        <f t="shared" si="175"/>
        <v>444.9494811407543</v>
      </c>
      <c r="H1386" s="4">
        <f t="shared" si="176"/>
        <v>18.782507635694571</v>
      </c>
      <c r="I1386" s="5">
        <f t="shared" si="179"/>
        <v>129083.6396821152</v>
      </c>
      <c r="J1386" s="4">
        <f t="shared" si="177"/>
        <v>35.900158646734127</v>
      </c>
      <c r="K1386" s="5">
        <f t="shared" si="178"/>
        <v>10414.942234351887</v>
      </c>
      <c r="L1386" s="15">
        <f t="shared" si="172"/>
        <v>10.552516982943748</v>
      </c>
      <c r="M1386" s="6"/>
      <c r="N1386" s="7">
        <f t="shared" si="173"/>
        <v>13.410439843384857</v>
      </c>
      <c r="O1386" s="28">
        <f t="shared" si="174"/>
        <v>12.39408119387884</v>
      </c>
    </row>
    <row r="1387" spans="1:15" ht="13.2" x14ac:dyDescent="0.25">
      <c r="A1387" s="31">
        <v>31352</v>
      </c>
      <c r="B1387" s="11">
        <v>197.5</v>
      </c>
      <c r="C1387" s="4">
        <v>7.88</v>
      </c>
      <c r="D1387" s="11">
        <v>14.816700000000001</v>
      </c>
      <c r="E1387" s="11">
        <v>109</v>
      </c>
      <c r="F1387" s="23">
        <v>9.7799999999999994</v>
      </c>
      <c r="G1387" s="4">
        <f t="shared" si="175"/>
        <v>470.653371559633</v>
      </c>
      <c r="H1387" s="4">
        <f t="shared" si="176"/>
        <v>18.77847376146789</v>
      </c>
      <c r="I1387" s="5">
        <f t="shared" si="179"/>
        <v>136994.54048513484</v>
      </c>
      <c r="J1387" s="4">
        <f t="shared" si="177"/>
        <v>35.309011698165136</v>
      </c>
      <c r="K1387" s="5">
        <f t="shared" si="178"/>
        <v>10277.503838005558</v>
      </c>
      <c r="L1387" s="15">
        <f t="shared" si="172"/>
        <v>11.164611128667469</v>
      </c>
      <c r="M1387" s="6"/>
      <c r="N1387" s="7">
        <f t="shared" si="173"/>
        <v>14.186571464023917</v>
      </c>
      <c r="O1387" s="28">
        <f t="shared" si="174"/>
        <v>13.329553814277132</v>
      </c>
    </row>
    <row r="1388" spans="1:15" ht="13.2" x14ac:dyDescent="0.25">
      <c r="A1388" s="31">
        <v>31382</v>
      </c>
      <c r="B1388" s="11">
        <v>207.3</v>
      </c>
      <c r="C1388" s="4">
        <v>7.9</v>
      </c>
      <c r="D1388" s="11">
        <v>14.61</v>
      </c>
      <c r="E1388" s="11">
        <v>109.3</v>
      </c>
      <c r="F1388" s="23">
        <v>9.26</v>
      </c>
      <c r="G1388" s="4">
        <f t="shared" si="175"/>
        <v>492.6513897529735</v>
      </c>
      <c r="H1388" s="4">
        <f t="shared" si="176"/>
        <v>18.774462031107042</v>
      </c>
      <c r="I1388" s="5">
        <f t="shared" si="179"/>
        <v>143852.9671368289</v>
      </c>
      <c r="J1388" s="4">
        <f t="shared" si="177"/>
        <v>34.720872186642268</v>
      </c>
      <c r="K1388" s="5">
        <f t="shared" si="178"/>
        <v>10138.407379976217</v>
      </c>
      <c r="L1388" s="15">
        <f t="shared" si="172"/>
        <v>11.690521474467596</v>
      </c>
      <c r="M1388" s="6"/>
      <c r="N1388" s="7">
        <f t="shared" si="173"/>
        <v>14.851243444332484</v>
      </c>
      <c r="O1388" s="28">
        <f t="shared" si="174"/>
        <v>14.188911704312117</v>
      </c>
    </row>
    <row r="1389" spans="1:15" ht="13.2" x14ac:dyDescent="0.25">
      <c r="A1389" s="31">
        <v>31413</v>
      </c>
      <c r="B1389" s="11">
        <v>208.2</v>
      </c>
      <c r="C1389" s="4">
        <v>7.94</v>
      </c>
      <c r="D1389" s="11">
        <v>14.58</v>
      </c>
      <c r="E1389" s="11">
        <v>109.6</v>
      </c>
      <c r="F1389" s="23">
        <v>9.19</v>
      </c>
      <c r="G1389" s="4">
        <f t="shared" si="175"/>
        <v>493.43589963503644</v>
      </c>
      <c r="H1389" s="4">
        <f t="shared" si="176"/>
        <v>18.817872445255475</v>
      </c>
      <c r="I1389" s="5">
        <f t="shared" si="179"/>
        <v>144539.93966992912</v>
      </c>
      <c r="J1389" s="4">
        <f t="shared" si="177"/>
        <v>34.554733029197081</v>
      </c>
      <c r="K1389" s="5">
        <f t="shared" si="178"/>
        <v>10121.961193023857</v>
      </c>
      <c r="L1389" s="15">
        <f t="shared" si="172"/>
        <v>11.715007584487985</v>
      </c>
      <c r="M1389" s="6"/>
      <c r="N1389" s="7">
        <f t="shared" si="173"/>
        <v>14.879155972876079</v>
      </c>
      <c r="O1389" s="28">
        <f t="shared" si="174"/>
        <v>14.2798353909465</v>
      </c>
    </row>
    <row r="1390" spans="1:15" ht="13.2" x14ac:dyDescent="0.25">
      <c r="A1390" s="31">
        <v>31444</v>
      </c>
      <c r="B1390" s="11">
        <v>219.4</v>
      </c>
      <c r="C1390" s="4">
        <v>7.98</v>
      </c>
      <c r="D1390" s="11">
        <v>14.55</v>
      </c>
      <c r="E1390" s="11">
        <v>109.3</v>
      </c>
      <c r="F1390" s="23">
        <v>8.6999999999999993</v>
      </c>
      <c r="G1390" s="4">
        <f t="shared" si="175"/>
        <v>521.40721134492219</v>
      </c>
      <c r="H1390" s="4">
        <f t="shared" si="176"/>
        <v>18.964583165599269</v>
      </c>
      <c r="I1390" s="5">
        <f t="shared" si="179"/>
        <v>153196.38323044032</v>
      </c>
      <c r="J1390" s="4">
        <f t="shared" si="177"/>
        <v>34.578281335773099</v>
      </c>
      <c r="K1390" s="5">
        <f t="shared" si="178"/>
        <v>10159.559598919355</v>
      </c>
      <c r="L1390" s="15">
        <f t="shared" si="172"/>
        <v>12.388219099418125</v>
      </c>
      <c r="M1390" s="6"/>
      <c r="N1390" s="7">
        <f t="shared" si="173"/>
        <v>15.727961947238787</v>
      </c>
      <c r="O1390" s="28">
        <f t="shared" si="174"/>
        <v>15.079037800687285</v>
      </c>
    </row>
    <row r="1391" spans="1:15" ht="13.2" x14ac:dyDescent="0.25">
      <c r="A1391" s="31">
        <v>31472</v>
      </c>
      <c r="B1391" s="11">
        <v>232.3</v>
      </c>
      <c r="C1391" s="4">
        <v>8.02</v>
      </c>
      <c r="D1391" s="11">
        <v>14.52</v>
      </c>
      <c r="E1391" s="11">
        <v>108.8</v>
      </c>
      <c r="F1391" s="23">
        <v>7.78</v>
      </c>
      <c r="G1391" s="4">
        <f t="shared" si="175"/>
        <v>554.60130422794123</v>
      </c>
      <c r="H1391" s="4">
        <f t="shared" si="176"/>
        <v>19.147234007352942</v>
      </c>
      <c r="I1391" s="5">
        <f t="shared" si="179"/>
        <v>163418.05919034741</v>
      </c>
      <c r="J1391" s="4">
        <f t="shared" si="177"/>
        <v>34.66556580882353</v>
      </c>
      <c r="K1391" s="5">
        <f t="shared" si="178"/>
        <v>10214.5080475413</v>
      </c>
      <c r="L1391" s="15">
        <f t="shared" si="172"/>
        <v>13.18902298153272</v>
      </c>
      <c r="M1391" s="6"/>
      <c r="N1391" s="7">
        <f t="shared" si="173"/>
        <v>16.734740582959407</v>
      </c>
      <c r="O1391" s="28">
        <f t="shared" si="174"/>
        <v>15.998622589531681</v>
      </c>
    </row>
    <row r="1392" spans="1:15" ht="13.2" x14ac:dyDescent="0.25">
      <c r="A1392" s="31">
        <v>31503</v>
      </c>
      <c r="B1392" s="11">
        <v>238</v>
      </c>
      <c r="C1392" s="4">
        <v>8.0466700000000007</v>
      </c>
      <c r="D1392" s="11">
        <v>14.583299999999999</v>
      </c>
      <c r="E1392" s="11">
        <v>108.6</v>
      </c>
      <c r="F1392" s="23">
        <v>7.3</v>
      </c>
      <c r="G1392" s="4">
        <f t="shared" si="175"/>
        <v>569.2561141804789</v>
      </c>
      <c r="H1392" s="4">
        <f t="shared" si="176"/>
        <v>19.246286118876611</v>
      </c>
      <c r="I1392" s="5">
        <f t="shared" si="179"/>
        <v>168208.81573384296</v>
      </c>
      <c r="J1392" s="4">
        <f t="shared" si="177"/>
        <v>34.880809621546959</v>
      </c>
      <c r="K1392" s="5">
        <f t="shared" si="178"/>
        <v>10306.88917013173</v>
      </c>
      <c r="L1392" s="15">
        <f t="shared" si="172"/>
        <v>13.55250417286948</v>
      </c>
      <c r="M1392" s="6"/>
      <c r="N1392" s="7">
        <f t="shared" si="173"/>
        <v>17.183914355587916</v>
      </c>
      <c r="O1392" s="28">
        <f t="shared" si="174"/>
        <v>16.320037302942406</v>
      </c>
    </row>
    <row r="1393" spans="1:15" ht="13.2" x14ac:dyDescent="0.25">
      <c r="A1393" s="31">
        <v>31533</v>
      </c>
      <c r="B1393" s="11">
        <v>238.5</v>
      </c>
      <c r="C1393" s="4">
        <v>8.0733300000000003</v>
      </c>
      <c r="D1393" s="11">
        <v>14.646699999999999</v>
      </c>
      <c r="E1393" s="11">
        <v>108.9</v>
      </c>
      <c r="F1393" s="23">
        <v>7.71</v>
      </c>
      <c r="G1393" s="4">
        <f t="shared" si="175"/>
        <v>568.88053719008258</v>
      </c>
      <c r="H1393" s="4">
        <f t="shared" si="176"/>
        <v>19.256856634435259</v>
      </c>
      <c r="I1393" s="5">
        <f t="shared" si="179"/>
        <v>168572.01908206247</v>
      </c>
      <c r="J1393" s="4">
        <f t="shared" si="177"/>
        <v>34.935943664830113</v>
      </c>
      <c r="K1393" s="5">
        <f t="shared" si="178"/>
        <v>10352.301014210667</v>
      </c>
      <c r="L1393" s="15">
        <f t="shared" si="172"/>
        <v>13.560046199232335</v>
      </c>
      <c r="M1393" s="6"/>
      <c r="N1393" s="7">
        <f t="shared" si="173"/>
        <v>17.180748515167277</v>
      </c>
      <c r="O1393" s="28">
        <f t="shared" si="174"/>
        <v>16.283531443943005</v>
      </c>
    </row>
    <row r="1394" spans="1:15" ht="13.2" x14ac:dyDescent="0.25">
      <c r="A1394" s="31">
        <v>31564</v>
      </c>
      <c r="B1394" s="11">
        <v>245.3</v>
      </c>
      <c r="C1394" s="4">
        <v>8.1</v>
      </c>
      <c r="D1394" s="11">
        <v>14.71</v>
      </c>
      <c r="E1394" s="11">
        <v>109.5</v>
      </c>
      <c r="F1394" s="23">
        <v>7.8</v>
      </c>
      <c r="G1394" s="4">
        <f t="shared" si="175"/>
        <v>581.89416347031965</v>
      </c>
      <c r="H1394" s="4">
        <f t="shared" si="176"/>
        <v>19.214605479452054</v>
      </c>
      <c r="I1394" s="5">
        <f t="shared" si="179"/>
        <v>172902.72386108208</v>
      </c>
      <c r="J1394" s="4">
        <f t="shared" si="177"/>
        <v>34.894672420091325</v>
      </c>
      <c r="K1394" s="5">
        <f t="shared" si="178"/>
        <v>10368.524533210426</v>
      </c>
      <c r="L1394" s="15">
        <f t="shared" si="172"/>
        <v>13.888688626457119</v>
      </c>
      <c r="M1394" s="6"/>
      <c r="N1394" s="7">
        <f t="shared" si="173"/>
        <v>17.582378520821571</v>
      </c>
      <c r="O1394" s="28">
        <f t="shared" si="174"/>
        <v>16.675730795377294</v>
      </c>
    </row>
    <row r="1395" spans="1:15" ht="13.2" x14ac:dyDescent="0.25">
      <c r="A1395" s="31">
        <v>31594</v>
      </c>
      <c r="B1395" s="11">
        <v>240.2</v>
      </c>
      <c r="C1395" s="4">
        <v>8.1433300000000006</v>
      </c>
      <c r="D1395" s="11">
        <v>14.7567</v>
      </c>
      <c r="E1395" s="11">
        <v>109.5</v>
      </c>
      <c r="F1395" s="23">
        <v>7.3</v>
      </c>
      <c r="G1395" s="4">
        <f t="shared" si="175"/>
        <v>569.79607853881271</v>
      </c>
      <c r="H1395" s="4">
        <f t="shared" si="176"/>
        <v>19.317391757899543</v>
      </c>
      <c r="I1395" s="5">
        <f t="shared" si="179"/>
        <v>169786.25329375005</v>
      </c>
      <c r="J1395" s="4">
        <f t="shared" si="177"/>
        <v>35.00545292328767</v>
      </c>
      <c r="K1395" s="5">
        <f t="shared" si="178"/>
        <v>10430.82766019934</v>
      </c>
      <c r="L1395" s="15">
        <f t="shared" si="172"/>
        <v>13.619995534083804</v>
      </c>
      <c r="M1395" s="6"/>
      <c r="N1395" s="7">
        <f t="shared" si="173"/>
        <v>17.228549210852695</v>
      </c>
      <c r="O1395" s="28">
        <f t="shared" si="174"/>
        <v>16.277351982489307</v>
      </c>
    </row>
    <row r="1396" spans="1:15" ht="13.2" x14ac:dyDescent="0.25">
      <c r="A1396" s="31">
        <v>31625</v>
      </c>
      <c r="B1396" s="11">
        <v>245</v>
      </c>
      <c r="C1396" s="4">
        <v>8.1866699999999994</v>
      </c>
      <c r="D1396" s="11">
        <v>14.8033</v>
      </c>
      <c r="E1396" s="11">
        <v>109.7</v>
      </c>
      <c r="F1396" s="23">
        <v>7.17</v>
      </c>
      <c r="G1396" s="4">
        <f t="shared" si="175"/>
        <v>580.12292616226068</v>
      </c>
      <c r="H1396" s="4">
        <f t="shared" si="176"/>
        <v>19.384795738468547</v>
      </c>
      <c r="I1396" s="5">
        <f t="shared" si="179"/>
        <v>173344.77097396171</v>
      </c>
      <c r="J1396" s="4">
        <f t="shared" si="177"/>
        <v>35.051974338195073</v>
      </c>
      <c r="K1396" s="5">
        <f t="shared" si="178"/>
        <v>10473.774074117744</v>
      </c>
      <c r="L1396" s="15">
        <f t="shared" si="172"/>
        <v>13.887667550866054</v>
      </c>
      <c r="M1396" s="6"/>
      <c r="N1396" s="7">
        <f t="shared" si="173"/>
        <v>17.552178737142761</v>
      </c>
      <c r="O1396" s="28">
        <f t="shared" si="174"/>
        <v>16.55036377024042</v>
      </c>
    </row>
    <row r="1397" spans="1:15" ht="13.2" x14ac:dyDescent="0.25">
      <c r="A1397" s="31">
        <v>31656</v>
      </c>
      <c r="B1397" s="11">
        <v>238.3</v>
      </c>
      <c r="C1397" s="4">
        <v>8.23</v>
      </c>
      <c r="D1397" s="11">
        <v>14.85</v>
      </c>
      <c r="E1397" s="11">
        <v>110.2</v>
      </c>
      <c r="F1397" s="23">
        <v>7.45</v>
      </c>
      <c r="G1397" s="4">
        <f t="shared" si="175"/>
        <v>561.69818421052628</v>
      </c>
      <c r="H1397" s="4">
        <f t="shared" si="176"/>
        <v>19.398976315789472</v>
      </c>
      <c r="I1397" s="5">
        <f t="shared" si="179"/>
        <v>168322.3755178758</v>
      </c>
      <c r="J1397" s="4">
        <f t="shared" si="177"/>
        <v>35.003013157894735</v>
      </c>
      <c r="K1397" s="5">
        <f t="shared" si="178"/>
        <v>10489.245809653612</v>
      </c>
      <c r="L1397" s="15">
        <f t="shared" si="172"/>
        <v>13.467314312977132</v>
      </c>
      <c r="M1397" s="6"/>
      <c r="N1397" s="7">
        <f t="shared" si="173"/>
        <v>17.007759947928388</v>
      </c>
      <c r="O1397" s="28">
        <f t="shared" si="174"/>
        <v>16.047138047138048</v>
      </c>
    </row>
    <row r="1398" spans="1:15" ht="13.2" x14ac:dyDescent="0.25">
      <c r="A1398" s="31">
        <v>31686</v>
      </c>
      <c r="B1398" s="11">
        <v>237.4</v>
      </c>
      <c r="C1398" s="4">
        <v>8.2466699999999999</v>
      </c>
      <c r="D1398" s="11">
        <v>14.726699999999999</v>
      </c>
      <c r="E1398" s="11">
        <v>110.3</v>
      </c>
      <c r="F1398" s="23">
        <v>7.43</v>
      </c>
      <c r="G1398" s="4">
        <f t="shared" si="175"/>
        <v>559.06946690843154</v>
      </c>
      <c r="H1398" s="4">
        <f t="shared" si="176"/>
        <v>19.420646169628288</v>
      </c>
      <c r="I1398" s="5">
        <f t="shared" si="179"/>
        <v>168019.61298302404</v>
      </c>
      <c r="J1398" s="4">
        <f t="shared" si="177"/>
        <v>34.680911197642786</v>
      </c>
      <c r="K1398" s="5">
        <f t="shared" si="178"/>
        <v>10422.807222060235</v>
      </c>
      <c r="L1398" s="15">
        <f t="shared" si="172"/>
        <v>13.42591886085736</v>
      </c>
      <c r="M1398" s="6"/>
      <c r="N1398" s="7">
        <f t="shared" si="173"/>
        <v>16.942441583196963</v>
      </c>
      <c r="O1398" s="28">
        <f t="shared" si="174"/>
        <v>16.120379990086036</v>
      </c>
    </row>
    <row r="1399" spans="1:15" ht="13.2" x14ac:dyDescent="0.25">
      <c r="A1399" s="31">
        <v>31717</v>
      </c>
      <c r="B1399" s="11">
        <v>245.1</v>
      </c>
      <c r="C1399" s="4">
        <v>8.2633299999999998</v>
      </c>
      <c r="D1399" s="11">
        <v>14.603300000000001</v>
      </c>
      <c r="E1399" s="11">
        <v>110.4</v>
      </c>
      <c r="F1399" s="23">
        <v>7.25</v>
      </c>
      <c r="G1399" s="4">
        <f t="shared" si="175"/>
        <v>576.67989402173907</v>
      </c>
      <c r="H1399" s="4">
        <f t="shared" si="176"/>
        <v>19.442253238134057</v>
      </c>
      <c r="I1399" s="5">
        <f t="shared" si="179"/>
        <v>173799.07450139383</v>
      </c>
      <c r="J1399" s="4">
        <f t="shared" si="177"/>
        <v>34.359157471920284</v>
      </c>
      <c r="K1399" s="5">
        <f t="shared" si="178"/>
        <v>10355.120459674437</v>
      </c>
      <c r="L1399" s="15">
        <f t="shared" si="172"/>
        <v>13.872985596138603</v>
      </c>
      <c r="M1399" s="6"/>
      <c r="N1399" s="7">
        <f t="shared" si="173"/>
        <v>17.491666180642557</v>
      </c>
      <c r="O1399" s="28">
        <f t="shared" si="174"/>
        <v>16.783877616703073</v>
      </c>
    </row>
    <row r="1400" spans="1:15" ht="13.2" x14ac:dyDescent="0.25">
      <c r="A1400" s="31">
        <v>31747</v>
      </c>
      <c r="B1400" s="11">
        <v>248.6</v>
      </c>
      <c r="C1400" s="4">
        <v>8.2799999999999994</v>
      </c>
      <c r="D1400" s="11">
        <v>14.48</v>
      </c>
      <c r="E1400" s="11">
        <v>110.5</v>
      </c>
      <c r="F1400" s="23">
        <v>7.11</v>
      </c>
      <c r="G1400" s="4">
        <f t="shared" si="175"/>
        <v>584.38548235294115</v>
      </c>
      <c r="H1400" s="4">
        <f t="shared" si="176"/>
        <v>19.463844705882348</v>
      </c>
      <c r="I1400" s="5">
        <f t="shared" si="179"/>
        <v>176610.20765677886</v>
      </c>
      <c r="J1400" s="4">
        <f t="shared" si="177"/>
        <v>34.038221176470586</v>
      </c>
      <c r="K1400" s="5">
        <f t="shared" si="178"/>
        <v>10286.869697788245</v>
      </c>
      <c r="L1400" s="15">
        <f t="shared" si="172"/>
        <v>14.085139814743309</v>
      </c>
      <c r="M1400" s="6"/>
      <c r="N1400" s="7">
        <f t="shared" si="173"/>
        <v>17.74331642543698</v>
      </c>
      <c r="O1400" s="28">
        <f t="shared" si="174"/>
        <v>17.168508287292816</v>
      </c>
    </row>
    <row r="1401" spans="1:15" ht="13.2" x14ac:dyDescent="0.25">
      <c r="A1401" s="31">
        <v>31778</v>
      </c>
      <c r="B1401" s="11">
        <v>264.5</v>
      </c>
      <c r="C1401" s="4">
        <v>8.3000000000000007</v>
      </c>
      <c r="D1401" s="11">
        <v>14.6867</v>
      </c>
      <c r="E1401" s="11">
        <v>111.2</v>
      </c>
      <c r="F1401" s="23">
        <v>7.08</v>
      </c>
      <c r="G1401" s="4">
        <f t="shared" si="175"/>
        <v>617.84773830935251</v>
      </c>
      <c r="H1401" s="4">
        <f t="shared" si="176"/>
        <v>19.388038669064748</v>
      </c>
      <c r="I1401" s="5">
        <f t="shared" si="179"/>
        <v>187211.29196640122</v>
      </c>
      <c r="J1401" s="4">
        <f t="shared" si="177"/>
        <v>34.306784038669065</v>
      </c>
      <c r="K1401" s="5">
        <f t="shared" si="178"/>
        <v>10395.14586662739</v>
      </c>
      <c r="L1401" s="15">
        <f t="shared" si="172"/>
        <v>14.922208103718948</v>
      </c>
      <c r="M1401" s="6"/>
      <c r="N1401" s="7">
        <f t="shared" si="173"/>
        <v>18.777962794262152</v>
      </c>
      <c r="O1401" s="28">
        <f t="shared" si="174"/>
        <v>18.009491580818018</v>
      </c>
    </row>
    <row r="1402" spans="1:15" ht="13.2" x14ac:dyDescent="0.25">
      <c r="A1402" s="31">
        <v>31809</v>
      </c>
      <c r="B1402" s="11">
        <v>280.89999999999998</v>
      </c>
      <c r="C1402" s="4">
        <v>8.32</v>
      </c>
      <c r="D1402" s="11">
        <v>14.8933</v>
      </c>
      <c r="E1402" s="11">
        <v>111.6</v>
      </c>
      <c r="F1402" s="23">
        <v>7.25</v>
      </c>
      <c r="G1402" s="4">
        <f t="shared" si="175"/>
        <v>653.80481810035837</v>
      </c>
      <c r="H1402" s="4">
        <f t="shared" si="176"/>
        <v>19.365098207885307</v>
      </c>
      <c r="I1402" s="5">
        <f t="shared" si="179"/>
        <v>198595.46428174543</v>
      </c>
      <c r="J1402" s="4">
        <f t="shared" si="177"/>
        <v>34.664689560035846</v>
      </c>
      <c r="K1402" s="5">
        <f t="shared" si="178"/>
        <v>10529.518790271697</v>
      </c>
      <c r="L1402" s="15">
        <f t="shared" si="172"/>
        <v>15.822318142836455</v>
      </c>
      <c r="M1402" s="6"/>
      <c r="N1402" s="7">
        <f t="shared" si="173"/>
        <v>19.886426559991161</v>
      </c>
      <c r="O1402" s="28">
        <f t="shared" si="174"/>
        <v>18.860830037667942</v>
      </c>
    </row>
    <row r="1403" spans="1:15" ht="13.2" x14ac:dyDescent="0.25">
      <c r="A1403" s="31">
        <v>31837</v>
      </c>
      <c r="B1403" s="11">
        <v>292.5</v>
      </c>
      <c r="C1403" s="4">
        <v>8.34</v>
      </c>
      <c r="D1403" s="11">
        <v>15.1</v>
      </c>
      <c r="E1403" s="11">
        <v>112.1</v>
      </c>
      <c r="F1403" s="23">
        <v>7.25</v>
      </c>
      <c r="G1403" s="4">
        <f t="shared" si="175"/>
        <v>677.76764049955398</v>
      </c>
      <c r="H1403" s="4">
        <f t="shared" si="176"/>
        <v>19.325067082961638</v>
      </c>
      <c r="I1403" s="5">
        <f t="shared" si="179"/>
        <v>206363.42538430658</v>
      </c>
      <c r="J1403" s="4">
        <f t="shared" si="177"/>
        <v>34.989030330062441</v>
      </c>
      <c r="K1403" s="5">
        <f t="shared" si="178"/>
        <v>10653.291361719759</v>
      </c>
      <c r="L1403" s="15">
        <f t="shared" si="172"/>
        <v>16.433343976069921</v>
      </c>
      <c r="M1403" s="6"/>
      <c r="N1403" s="7">
        <f t="shared" si="173"/>
        <v>20.627202938129237</v>
      </c>
      <c r="O1403" s="28">
        <f t="shared" si="174"/>
        <v>19.370860927152318</v>
      </c>
    </row>
    <row r="1404" spans="1:15" ht="13.2" x14ac:dyDescent="0.25">
      <c r="A1404" s="31">
        <v>31868</v>
      </c>
      <c r="B1404" s="11">
        <v>289.3</v>
      </c>
      <c r="C1404" s="4">
        <v>8.4</v>
      </c>
      <c r="D1404" s="11">
        <v>14.8733</v>
      </c>
      <c r="E1404" s="11">
        <v>112.7</v>
      </c>
      <c r="F1404" s="23">
        <v>8.02</v>
      </c>
      <c r="G1404" s="4">
        <f t="shared" si="175"/>
        <v>666.78387666370895</v>
      </c>
      <c r="H1404" s="4">
        <f t="shared" si="176"/>
        <v>19.360472049689442</v>
      </c>
      <c r="I1404" s="5">
        <f t="shared" si="179"/>
        <v>203510.37383321344</v>
      </c>
      <c r="J1404" s="4">
        <f t="shared" si="177"/>
        <v>34.280251063886425</v>
      </c>
      <c r="K1404" s="5">
        <f t="shared" si="178"/>
        <v>10462.740556977302</v>
      </c>
      <c r="L1404" s="15">
        <f t="shared" si="172"/>
        <v>16.196534453220881</v>
      </c>
      <c r="M1404" s="6"/>
      <c r="N1404" s="7">
        <f t="shared" si="173"/>
        <v>20.303841071051398</v>
      </c>
      <c r="O1404" s="28">
        <f t="shared" si="174"/>
        <v>19.450962462936943</v>
      </c>
    </row>
    <row r="1405" spans="1:15" ht="13.2" x14ac:dyDescent="0.25">
      <c r="A1405" s="31">
        <v>31898</v>
      </c>
      <c r="B1405" s="11">
        <v>289.10000000000002</v>
      </c>
      <c r="C1405" s="4">
        <v>8.4600000000000009</v>
      </c>
      <c r="D1405" s="11">
        <v>14.646699999999999</v>
      </c>
      <c r="E1405" s="11">
        <v>113.1</v>
      </c>
      <c r="F1405" s="23">
        <v>8.61</v>
      </c>
      <c r="G1405" s="4">
        <f t="shared" si="175"/>
        <v>663.96633333333341</v>
      </c>
      <c r="H1405" s="4">
        <f t="shared" si="176"/>
        <v>19.429800000000004</v>
      </c>
      <c r="I1405" s="5">
        <f t="shared" si="179"/>
        <v>203144.60992799688</v>
      </c>
      <c r="J1405" s="4">
        <f t="shared" si="177"/>
        <v>33.638587666666666</v>
      </c>
      <c r="K1405" s="5">
        <f t="shared" si="178"/>
        <v>10291.934134321658</v>
      </c>
      <c r="L1405" s="15">
        <f t="shared" si="172"/>
        <v>16.160311952655739</v>
      </c>
      <c r="M1405" s="6"/>
      <c r="N1405" s="7">
        <f t="shared" si="173"/>
        <v>20.23347896314241</v>
      </c>
      <c r="O1405" s="28">
        <f t="shared" si="174"/>
        <v>19.738234551127562</v>
      </c>
    </row>
    <row r="1406" spans="1:15" ht="13.2" x14ac:dyDescent="0.25">
      <c r="A1406" s="31">
        <v>31929</v>
      </c>
      <c r="B1406" s="11">
        <v>301.39999999999998</v>
      </c>
      <c r="C1406" s="4">
        <v>8.52</v>
      </c>
      <c r="D1406" s="11">
        <v>14.42</v>
      </c>
      <c r="E1406" s="11">
        <v>113.5</v>
      </c>
      <c r="F1406" s="23">
        <v>8.4</v>
      </c>
      <c r="G1406" s="4">
        <f t="shared" si="175"/>
        <v>689.77580792951528</v>
      </c>
      <c r="H1406" s="4">
        <f t="shared" si="176"/>
        <v>19.498639295154184</v>
      </c>
      <c r="I1406" s="5">
        <f t="shared" si="179"/>
        <v>211538.32256919955</v>
      </c>
      <c r="J1406" s="4">
        <f t="shared" si="177"/>
        <v>33.001218149779731</v>
      </c>
      <c r="K1406" s="5">
        <f t="shared" si="178"/>
        <v>10120.712048599395</v>
      </c>
      <c r="L1406" s="15">
        <f t="shared" si="172"/>
        <v>16.825207307878721</v>
      </c>
      <c r="M1406" s="6"/>
      <c r="N1406" s="7">
        <f t="shared" si="173"/>
        <v>21.038765339298113</v>
      </c>
      <c r="O1406" s="28">
        <f t="shared" si="174"/>
        <v>20.901525658807209</v>
      </c>
    </row>
    <row r="1407" spans="1:15" ht="13.2" x14ac:dyDescent="0.25">
      <c r="A1407" s="31">
        <v>31959</v>
      </c>
      <c r="B1407" s="11">
        <v>310.10000000000002</v>
      </c>
      <c r="C1407" s="4">
        <v>8.5666700000000002</v>
      </c>
      <c r="D1407" s="11">
        <v>14.9</v>
      </c>
      <c r="E1407" s="11">
        <v>113.8</v>
      </c>
      <c r="F1407" s="23">
        <v>8.4499999999999993</v>
      </c>
      <c r="G1407" s="4">
        <f t="shared" si="175"/>
        <v>707.81551230228467</v>
      </c>
      <c r="H1407" s="4">
        <f t="shared" si="176"/>
        <v>19.553763027328646</v>
      </c>
      <c r="I1407" s="5">
        <f t="shared" si="179"/>
        <v>217570.40759458719</v>
      </c>
      <c r="J1407" s="4">
        <f t="shared" si="177"/>
        <v>34.009839191564147</v>
      </c>
      <c r="K1407" s="5">
        <f t="shared" si="178"/>
        <v>10454.044092742179</v>
      </c>
      <c r="L1407" s="15">
        <f t="shared" si="172"/>
        <v>17.306004390512225</v>
      </c>
      <c r="M1407" s="6"/>
      <c r="N1407" s="7">
        <f t="shared" si="173"/>
        <v>21.611453473791197</v>
      </c>
      <c r="O1407" s="28">
        <f t="shared" si="174"/>
        <v>20.812080536912752</v>
      </c>
    </row>
    <row r="1408" spans="1:15" ht="13.2" x14ac:dyDescent="0.25">
      <c r="A1408" s="31">
        <v>31990</v>
      </c>
      <c r="B1408" s="11">
        <v>329.4</v>
      </c>
      <c r="C1408" s="4">
        <v>8.6133299999999995</v>
      </c>
      <c r="D1408" s="11">
        <v>15.38</v>
      </c>
      <c r="E1408" s="11">
        <v>114.4</v>
      </c>
      <c r="F1408" s="23">
        <v>8.76</v>
      </c>
      <c r="G1408" s="4">
        <f t="shared" si="175"/>
        <v>747.92515909090889</v>
      </c>
      <c r="H1408" s="4">
        <f t="shared" si="176"/>
        <v>19.557153037499997</v>
      </c>
      <c r="I1408" s="5">
        <f t="shared" si="179"/>
        <v>230400.38968584922</v>
      </c>
      <c r="J1408" s="4">
        <f t="shared" si="177"/>
        <v>34.921338636363636</v>
      </c>
      <c r="K1408" s="5">
        <f t="shared" si="178"/>
        <v>10757.613823219071</v>
      </c>
      <c r="L1408" s="15">
        <f t="shared" si="172"/>
        <v>18.32690724585634</v>
      </c>
      <c r="M1408" s="6"/>
      <c r="N1408" s="7">
        <f t="shared" si="173"/>
        <v>22.852095511377364</v>
      </c>
      <c r="O1408" s="28">
        <f t="shared" si="174"/>
        <v>21.417425227568266</v>
      </c>
    </row>
    <row r="1409" spans="1:15" ht="13.2" x14ac:dyDescent="0.25">
      <c r="A1409" s="31">
        <v>32021</v>
      </c>
      <c r="B1409" s="11">
        <v>318.7</v>
      </c>
      <c r="C1409" s="4">
        <v>8.66</v>
      </c>
      <c r="D1409" s="11">
        <v>15.86</v>
      </c>
      <c r="E1409" s="11">
        <v>115</v>
      </c>
      <c r="F1409" s="23">
        <v>9.42</v>
      </c>
      <c r="G1409" s="4">
        <f t="shared" si="175"/>
        <v>719.85461826086953</v>
      </c>
      <c r="H1409" s="4">
        <f t="shared" si="176"/>
        <v>19.560530260869562</v>
      </c>
      <c r="I1409" s="5">
        <f t="shared" si="179"/>
        <v>222255.32242119889</v>
      </c>
      <c r="J1409" s="4">
        <f t="shared" si="177"/>
        <v>35.823326782608696</v>
      </c>
      <c r="K1409" s="5">
        <f t="shared" si="178"/>
        <v>11060.462546596216</v>
      </c>
      <c r="L1409" s="15">
        <f t="shared" ref="L1409:L1472" si="180">G1409/AVERAGE(J1289:J1408)</f>
        <v>17.675620449938222</v>
      </c>
      <c r="M1409" s="6"/>
      <c r="N1409" s="7">
        <f t="shared" ref="N1409:N1472" si="181">I1409/AVERAGE(K1289:K1408)</f>
        <v>22.007766234206731</v>
      </c>
      <c r="O1409" s="28">
        <f t="shared" si="174"/>
        <v>20.094577553593947</v>
      </c>
    </row>
    <row r="1410" spans="1:15" ht="13.2" x14ac:dyDescent="0.25">
      <c r="A1410" s="31">
        <v>32051</v>
      </c>
      <c r="B1410" s="11">
        <v>280.2</v>
      </c>
      <c r="C1410" s="4">
        <v>8.7100000000000009</v>
      </c>
      <c r="D1410" s="11">
        <v>16.406700000000001</v>
      </c>
      <c r="E1410" s="11">
        <v>115.3</v>
      </c>
      <c r="F1410" s="23">
        <v>9.52</v>
      </c>
      <c r="G1410" s="4">
        <f t="shared" si="175"/>
        <v>631.24709973980919</v>
      </c>
      <c r="H1410" s="4">
        <f t="shared" si="176"/>
        <v>19.622277797051176</v>
      </c>
      <c r="I1410" s="5">
        <f t="shared" si="179"/>
        <v>195402.59067840266</v>
      </c>
      <c r="J1410" s="4">
        <f t="shared" si="177"/>
        <v>36.961748006071119</v>
      </c>
      <c r="K1410" s="5">
        <f t="shared" si="178"/>
        <v>11441.51207881281</v>
      </c>
      <c r="L1410" s="15">
        <f t="shared" si="180"/>
        <v>15.530055563627309</v>
      </c>
      <c r="M1410" s="6"/>
      <c r="N1410" s="7">
        <f t="shared" si="181"/>
        <v>19.313386963315399</v>
      </c>
      <c r="O1410" s="28">
        <f t="shared" si="174"/>
        <v>17.078388707052603</v>
      </c>
    </row>
    <row r="1411" spans="1:15" ht="13.2" x14ac:dyDescent="0.25">
      <c r="A1411" s="31">
        <v>32082</v>
      </c>
      <c r="B1411" s="11">
        <v>245</v>
      </c>
      <c r="C1411" s="4">
        <v>8.76</v>
      </c>
      <c r="D1411" s="11">
        <v>16.953299999999999</v>
      </c>
      <c r="E1411" s="11">
        <v>115.4</v>
      </c>
      <c r="F1411" s="23">
        <v>8.86</v>
      </c>
      <c r="G1411" s="4">
        <f t="shared" si="175"/>
        <v>551.46867417677629</v>
      </c>
      <c r="H1411" s="4">
        <f t="shared" si="176"/>
        <v>19.717818717504329</v>
      </c>
      <c r="I1411" s="5">
        <f t="shared" si="179"/>
        <v>171215.81030365988</v>
      </c>
      <c r="J1411" s="4">
        <f t="shared" si="177"/>
        <v>38.160056628249563</v>
      </c>
      <c r="K1411" s="5">
        <f t="shared" si="178"/>
        <v>11847.644884983827</v>
      </c>
      <c r="L1411" s="15">
        <f t="shared" si="180"/>
        <v>13.590885143189077</v>
      </c>
      <c r="M1411" s="6"/>
      <c r="N1411" s="7">
        <f t="shared" si="181"/>
        <v>16.887366309768481</v>
      </c>
      <c r="O1411" s="28">
        <f t="shared" si="174"/>
        <v>14.451463726826047</v>
      </c>
    </row>
    <row r="1412" spans="1:15" ht="13.2" x14ac:dyDescent="0.25">
      <c r="A1412" s="31">
        <v>32112</v>
      </c>
      <c r="B1412" s="11">
        <v>241</v>
      </c>
      <c r="C1412" s="4">
        <v>8.81</v>
      </c>
      <c r="D1412" s="11">
        <v>17.5</v>
      </c>
      <c r="E1412" s="11">
        <v>115.4</v>
      </c>
      <c r="F1412" s="23">
        <v>8.99</v>
      </c>
      <c r="G1412" s="4">
        <f t="shared" si="175"/>
        <v>542.46510398613509</v>
      </c>
      <c r="H1412" s="4">
        <f t="shared" si="176"/>
        <v>19.830363344887346</v>
      </c>
      <c r="I1412" s="5">
        <f t="shared" si="179"/>
        <v>168933.51519964615</v>
      </c>
      <c r="J1412" s="4">
        <f t="shared" si="177"/>
        <v>39.390619584055457</v>
      </c>
      <c r="K1412" s="5">
        <f t="shared" si="178"/>
        <v>12266.956497899619</v>
      </c>
      <c r="L1412" s="15">
        <f t="shared" si="180"/>
        <v>13.389028514426959</v>
      </c>
      <c r="M1412" s="6"/>
      <c r="N1412" s="7">
        <f t="shared" si="181"/>
        <v>16.622494633999871</v>
      </c>
      <c r="O1412" s="28">
        <f t="shared" si="174"/>
        <v>13.771428571428572</v>
      </c>
    </row>
    <row r="1413" spans="1:15" ht="13.2" x14ac:dyDescent="0.25">
      <c r="A1413" s="31">
        <v>32143</v>
      </c>
      <c r="B1413" s="11">
        <v>250.5</v>
      </c>
      <c r="C1413" s="4">
        <v>8.8566699999999994</v>
      </c>
      <c r="D1413" s="11">
        <v>17.863299999999999</v>
      </c>
      <c r="E1413" s="11">
        <v>115.7</v>
      </c>
      <c r="F1413" s="23">
        <v>8.67</v>
      </c>
      <c r="G1413" s="4">
        <f t="shared" si="175"/>
        <v>562.3865730337078</v>
      </c>
      <c r="H1413" s="4">
        <f t="shared" si="176"/>
        <v>19.883721715730331</v>
      </c>
      <c r="I1413" s="5">
        <f t="shared" si="179"/>
        <v>175653.4363234537</v>
      </c>
      <c r="J1413" s="4">
        <f t="shared" si="177"/>
        <v>40.104112056179765</v>
      </c>
      <c r="K1413" s="5">
        <f t="shared" si="178"/>
        <v>12525.948219867267</v>
      </c>
      <c r="L1413" s="15">
        <f t="shared" si="180"/>
        <v>13.898336683569131</v>
      </c>
      <c r="M1413" s="6"/>
      <c r="N1413" s="7">
        <f t="shared" si="181"/>
        <v>17.237464801757408</v>
      </c>
      <c r="O1413" s="28">
        <f t="shared" si="174"/>
        <v>14.023164812772556</v>
      </c>
    </row>
    <row r="1414" spans="1:15" ht="13.2" x14ac:dyDescent="0.25">
      <c r="A1414" s="31">
        <v>32174</v>
      </c>
      <c r="B1414" s="11">
        <v>258.10000000000002</v>
      </c>
      <c r="C1414" s="4">
        <v>8.9033300000000004</v>
      </c>
      <c r="D1414" s="11">
        <v>18.226700000000001</v>
      </c>
      <c r="E1414" s="11">
        <v>116</v>
      </c>
      <c r="F1414" s="23">
        <v>8.2100000000000009</v>
      </c>
      <c r="G1414" s="4">
        <f t="shared" si="175"/>
        <v>577.950425</v>
      </c>
      <c r="H1414" s="4">
        <f t="shared" si="176"/>
        <v>19.936781702499999</v>
      </c>
      <c r="I1414" s="5">
        <f t="shared" si="179"/>
        <v>181033.49796905828</v>
      </c>
      <c r="J1414" s="4">
        <f t="shared" si="177"/>
        <v>40.814137975000001</v>
      </c>
      <c r="K1414" s="5">
        <f t="shared" si="178"/>
        <v>12784.35977308266</v>
      </c>
      <c r="L1414" s="15">
        <f t="shared" si="180"/>
        <v>14.298270962469518</v>
      </c>
      <c r="M1414" s="6"/>
      <c r="N1414" s="7">
        <f t="shared" si="181"/>
        <v>17.714126170441727</v>
      </c>
      <c r="O1414" s="28">
        <f t="shared" si="174"/>
        <v>14.160544695419357</v>
      </c>
    </row>
    <row r="1415" spans="1:15" ht="13.2" x14ac:dyDescent="0.25">
      <c r="A1415" s="31">
        <v>32203</v>
      </c>
      <c r="B1415" s="11">
        <v>265.7</v>
      </c>
      <c r="C1415" s="4">
        <v>8.9499999999999993</v>
      </c>
      <c r="D1415" s="11">
        <v>18.59</v>
      </c>
      <c r="E1415" s="11">
        <v>116.5</v>
      </c>
      <c r="F1415" s="23">
        <v>8.3699999999999992</v>
      </c>
      <c r="G1415" s="4">
        <f t="shared" si="175"/>
        <v>592.41521115879823</v>
      </c>
      <c r="H1415" s="4">
        <f t="shared" si="176"/>
        <v>19.955273390557934</v>
      </c>
      <c r="I1415" s="5">
        <f t="shared" si="179"/>
        <v>186085.24368081801</v>
      </c>
      <c r="J1415" s="4">
        <f t="shared" si="177"/>
        <v>41.448998025751067</v>
      </c>
      <c r="K1415" s="5">
        <f t="shared" si="178"/>
        <v>13019.663831488169</v>
      </c>
      <c r="L1415" s="15">
        <f t="shared" si="180"/>
        <v>14.668946811103458</v>
      </c>
      <c r="M1415" s="6"/>
      <c r="N1415" s="7">
        <f t="shared" si="181"/>
        <v>18.152060554951039</v>
      </c>
      <c r="O1415" s="28">
        <f t="shared" si="174"/>
        <v>14.292630446476601</v>
      </c>
    </row>
    <row r="1416" spans="1:15" ht="13.2" x14ac:dyDescent="0.25">
      <c r="A1416" s="31">
        <v>32234</v>
      </c>
      <c r="B1416" s="11">
        <v>262.60000000000002</v>
      </c>
      <c r="C1416" s="4">
        <v>9.0433299999999992</v>
      </c>
      <c r="D1416" s="11">
        <v>19.616700000000002</v>
      </c>
      <c r="E1416" s="11">
        <v>117.1</v>
      </c>
      <c r="F1416" s="23">
        <v>8.7200000000000006</v>
      </c>
      <c r="G1416" s="4">
        <f t="shared" si="175"/>
        <v>582.50331169940227</v>
      </c>
      <c r="H1416" s="4">
        <f t="shared" si="176"/>
        <v>20.060052070794189</v>
      </c>
      <c r="I1416" s="5">
        <f t="shared" si="179"/>
        <v>183496.88185135872</v>
      </c>
      <c r="J1416" s="4">
        <f t="shared" si="177"/>
        <v>43.514062127241679</v>
      </c>
      <c r="K1416" s="5">
        <f t="shared" si="178"/>
        <v>13707.552483676878</v>
      </c>
      <c r="L1416" s="15">
        <f t="shared" si="180"/>
        <v>14.43331642083894</v>
      </c>
      <c r="M1416" s="6"/>
      <c r="N1416" s="7">
        <f t="shared" si="181"/>
        <v>17.840595093043472</v>
      </c>
      <c r="O1416" s="28">
        <f t="shared" si="174"/>
        <v>13.386553293877157</v>
      </c>
    </row>
    <row r="1417" spans="1:15" ht="13.2" x14ac:dyDescent="0.25">
      <c r="A1417" s="31">
        <v>32264</v>
      </c>
      <c r="B1417" s="11">
        <v>256.10000000000002</v>
      </c>
      <c r="C1417" s="4">
        <v>9.1366700000000005</v>
      </c>
      <c r="D1417" s="11">
        <v>20.6433</v>
      </c>
      <c r="E1417" s="11">
        <v>117.5</v>
      </c>
      <c r="F1417" s="23">
        <v>9.09</v>
      </c>
      <c r="G1417" s="4">
        <f t="shared" si="175"/>
        <v>566.1510068085106</v>
      </c>
      <c r="H1417" s="4">
        <f t="shared" si="176"/>
        <v>20.198105893702127</v>
      </c>
      <c r="I1417" s="5">
        <f t="shared" si="179"/>
        <v>178875.89609854767</v>
      </c>
      <c r="J1417" s="4">
        <f t="shared" si="177"/>
        <v>45.63539663744681</v>
      </c>
      <c r="K1417" s="5">
        <f t="shared" si="178"/>
        <v>14418.542701800663</v>
      </c>
      <c r="L1417" s="15">
        <f t="shared" si="180"/>
        <v>14.031891348027766</v>
      </c>
      <c r="M1417" s="6"/>
      <c r="N1417" s="7">
        <f t="shared" si="181"/>
        <v>17.325317986212728</v>
      </c>
      <c r="O1417" s="28">
        <f t="shared" ref="O1417:O1480" si="182">B1417/D1417</f>
        <v>12.405962225031852</v>
      </c>
    </row>
    <row r="1418" spans="1:15" ht="13.2" x14ac:dyDescent="0.25">
      <c r="A1418" s="31">
        <v>32295</v>
      </c>
      <c r="B1418" s="11">
        <v>270.7</v>
      </c>
      <c r="C1418" s="4">
        <v>9.23</v>
      </c>
      <c r="D1418" s="11">
        <v>21.67</v>
      </c>
      <c r="E1418" s="11">
        <v>118</v>
      </c>
      <c r="F1418" s="23">
        <v>8.92</v>
      </c>
      <c r="G1418" s="4">
        <f t="shared" ref="G1418:G1481" si="183">B1418*$E$1804/E1418</f>
        <v>595.89099237288133</v>
      </c>
      <c r="H1418" s="4">
        <f t="shared" ref="H1418:H1481" si="184">C1418*$E$1804/E1418</f>
        <v>20.317967711864409</v>
      </c>
      <c r="I1418" s="5">
        <f t="shared" si="179"/>
        <v>188807.22665102195</v>
      </c>
      <c r="J1418" s="4">
        <f t="shared" ref="J1418:J1481" si="185">D1418*$E$1804/E1418</f>
        <v>47.702097542372883</v>
      </c>
      <c r="K1418" s="5">
        <f t="shared" ref="K1418:K1481" si="186">J1418*(I1418/G1418)</f>
        <v>15114.342820567586</v>
      </c>
      <c r="L1418" s="15">
        <f t="shared" si="180"/>
        <v>14.766468647879615</v>
      </c>
      <c r="M1418" s="6"/>
      <c r="N1418" s="7">
        <f t="shared" si="181"/>
        <v>18.208235569514837</v>
      </c>
      <c r="O1418" s="28">
        <f t="shared" si="182"/>
        <v>12.491924319335485</v>
      </c>
    </row>
    <row r="1419" spans="1:15" ht="13.2" x14ac:dyDescent="0.25">
      <c r="A1419" s="31">
        <v>32325</v>
      </c>
      <c r="B1419" s="11">
        <v>269.10000000000002</v>
      </c>
      <c r="C1419" s="4">
        <v>9.3066700000000004</v>
      </c>
      <c r="D1419" s="11">
        <v>22.023299999999999</v>
      </c>
      <c r="E1419" s="11">
        <v>118.5</v>
      </c>
      <c r="F1419" s="23">
        <v>9.06</v>
      </c>
      <c r="G1419" s="4">
        <f t="shared" si="183"/>
        <v>589.86947088607599</v>
      </c>
      <c r="H1419" s="4">
        <f t="shared" si="184"/>
        <v>20.400299177299576</v>
      </c>
      <c r="I1419" s="5">
        <f t="shared" ref="I1419:I1482" si="187">I1418*((G1419+(H1419/12))/G1418)</f>
        <v>187437.96651780346</v>
      </c>
      <c r="J1419" s="4">
        <f t="shared" si="185"/>
        <v>48.275259450632909</v>
      </c>
      <c r="K1419" s="5">
        <f t="shared" si="186"/>
        <v>15340.031839507767</v>
      </c>
      <c r="L1419" s="15">
        <f t="shared" si="180"/>
        <v>14.608315717522094</v>
      </c>
      <c r="M1419" s="6"/>
      <c r="N1419" s="7">
        <f t="shared" si="181"/>
        <v>17.988763201028426</v>
      </c>
      <c r="O1419" s="28">
        <f t="shared" si="182"/>
        <v>12.218877279971668</v>
      </c>
    </row>
    <row r="1420" spans="1:15" ht="13.2" x14ac:dyDescent="0.25">
      <c r="A1420" s="31">
        <v>32356</v>
      </c>
      <c r="B1420" s="11">
        <v>263.7</v>
      </c>
      <c r="C1420" s="4">
        <v>9.3833300000000008</v>
      </c>
      <c r="D1420" s="11">
        <v>22.3767</v>
      </c>
      <c r="E1420" s="11">
        <v>119</v>
      </c>
      <c r="F1420" s="23">
        <v>9.26</v>
      </c>
      <c r="G1420" s="4">
        <f t="shared" si="183"/>
        <v>575.60391680672274</v>
      </c>
      <c r="H1420" s="4">
        <f t="shared" si="184"/>
        <v>20.481916953697482</v>
      </c>
      <c r="I1420" s="5">
        <f t="shared" si="187"/>
        <v>183447.28299873264</v>
      </c>
      <c r="J1420" s="4">
        <f t="shared" si="185"/>
        <v>48.843823152100832</v>
      </c>
      <c r="K1420" s="5">
        <f t="shared" si="186"/>
        <v>15566.722857329312</v>
      </c>
      <c r="L1420" s="15">
        <f t="shared" si="180"/>
        <v>14.244946310675649</v>
      </c>
      <c r="M1420" s="6"/>
      <c r="N1420" s="7">
        <f t="shared" si="181"/>
        <v>17.518725933895695</v>
      </c>
      <c r="O1420" s="28">
        <f t="shared" si="182"/>
        <v>11.784579495636086</v>
      </c>
    </row>
    <row r="1421" spans="1:15" ht="13.2" x14ac:dyDescent="0.25">
      <c r="A1421" s="31">
        <v>32387</v>
      </c>
      <c r="B1421" s="11">
        <v>268</v>
      </c>
      <c r="C1421" s="4">
        <v>9.4600000000000009</v>
      </c>
      <c r="D1421" s="11">
        <v>22.73</v>
      </c>
      <c r="E1421" s="11">
        <v>119.8</v>
      </c>
      <c r="F1421" s="23">
        <v>8.98</v>
      </c>
      <c r="G1421" s="4">
        <f t="shared" si="183"/>
        <v>581.08350584307175</v>
      </c>
      <c r="H1421" s="4">
        <f t="shared" si="184"/>
        <v>20.511380467445743</v>
      </c>
      <c r="I1421" s="5">
        <f t="shared" si="187"/>
        <v>185738.40501325886</v>
      </c>
      <c r="J1421" s="4">
        <f t="shared" si="185"/>
        <v>49.283686894824704</v>
      </c>
      <c r="K1421" s="5">
        <f t="shared" si="186"/>
        <v>15753.11173862453</v>
      </c>
      <c r="L1421" s="15">
        <f t="shared" si="180"/>
        <v>14.369428776140159</v>
      </c>
      <c r="M1421" s="6"/>
      <c r="N1421" s="7">
        <f t="shared" si="181"/>
        <v>17.648292003694422</v>
      </c>
      <c r="O1421" s="28">
        <f t="shared" si="182"/>
        <v>11.790585129784425</v>
      </c>
    </row>
    <row r="1422" spans="1:15" ht="13.2" x14ac:dyDescent="0.25">
      <c r="A1422" s="31">
        <v>32417</v>
      </c>
      <c r="B1422" s="11">
        <v>277.39999999999998</v>
      </c>
      <c r="C1422" s="4">
        <v>9.5500000000000007</v>
      </c>
      <c r="D1422" s="11">
        <v>23.0733</v>
      </c>
      <c r="E1422" s="11">
        <v>120.2</v>
      </c>
      <c r="F1422" s="23">
        <v>8.8000000000000007</v>
      </c>
      <c r="G1422" s="4">
        <f t="shared" si="183"/>
        <v>599.46324625623947</v>
      </c>
      <c r="H1422" s="4">
        <f t="shared" si="184"/>
        <v>20.637613560732113</v>
      </c>
      <c r="I1422" s="5">
        <f t="shared" si="187"/>
        <v>192163.05267611172</v>
      </c>
      <c r="J1422" s="4">
        <f t="shared" si="185"/>
        <v>49.861554866056565</v>
      </c>
      <c r="K1422" s="5">
        <f t="shared" si="186"/>
        <v>15983.546370986765</v>
      </c>
      <c r="L1422" s="15">
        <f t="shared" si="180"/>
        <v>14.811450153277724</v>
      </c>
      <c r="M1422" s="6"/>
      <c r="N1422" s="7">
        <f t="shared" si="181"/>
        <v>18.165517397941183</v>
      </c>
      <c r="O1422" s="28">
        <f t="shared" si="182"/>
        <v>12.02255420767727</v>
      </c>
    </row>
    <row r="1423" spans="1:15" ht="13.2" x14ac:dyDescent="0.25">
      <c r="A1423" s="31">
        <v>32448</v>
      </c>
      <c r="B1423" s="11">
        <v>271</v>
      </c>
      <c r="C1423" s="4">
        <v>9.64</v>
      </c>
      <c r="D1423" s="11">
        <v>23.416699999999999</v>
      </c>
      <c r="E1423" s="11">
        <v>120.3</v>
      </c>
      <c r="F1423" s="23">
        <v>8.9600000000000009</v>
      </c>
      <c r="G1423" s="4">
        <f t="shared" si="183"/>
        <v>585.14599334995842</v>
      </c>
      <c r="H1423" s="4">
        <f t="shared" si="184"/>
        <v>20.814787364921031</v>
      </c>
      <c r="I1423" s="5">
        <f t="shared" si="187"/>
        <v>188129.56502511166</v>
      </c>
      <c r="J1423" s="4">
        <f t="shared" si="185"/>
        <v>50.561580009143803</v>
      </c>
      <c r="K1423" s="5">
        <f t="shared" si="186"/>
        <v>16255.991089754729</v>
      </c>
      <c r="L1423" s="15">
        <f t="shared" si="180"/>
        <v>14.445530680872887</v>
      </c>
      <c r="M1423" s="6"/>
      <c r="N1423" s="7">
        <f t="shared" si="181"/>
        <v>17.692871543397221</v>
      </c>
      <c r="O1423" s="28">
        <f t="shared" si="182"/>
        <v>11.572937262722759</v>
      </c>
    </row>
    <row r="1424" spans="1:15" ht="13.2" x14ac:dyDescent="0.25">
      <c r="A1424" s="31">
        <v>32478</v>
      </c>
      <c r="B1424" s="11">
        <v>276.5</v>
      </c>
      <c r="C1424" s="4">
        <v>9.75</v>
      </c>
      <c r="D1424" s="11">
        <v>23.75</v>
      </c>
      <c r="E1424" s="11">
        <v>120.5</v>
      </c>
      <c r="F1424" s="23">
        <v>9.11</v>
      </c>
      <c r="G1424" s="4">
        <f t="shared" si="183"/>
        <v>596.0307427385892</v>
      </c>
      <c r="H1424" s="4">
        <f t="shared" si="184"/>
        <v>21.017358921161826</v>
      </c>
      <c r="I1424" s="5">
        <f t="shared" si="187"/>
        <v>192192.21277038971</v>
      </c>
      <c r="J1424" s="4">
        <f t="shared" si="185"/>
        <v>51.196130705394189</v>
      </c>
      <c r="K1424" s="5">
        <f t="shared" si="186"/>
        <v>16508.372706317379</v>
      </c>
      <c r="L1424" s="15">
        <f t="shared" si="180"/>
        <v>14.702086748571999</v>
      </c>
      <c r="M1424" s="6"/>
      <c r="N1424" s="7">
        <f t="shared" si="181"/>
        <v>17.981586492014181</v>
      </c>
      <c r="O1424" s="28">
        <f t="shared" si="182"/>
        <v>11.642105263157895</v>
      </c>
    </row>
    <row r="1425" spans="1:15" ht="13.2" x14ac:dyDescent="0.25">
      <c r="A1425" s="31">
        <v>32509</v>
      </c>
      <c r="B1425" s="11">
        <v>285.39999999999998</v>
      </c>
      <c r="C1425" s="4">
        <v>9.8133300000000006</v>
      </c>
      <c r="D1425" s="11">
        <v>24.16</v>
      </c>
      <c r="E1425" s="11">
        <v>121.1</v>
      </c>
      <c r="F1425" s="23">
        <v>9.09</v>
      </c>
      <c r="G1425" s="4">
        <f t="shared" si="183"/>
        <v>612.16768125516091</v>
      </c>
      <c r="H1425" s="4">
        <f t="shared" si="184"/>
        <v>21.049066122956237</v>
      </c>
      <c r="I1425" s="5">
        <f t="shared" si="187"/>
        <v>197961.23757149995</v>
      </c>
      <c r="J1425" s="4">
        <f t="shared" si="185"/>
        <v>51.821903220478937</v>
      </c>
      <c r="K1425" s="5">
        <f t="shared" si="186"/>
        <v>16758.036088743655</v>
      </c>
      <c r="L1425" s="15">
        <f t="shared" si="180"/>
        <v>15.088072442713283</v>
      </c>
      <c r="M1425" s="6"/>
      <c r="N1425" s="7">
        <f t="shared" si="181"/>
        <v>18.42543549674323</v>
      </c>
      <c r="O1425" s="28">
        <f t="shared" si="182"/>
        <v>11.812913907284766</v>
      </c>
    </row>
    <row r="1426" spans="1:15" ht="13.2" x14ac:dyDescent="0.25">
      <c r="A1426" s="31">
        <v>32540</v>
      </c>
      <c r="B1426" s="11">
        <v>294</v>
      </c>
      <c r="C1426" s="4">
        <v>9.8966700000000003</v>
      </c>
      <c r="D1426" s="11">
        <v>24.56</v>
      </c>
      <c r="E1426" s="11">
        <v>121.6</v>
      </c>
      <c r="F1426" s="23">
        <v>9.17</v>
      </c>
      <c r="G1426" s="4">
        <f t="shared" si="183"/>
        <v>628.02123355263154</v>
      </c>
      <c r="H1426" s="4">
        <f t="shared" si="184"/>
        <v>21.140540481167765</v>
      </c>
      <c r="I1426" s="5">
        <f t="shared" si="187"/>
        <v>203657.61712436544</v>
      </c>
      <c r="J1426" s="4">
        <f t="shared" si="185"/>
        <v>52.463270394736838</v>
      </c>
      <c r="K1426" s="5">
        <f t="shared" si="186"/>
        <v>17013.030872702093</v>
      </c>
      <c r="L1426" s="15">
        <f t="shared" si="180"/>
        <v>15.46706046273475</v>
      </c>
      <c r="M1426" s="6"/>
      <c r="N1426" s="7">
        <f t="shared" si="181"/>
        <v>18.857435717731359</v>
      </c>
      <c r="O1426" s="28">
        <f t="shared" si="182"/>
        <v>11.970684039087949</v>
      </c>
    </row>
    <row r="1427" spans="1:15" ht="13.2" x14ac:dyDescent="0.25">
      <c r="A1427" s="31">
        <v>32568</v>
      </c>
      <c r="B1427" s="11">
        <v>292.7</v>
      </c>
      <c r="C1427" s="4">
        <v>10.01</v>
      </c>
      <c r="D1427" s="11">
        <v>24.96</v>
      </c>
      <c r="E1427" s="11">
        <v>122.3</v>
      </c>
      <c r="F1427" s="23">
        <v>9.36</v>
      </c>
      <c r="G1427" s="4">
        <f t="shared" si="183"/>
        <v>621.66560179885528</v>
      </c>
      <c r="H1427" s="4">
        <f t="shared" si="184"/>
        <v>21.260241455437448</v>
      </c>
      <c r="I1427" s="5">
        <f t="shared" si="187"/>
        <v>202171.11434564923</v>
      </c>
      <c r="J1427" s="4">
        <f t="shared" si="185"/>
        <v>53.012550122649223</v>
      </c>
      <c r="K1427" s="5">
        <f t="shared" si="186"/>
        <v>17240.146956157856</v>
      </c>
      <c r="L1427" s="15">
        <f t="shared" si="180"/>
        <v>15.298969108882361</v>
      </c>
      <c r="M1427" s="6"/>
      <c r="N1427" s="7">
        <f t="shared" si="181"/>
        <v>18.622276927610908</v>
      </c>
      <c r="O1427" s="28">
        <f t="shared" si="182"/>
        <v>11.726762820512819</v>
      </c>
    </row>
    <row r="1428" spans="1:15" ht="13.2" x14ac:dyDescent="0.25">
      <c r="A1428" s="31">
        <v>32599</v>
      </c>
      <c r="B1428" s="11">
        <v>302.3</v>
      </c>
      <c r="C1428" s="4">
        <v>10.0867</v>
      </c>
      <c r="D1428" s="11">
        <v>25.046700000000001</v>
      </c>
      <c r="E1428" s="11">
        <v>123.1</v>
      </c>
      <c r="F1428" s="23">
        <v>9.18</v>
      </c>
      <c r="G1428" s="4">
        <f t="shared" si="183"/>
        <v>637.88246872461423</v>
      </c>
      <c r="H1428" s="4">
        <f t="shared" si="184"/>
        <v>21.283920268887083</v>
      </c>
      <c r="I1428" s="5">
        <f t="shared" si="187"/>
        <v>208021.79173595627</v>
      </c>
      <c r="J1428" s="4">
        <f t="shared" si="185"/>
        <v>52.850978595450854</v>
      </c>
      <c r="K1428" s="5">
        <f t="shared" si="186"/>
        <v>17235.393354525226</v>
      </c>
      <c r="L1428" s="15">
        <f t="shared" si="180"/>
        <v>15.686742656144586</v>
      </c>
      <c r="M1428" s="6"/>
      <c r="N1428" s="7">
        <f t="shared" si="181"/>
        <v>19.061417959765528</v>
      </c>
      <c r="O1428" s="28">
        <f t="shared" si="182"/>
        <v>12.06945425944336</v>
      </c>
    </row>
    <row r="1429" spans="1:15" ht="13.2" x14ac:dyDescent="0.25">
      <c r="A1429" s="31">
        <v>32629</v>
      </c>
      <c r="B1429" s="11">
        <v>313.89999999999998</v>
      </c>
      <c r="C1429" s="4">
        <v>10.193300000000001</v>
      </c>
      <c r="D1429" s="11">
        <v>25.133299999999998</v>
      </c>
      <c r="E1429" s="11">
        <v>123.8</v>
      </c>
      <c r="F1429" s="23">
        <v>8.86</v>
      </c>
      <c r="G1429" s="4">
        <f t="shared" si="183"/>
        <v>658.61443214862675</v>
      </c>
      <c r="H1429" s="4">
        <f t="shared" si="184"/>
        <v>21.387239538772214</v>
      </c>
      <c r="I1429" s="5">
        <f t="shared" si="187"/>
        <v>215363.97685321353</v>
      </c>
      <c r="J1429" s="4">
        <f t="shared" si="185"/>
        <v>52.733845516155078</v>
      </c>
      <c r="K1429" s="5">
        <f t="shared" si="186"/>
        <v>17243.73188736818</v>
      </c>
      <c r="L1429" s="15">
        <f t="shared" si="180"/>
        <v>16.186353538544555</v>
      </c>
      <c r="M1429" s="6"/>
      <c r="N1429" s="7">
        <f t="shared" si="181"/>
        <v>19.633569215559813</v>
      </c>
      <c r="O1429" s="28">
        <f t="shared" si="182"/>
        <v>12.489406484623984</v>
      </c>
    </row>
    <row r="1430" spans="1:15" ht="13.2" x14ac:dyDescent="0.25">
      <c r="A1430" s="31">
        <v>32660</v>
      </c>
      <c r="B1430" s="11">
        <v>323.7</v>
      </c>
      <c r="C1430" s="4">
        <v>10.37</v>
      </c>
      <c r="D1430" s="11">
        <v>25.22</v>
      </c>
      <c r="E1430" s="11">
        <v>124.1</v>
      </c>
      <c r="F1430" s="23">
        <v>8.2799999999999994</v>
      </c>
      <c r="G1430" s="4">
        <f t="shared" si="183"/>
        <v>677.5346180499597</v>
      </c>
      <c r="H1430" s="4">
        <f t="shared" si="184"/>
        <v>21.705387671232874</v>
      </c>
      <c r="I1430" s="5">
        <f t="shared" si="187"/>
        <v>222142.25684719623</v>
      </c>
      <c r="J1430" s="4">
        <f t="shared" si="185"/>
        <v>52.787837711522961</v>
      </c>
      <c r="K1430" s="5">
        <f t="shared" si="186"/>
        <v>17307.469007371914</v>
      </c>
      <c r="L1430" s="15">
        <f t="shared" si="180"/>
        <v>16.641904235808589</v>
      </c>
      <c r="M1430" s="6"/>
      <c r="N1430" s="7">
        <f t="shared" si="181"/>
        <v>20.149986195019594</v>
      </c>
      <c r="O1430" s="28">
        <f t="shared" si="182"/>
        <v>12.835051546391753</v>
      </c>
    </row>
    <row r="1431" spans="1:15" ht="13.2" x14ac:dyDescent="0.25">
      <c r="A1431" s="31">
        <v>32690</v>
      </c>
      <c r="B1431" s="11">
        <v>331.9</v>
      </c>
      <c r="C1431" s="4">
        <v>10.423299999999999</v>
      </c>
      <c r="D1431" s="11">
        <v>24.71</v>
      </c>
      <c r="E1431" s="11">
        <v>124.4</v>
      </c>
      <c r="F1431" s="23">
        <v>8.02</v>
      </c>
      <c r="G1431" s="4">
        <f t="shared" si="183"/>
        <v>693.02267443729897</v>
      </c>
      <c r="H1431" s="4">
        <f t="shared" si="184"/>
        <v>21.764336373794208</v>
      </c>
      <c r="I1431" s="5">
        <f t="shared" si="187"/>
        <v>227814.95596997588</v>
      </c>
      <c r="J1431" s="4">
        <f t="shared" si="185"/>
        <v>51.595632073954981</v>
      </c>
      <c r="K1431" s="5">
        <f t="shared" si="186"/>
        <v>16960.854359801458</v>
      </c>
      <c r="L1431" s="15">
        <f t="shared" si="180"/>
        <v>17.013407650499133</v>
      </c>
      <c r="M1431" s="6"/>
      <c r="N1431" s="7">
        <f t="shared" si="181"/>
        <v>20.56206243419798</v>
      </c>
      <c r="O1431" s="28">
        <f t="shared" si="182"/>
        <v>13.431808984216914</v>
      </c>
    </row>
    <row r="1432" spans="1:15" ht="13.2" x14ac:dyDescent="0.25">
      <c r="A1432" s="31">
        <v>32721</v>
      </c>
      <c r="B1432" s="11">
        <v>346.6</v>
      </c>
      <c r="C1432" s="4">
        <v>10.5467</v>
      </c>
      <c r="D1432" s="11">
        <v>24.2</v>
      </c>
      <c r="E1432" s="11">
        <v>124.6</v>
      </c>
      <c r="F1432" s="23">
        <v>8.11</v>
      </c>
      <c r="G1432" s="4">
        <f t="shared" si="183"/>
        <v>722.55529534510435</v>
      </c>
      <c r="H1432" s="4">
        <f t="shared" si="184"/>
        <v>21.986653010433386</v>
      </c>
      <c r="I1432" s="5">
        <f t="shared" si="187"/>
        <v>238125.41241098091</v>
      </c>
      <c r="J1432" s="4">
        <f t="shared" si="185"/>
        <v>50.449619582664525</v>
      </c>
      <c r="K1432" s="5">
        <f t="shared" si="186"/>
        <v>16626.182863086375</v>
      </c>
      <c r="L1432" s="15">
        <f t="shared" si="180"/>
        <v>17.734251436577324</v>
      </c>
      <c r="M1432" s="6"/>
      <c r="N1432" s="7">
        <f t="shared" si="181"/>
        <v>21.393656539479533</v>
      </c>
      <c r="O1432" s="28">
        <f t="shared" si="182"/>
        <v>14.322314049586778</v>
      </c>
    </row>
    <row r="1433" spans="1:15" ht="13.2" x14ac:dyDescent="0.25">
      <c r="A1433" s="31">
        <v>32752</v>
      </c>
      <c r="B1433" s="11">
        <v>347.3</v>
      </c>
      <c r="C1433" s="4">
        <v>10.73</v>
      </c>
      <c r="D1433" s="11">
        <v>23.69</v>
      </c>
      <c r="E1433" s="11">
        <v>125</v>
      </c>
      <c r="F1433" s="23">
        <v>8.19</v>
      </c>
      <c r="G1433" s="4">
        <f t="shared" si="183"/>
        <v>721.69773520000001</v>
      </c>
      <c r="H1433" s="4">
        <f t="shared" si="184"/>
        <v>22.297197519999997</v>
      </c>
      <c r="I1433" s="5">
        <f t="shared" si="187"/>
        <v>238455.15038107531</v>
      </c>
      <c r="J1433" s="4">
        <f t="shared" si="185"/>
        <v>49.228388559999999</v>
      </c>
      <c r="K1433" s="5">
        <f t="shared" si="186"/>
        <v>16265.483767715732</v>
      </c>
      <c r="L1433" s="15">
        <f t="shared" si="180"/>
        <v>17.714220678979082</v>
      </c>
      <c r="M1433" s="6"/>
      <c r="N1433" s="7">
        <f t="shared" si="181"/>
        <v>21.332067137506495</v>
      </c>
      <c r="O1433" s="28">
        <f t="shared" si="182"/>
        <v>14.660194174757281</v>
      </c>
    </row>
    <row r="1434" spans="1:15" ht="13.2" x14ac:dyDescent="0.25">
      <c r="A1434" s="31">
        <v>32782</v>
      </c>
      <c r="B1434" s="11">
        <v>347.4</v>
      </c>
      <c r="C1434" s="4">
        <v>10.7967</v>
      </c>
      <c r="D1434" s="11">
        <v>23.4267</v>
      </c>
      <c r="E1434" s="11">
        <v>125.6</v>
      </c>
      <c r="F1434" s="23">
        <v>8.01</v>
      </c>
      <c r="G1434" s="4">
        <f t="shared" si="183"/>
        <v>718.45694426751584</v>
      </c>
      <c r="H1434" s="4">
        <f t="shared" si="184"/>
        <v>22.328624324044586</v>
      </c>
      <c r="I1434" s="5">
        <f t="shared" si="187"/>
        <v>237999.1626216681</v>
      </c>
      <c r="J1434" s="4">
        <f t="shared" si="185"/>
        <v>48.448691123407642</v>
      </c>
      <c r="K1434" s="5">
        <f t="shared" si="186"/>
        <v>16049.323497377756</v>
      </c>
      <c r="L1434" s="15">
        <f t="shared" si="180"/>
        <v>17.640853852797949</v>
      </c>
      <c r="M1434" s="6"/>
      <c r="N1434" s="7">
        <f t="shared" si="181"/>
        <v>21.20812869743861</v>
      </c>
      <c r="O1434" s="28">
        <f t="shared" si="182"/>
        <v>14.829233310709574</v>
      </c>
    </row>
    <row r="1435" spans="1:15" ht="13.2" x14ac:dyDescent="0.25">
      <c r="A1435" s="31">
        <v>32813</v>
      </c>
      <c r="B1435" s="11">
        <v>340.2</v>
      </c>
      <c r="C1435" s="4">
        <v>10.923299999999999</v>
      </c>
      <c r="D1435" s="11">
        <v>23.1633</v>
      </c>
      <c r="E1435" s="11">
        <v>125.9</v>
      </c>
      <c r="F1435" s="23">
        <v>7.87</v>
      </c>
      <c r="G1435" s="4">
        <f t="shared" si="183"/>
        <v>701.89015567911031</v>
      </c>
      <c r="H1435" s="4">
        <f t="shared" si="184"/>
        <v>22.536615924543288</v>
      </c>
      <c r="I1435" s="5">
        <f t="shared" si="187"/>
        <v>233133.30782540384</v>
      </c>
      <c r="J1435" s="4">
        <f t="shared" si="185"/>
        <v>47.789806710881649</v>
      </c>
      <c r="K1435" s="5">
        <f t="shared" si="186"/>
        <v>15873.417839953489</v>
      </c>
      <c r="L1435" s="15">
        <f t="shared" si="180"/>
        <v>17.242369266947424</v>
      </c>
      <c r="M1435" s="6"/>
      <c r="N1435" s="7">
        <f t="shared" si="181"/>
        <v>20.697305291068073</v>
      </c>
      <c r="O1435" s="28">
        <f t="shared" si="182"/>
        <v>14.687026459960368</v>
      </c>
    </row>
    <row r="1436" spans="1:15" ht="13.2" x14ac:dyDescent="0.25">
      <c r="A1436" s="31">
        <v>32843</v>
      </c>
      <c r="B1436" s="11">
        <v>348.6</v>
      </c>
      <c r="C1436" s="4">
        <v>11.06</v>
      </c>
      <c r="D1436" s="11">
        <v>22.87</v>
      </c>
      <c r="E1436" s="11">
        <v>126.1</v>
      </c>
      <c r="F1436" s="23">
        <v>7.84</v>
      </c>
      <c r="G1436" s="4">
        <f t="shared" si="183"/>
        <v>718.08006185567012</v>
      </c>
      <c r="H1436" s="4">
        <f t="shared" si="184"/>
        <v>22.782459793814432</v>
      </c>
      <c r="I1436" s="5">
        <f t="shared" si="187"/>
        <v>239141.39735890325</v>
      </c>
      <c r="J1436" s="4">
        <f t="shared" si="185"/>
        <v>47.109842268041241</v>
      </c>
      <c r="K1436" s="5">
        <f t="shared" si="186"/>
        <v>15688.937916230976</v>
      </c>
      <c r="L1436" s="15">
        <f t="shared" si="180"/>
        <v>17.65021290494732</v>
      </c>
      <c r="M1436" s="6"/>
      <c r="N1436" s="7">
        <f t="shared" si="181"/>
        <v>21.154881971751593</v>
      </c>
      <c r="O1436" s="28">
        <f t="shared" si="182"/>
        <v>15.242675994752952</v>
      </c>
    </row>
    <row r="1437" spans="1:15" ht="13.2" x14ac:dyDescent="0.25">
      <c r="A1437" s="31">
        <v>32874</v>
      </c>
      <c r="B1437" s="11">
        <v>339.97</v>
      </c>
      <c r="C1437" s="4">
        <v>11.14</v>
      </c>
      <c r="D1437" s="11">
        <v>22.49</v>
      </c>
      <c r="E1437" s="11">
        <v>127.4</v>
      </c>
      <c r="F1437" s="23">
        <v>8.2100000000000009</v>
      </c>
      <c r="G1437" s="4">
        <f t="shared" si="183"/>
        <v>693.15720102040814</v>
      </c>
      <c r="H1437" s="4">
        <f t="shared" si="184"/>
        <v>22.713095918367348</v>
      </c>
      <c r="I1437" s="5">
        <f t="shared" si="187"/>
        <v>231471.70804774456</v>
      </c>
      <c r="J1437" s="4">
        <f t="shared" si="185"/>
        <v>45.854356122448969</v>
      </c>
      <c r="K1437" s="5">
        <f t="shared" si="186"/>
        <v>15312.523793257564</v>
      </c>
      <c r="L1437" s="15">
        <f t="shared" si="180"/>
        <v>17.048843606878261</v>
      </c>
      <c r="M1437" s="6"/>
      <c r="N1437" s="7">
        <f t="shared" si="181"/>
        <v>20.406154475024749</v>
      </c>
      <c r="O1437" s="28">
        <f t="shared" si="182"/>
        <v>15.116496220542466</v>
      </c>
    </row>
    <row r="1438" spans="1:15" ht="13.2" x14ac:dyDescent="0.25">
      <c r="A1438" s="31">
        <v>32905</v>
      </c>
      <c r="B1438" s="11">
        <v>330.45</v>
      </c>
      <c r="C1438" s="4">
        <v>11.23</v>
      </c>
      <c r="D1438" s="11">
        <v>22.08</v>
      </c>
      <c r="E1438" s="11">
        <v>128</v>
      </c>
      <c r="F1438" s="23">
        <v>8.4700000000000006</v>
      </c>
      <c r="G1438" s="4">
        <f t="shared" si="183"/>
        <v>670.58889726562495</v>
      </c>
      <c r="H1438" s="4">
        <f t="shared" si="184"/>
        <v>22.789267109375</v>
      </c>
      <c r="I1438" s="5">
        <f t="shared" si="187"/>
        <v>224569.47202455968</v>
      </c>
      <c r="J1438" s="4">
        <f t="shared" si="185"/>
        <v>44.807392499999992</v>
      </c>
      <c r="K1438" s="5">
        <f t="shared" si="186"/>
        <v>15005.277477083604</v>
      </c>
      <c r="L1438" s="15">
        <f t="shared" si="180"/>
        <v>16.50809351649028</v>
      </c>
      <c r="M1438" s="6"/>
      <c r="N1438" s="7">
        <f t="shared" si="181"/>
        <v>19.735353262096382</v>
      </c>
      <c r="O1438" s="28">
        <f t="shared" si="182"/>
        <v>14.966032608695652</v>
      </c>
    </row>
    <row r="1439" spans="1:15" ht="13.2" x14ac:dyDescent="0.25">
      <c r="A1439" s="31">
        <v>32933</v>
      </c>
      <c r="B1439" s="11">
        <v>338.46</v>
      </c>
      <c r="C1439" s="4">
        <v>11.32</v>
      </c>
      <c r="D1439" s="11">
        <v>21.67</v>
      </c>
      <c r="E1439" s="11">
        <v>128.69999999999999</v>
      </c>
      <c r="F1439" s="23">
        <v>8.59</v>
      </c>
      <c r="G1439" s="4">
        <f t="shared" si="183"/>
        <v>683.10800606060604</v>
      </c>
      <c r="H1439" s="4">
        <f t="shared" si="184"/>
        <v>22.846961616161618</v>
      </c>
      <c r="I1439" s="5">
        <f t="shared" si="187"/>
        <v>229399.51097660066</v>
      </c>
      <c r="J1439" s="4">
        <f t="shared" si="185"/>
        <v>43.736188888888897</v>
      </c>
      <c r="K1439" s="5">
        <f t="shared" si="186"/>
        <v>14687.370451051638</v>
      </c>
      <c r="L1439" s="15">
        <f t="shared" si="180"/>
        <v>16.833748233480943</v>
      </c>
      <c r="M1439" s="6"/>
      <c r="N1439" s="7">
        <f t="shared" si="181"/>
        <v>20.101015892206529</v>
      </c>
      <c r="O1439" s="28">
        <f t="shared" si="182"/>
        <v>15.618827872634977</v>
      </c>
    </row>
    <row r="1440" spans="1:15" ht="13.2" x14ac:dyDescent="0.25">
      <c r="A1440" s="31">
        <v>32964</v>
      </c>
      <c r="B1440" s="11">
        <v>338.18</v>
      </c>
      <c r="C1440" s="4">
        <v>11.4367</v>
      </c>
      <c r="D1440" s="11">
        <v>21.533300000000001</v>
      </c>
      <c r="E1440" s="11">
        <v>128.9</v>
      </c>
      <c r="F1440" s="23">
        <v>8.7899999999999991</v>
      </c>
      <c r="G1440" s="4">
        <f t="shared" si="183"/>
        <v>681.48385989138865</v>
      </c>
      <c r="H1440" s="4">
        <f t="shared" si="184"/>
        <v>23.0466806446858</v>
      </c>
      <c r="I1440" s="5">
        <f t="shared" si="187"/>
        <v>229499.05077833647</v>
      </c>
      <c r="J1440" s="4">
        <f t="shared" si="185"/>
        <v>43.392857058960431</v>
      </c>
      <c r="K1440" s="5">
        <f t="shared" si="186"/>
        <v>14613.140665104833</v>
      </c>
      <c r="L1440" s="15">
        <f t="shared" si="180"/>
        <v>16.813913898735763</v>
      </c>
      <c r="M1440" s="6"/>
      <c r="N1440" s="7">
        <f t="shared" si="181"/>
        <v>20.055719260909886</v>
      </c>
      <c r="O1440" s="28">
        <f t="shared" si="182"/>
        <v>15.704977871482773</v>
      </c>
    </row>
    <row r="1441" spans="1:15" ht="13.2" x14ac:dyDescent="0.25">
      <c r="A1441" s="31">
        <v>32994</v>
      </c>
      <c r="B1441" s="11">
        <v>350.25</v>
      </c>
      <c r="C1441" s="4">
        <v>11.5533</v>
      </c>
      <c r="D1441" s="11">
        <v>21.396699999999999</v>
      </c>
      <c r="E1441" s="11">
        <v>129.19999999999999</v>
      </c>
      <c r="F1441" s="23">
        <v>8.76</v>
      </c>
      <c r="G1441" s="4">
        <f t="shared" si="183"/>
        <v>704.16786571207433</v>
      </c>
      <c r="H1441" s="4">
        <f t="shared" si="184"/>
        <v>23.227587731424148</v>
      </c>
      <c r="I1441" s="5">
        <f t="shared" si="187"/>
        <v>237790.0520980412</v>
      </c>
      <c r="J1441" s="4">
        <f t="shared" si="185"/>
        <v>43.017469157120743</v>
      </c>
      <c r="K1441" s="5">
        <f t="shared" si="186"/>
        <v>14526.545061316654</v>
      </c>
      <c r="L1441" s="15">
        <f t="shared" si="180"/>
        <v>17.392413588645002</v>
      </c>
      <c r="M1441" s="6"/>
      <c r="N1441" s="7">
        <f t="shared" si="181"/>
        <v>20.723389021046003</v>
      </c>
      <c r="O1441" s="28">
        <f t="shared" si="182"/>
        <v>16.369346674954549</v>
      </c>
    </row>
    <row r="1442" spans="1:15" ht="13.2" x14ac:dyDescent="0.25">
      <c r="A1442" s="31">
        <v>33025</v>
      </c>
      <c r="B1442" s="11">
        <v>360.39</v>
      </c>
      <c r="C1442" s="4">
        <v>11.66</v>
      </c>
      <c r="D1442" s="11">
        <v>21.26</v>
      </c>
      <c r="E1442" s="11">
        <v>129.9</v>
      </c>
      <c r="F1442" s="23">
        <v>8.48</v>
      </c>
      <c r="G1442" s="4">
        <f t="shared" si="183"/>
        <v>720.64960484988444</v>
      </c>
      <c r="H1442" s="4">
        <f t="shared" si="184"/>
        <v>23.315781216320243</v>
      </c>
      <c r="I1442" s="5">
        <f t="shared" si="187"/>
        <v>244011.88577921948</v>
      </c>
      <c r="J1442" s="4">
        <f t="shared" si="185"/>
        <v>42.512307775211703</v>
      </c>
      <c r="K1442" s="5">
        <f t="shared" si="186"/>
        <v>14394.663258320727</v>
      </c>
      <c r="L1442" s="15">
        <f t="shared" si="180"/>
        <v>17.817082821653003</v>
      </c>
      <c r="M1442" s="6"/>
      <c r="N1442" s="7">
        <f t="shared" si="181"/>
        <v>21.206758327830464</v>
      </c>
      <c r="O1442" s="28">
        <f t="shared" si="182"/>
        <v>16.951552210724362</v>
      </c>
    </row>
    <row r="1443" spans="1:15" ht="13.2" x14ac:dyDescent="0.25">
      <c r="A1443" s="31">
        <v>33055</v>
      </c>
      <c r="B1443" s="11">
        <v>360.03</v>
      </c>
      <c r="C1443" s="4">
        <v>11.726699999999999</v>
      </c>
      <c r="D1443" s="11">
        <v>21.42</v>
      </c>
      <c r="E1443" s="11">
        <v>130.4</v>
      </c>
      <c r="F1443" s="23">
        <v>8.4700000000000006</v>
      </c>
      <c r="G1443" s="4">
        <f t="shared" si="183"/>
        <v>717.16926832822071</v>
      </c>
      <c r="H1443" s="4">
        <f t="shared" si="184"/>
        <v>23.359244671012263</v>
      </c>
      <c r="I1443" s="5">
        <f t="shared" si="187"/>
        <v>243492.56400332984</v>
      </c>
      <c r="J1443" s="4">
        <f t="shared" si="185"/>
        <v>42.668015797546012</v>
      </c>
      <c r="K1443" s="5">
        <f t="shared" si="186"/>
        <v>14486.600341503005</v>
      </c>
      <c r="L1443" s="15">
        <f t="shared" si="180"/>
        <v>17.747171587070238</v>
      </c>
      <c r="M1443" s="6"/>
      <c r="N1443" s="7">
        <f t="shared" si="181"/>
        <v>21.102886533307007</v>
      </c>
      <c r="O1443" s="28">
        <f t="shared" si="182"/>
        <v>16.808123249299719</v>
      </c>
    </row>
    <row r="1444" spans="1:15" ht="13.2" x14ac:dyDescent="0.25">
      <c r="A1444" s="31">
        <v>33086</v>
      </c>
      <c r="B1444" s="11">
        <v>330.75</v>
      </c>
      <c r="C1444" s="4">
        <v>11.783300000000001</v>
      </c>
      <c r="D1444" s="11">
        <v>21.58</v>
      </c>
      <c r="E1444" s="11">
        <v>131.6</v>
      </c>
      <c r="F1444" s="23">
        <v>8.75</v>
      </c>
      <c r="G1444" s="4">
        <f t="shared" si="183"/>
        <v>652.83666223404259</v>
      </c>
      <c r="H1444" s="4">
        <f t="shared" si="184"/>
        <v>23.257959915653498</v>
      </c>
      <c r="I1444" s="5">
        <f t="shared" si="187"/>
        <v>222308.46769574028</v>
      </c>
      <c r="J1444" s="4">
        <f t="shared" si="185"/>
        <v>42.59475486322188</v>
      </c>
      <c r="K1444" s="5">
        <f t="shared" si="186"/>
        <v>14504.661323882312</v>
      </c>
      <c r="L1444" s="15">
        <f t="shared" si="180"/>
        <v>16.168334756508976</v>
      </c>
      <c r="M1444" s="6"/>
      <c r="N1444" s="7">
        <f t="shared" si="181"/>
        <v>19.211937494842857</v>
      </c>
      <c r="O1444" s="28">
        <f t="shared" si="182"/>
        <v>15.326691380908249</v>
      </c>
    </row>
    <row r="1445" spans="1:15" ht="13.2" x14ac:dyDescent="0.25">
      <c r="A1445" s="31">
        <v>33117</v>
      </c>
      <c r="B1445" s="11">
        <v>315.41000000000003</v>
      </c>
      <c r="C1445" s="4">
        <v>11.83</v>
      </c>
      <c r="D1445" s="11">
        <v>21.74</v>
      </c>
      <c r="E1445" s="11">
        <v>132.69999999999999</v>
      </c>
      <c r="F1445" s="23">
        <v>8.89</v>
      </c>
      <c r="G1445" s="4">
        <f t="shared" si="183"/>
        <v>617.39784272795782</v>
      </c>
      <c r="H1445" s="4">
        <f t="shared" si="184"/>
        <v>23.156578673700078</v>
      </c>
      <c r="I1445" s="5">
        <f t="shared" si="187"/>
        <v>210897.71500350841</v>
      </c>
      <c r="J1445" s="4">
        <f t="shared" si="185"/>
        <v>42.554862245666918</v>
      </c>
      <c r="K1445" s="5">
        <f t="shared" si="186"/>
        <v>14536.369563984252</v>
      </c>
      <c r="L1445" s="15">
        <f t="shared" si="180"/>
        <v>15.301285443522621</v>
      </c>
      <c r="M1445" s="6"/>
      <c r="N1445" s="7">
        <f t="shared" si="181"/>
        <v>18.172367021965112</v>
      </c>
      <c r="O1445" s="28">
        <f t="shared" si="182"/>
        <v>14.50827966881325</v>
      </c>
    </row>
    <row r="1446" spans="1:15" ht="13.2" x14ac:dyDescent="0.25">
      <c r="A1446" s="31">
        <v>33147</v>
      </c>
      <c r="B1446" s="11">
        <v>307.12</v>
      </c>
      <c r="C1446" s="4">
        <v>11.9267</v>
      </c>
      <c r="D1446" s="11">
        <v>21.6067</v>
      </c>
      <c r="E1446" s="11">
        <v>133.5</v>
      </c>
      <c r="F1446" s="23">
        <v>8.7200000000000006</v>
      </c>
      <c r="G1446" s="4">
        <f t="shared" si="183"/>
        <v>597.56810007490628</v>
      </c>
      <c r="H1446" s="4">
        <f t="shared" si="184"/>
        <v>23.205963334082398</v>
      </c>
      <c r="I1446" s="5">
        <f t="shared" si="187"/>
        <v>204784.62751496321</v>
      </c>
      <c r="J1446" s="4">
        <f t="shared" si="185"/>
        <v>42.040487978277149</v>
      </c>
      <c r="K1446" s="5">
        <f t="shared" si="186"/>
        <v>14407.137312215276</v>
      </c>
      <c r="L1446" s="15">
        <f t="shared" si="180"/>
        <v>14.818147965500799</v>
      </c>
      <c r="M1446" s="6"/>
      <c r="N1446" s="7">
        <f t="shared" si="181"/>
        <v>17.592164749355884</v>
      </c>
      <c r="O1446" s="28">
        <f t="shared" si="182"/>
        <v>14.214109512327195</v>
      </c>
    </row>
    <row r="1447" spans="1:15" ht="13.2" x14ac:dyDescent="0.25">
      <c r="A1447" s="31">
        <v>33178</v>
      </c>
      <c r="B1447" s="11">
        <v>315.29000000000002</v>
      </c>
      <c r="C1447" s="4">
        <v>12.013299999999999</v>
      </c>
      <c r="D1447" s="11">
        <v>21.473299999999998</v>
      </c>
      <c r="E1447" s="11">
        <v>133.80000000000001</v>
      </c>
      <c r="F1447" s="23">
        <v>8.39</v>
      </c>
      <c r="G1447" s="4">
        <f t="shared" si="183"/>
        <v>612.08911337817631</v>
      </c>
      <c r="H1447" s="4">
        <f t="shared" si="184"/>
        <v>23.322053175635272</v>
      </c>
      <c r="I1447" s="5">
        <f t="shared" si="187"/>
        <v>210426.96372913761</v>
      </c>
      <c r="J1447" s="4">
        <f t="shared" si="185"/>
        <v>41.687250335575477</v>
      </c>
      <c r="K1447" s="5">
        <f t="shared" si="186"/>
        <v>14331.445083081895</v>
      </c>
      <c r="L1447" s="15">
        <f t="shared" si="180"/>
        <v>15.187607599503185</v>
      </c>
      <c r="M1447" s="6"/>
      <c r="N1447" s="7">
        <f t="shared" si="181"/>
        <v>18.023739754098447</v>
      </c>
      <c r="O1447" s="28">
        <f t="shared" si="182"/>
        <v>14.682885257505834</v>
      </c>
    </row>
    <row r="1448" spans="1:15" ht="13.2" x14ac:dyDescent="0.25">
      <c r="A1448" s="31">
        <v>33208</v>
      </c>
      <c r="B1448" s="11">
        <v>328.75</v>
      </c>
      <c r="C1448" s="4">
        <v>12.09</v>
      </c>
      <c r="D1448" s="11">
        <v>21.34</v>
      </c>
      <c r="E1448" s="11">
        <v>133.80000000000001</v>
      </c>
      <c r="F1448" s="23">
        <v>8.08</v>
      </c>
      <c r="G1448" s="4">
        <f t="shared" si="183"/>
        <v>638.21972159940208</v>
      </c>
      <c r="H1448" s="4">
        <f t="shared" si="184"/>
        <v>23.47095493273542</v>
      </c>
      <c r="I1448" s="5">
        <f t="shared" si="187"/>
        <v>220082.68416984714</v>
      </c>
      <c r="J1448" s="4">
        <f t="shared" si="185"/>
        <v>41.428468011958138</v>
      </c>
      <c r="K1448" s="5">
        <f t="shared" si="186"/>
        <v>14286.12769637882</v>
      </c>
      <c r="L1448" s="15">
        <f t="shared" si="180"/>
        <v>15.846314974728765</v>
      </c>
      <c r="M1448" s="6"/>
      <c r="N1448" s="7">
        <f t="shared" si="181"/>
        <v>18.796495662019165</v>
      </c>
      <c r="O1448" s="28">
        <f t="shared" si="182"/>
        <v>15.405342080599812</v>
      </c>
    </row>
    <row r="1449" spans="1:15" ht="13.2" x14ac:dyDescent="0.25">
      <c r="A1449" s="31">
        <v>33239</v>
      </c>
      <c r="B1449" s="11">
        <v>325.49</v>
      </c>
      <c r="C1449" s="4">
        <v>12.1067</v>
      </c>
      <c r="D1449" s="11">
        <v>21.183299999999999</v>
      </c>
      <c r="E1449" s="11">
        <v>134.6</v>
      </c>
      <c r="F1449" s="23">
        <v>8.09</v>
      </c>
      <c r="G1449" s="4">
        <f t="shared" si="183"/>
        <v>628.13524494799401</v>
      </c>
      <c r="H1449" s="4">
        <f t="shared" si="184"/>
        <v>23.363682355869241</v>
      </c>
      <c r="I1449" s="5">
        <f t="shared" si="187"/>
        <v>217276.5604026473</v>
      </c>
      <c r="J1449" s="4">
        <f t="shared" si="185"/>
        <v>40.879834508915302</v>
      </c>
      <c r="K1449" s="5">
        <f t="shared" si="186"/>
        <v>14140.632775131029</v>
      </c>
      <c r="L1449" s="15">
        <f t="shared" si="180"/>
        <v>15.60619011880236</v>
      </c>
      <c r="M1449" s="6"/>
      <c r="N1449" s="7">
        <f t="shared" si="181"/>
        <v>18.503950717933986</v>
      </c>
      <c r="O1449" s="28">
        <f t="shared" si="182"/>
        <v>15.365405767751012</v>
      </c>
    </row>
    <row r="1450" spans="1:15" ht="13.2" x14ac:dyDescent="0.25">
      <c r="A1450" s="31">
        <v>33270</v>
      </c>
      <c r="B1450" s="11">
        <v>362.26</v>
      </c>
      <c r="C1450" s="4">
        <v>12.113300000000001</v>
      </c>
      <c r="D1450" s="11">
        <v>21.026700000000002</v>
      </c>
      <c r="E1450" s="11">
        <v>134.80000000000001</v>
      </c>
      <c r="F1450" s="23">
        <v>7.85</v>
      </c>
      <c r="G1450" s="4">
        <f t="shared" si="183"/>
        <v>698.05728323442122</v>
      </c>
      <c r="H1450" s="4">
        <f t="shared" si="184"/>
        <v>23.341736015578633</v>
      </c>
      <c r="I1450" s="5">
        <f t="shared" si="187"/>
        <v>242135.94290625275</v>
      </c>
      <c r="J1450" s="4">
        <f t="shared" si="185"/>
        <v>40.517421402818989</v>
      </c>
      <c r="K1450" s="5">
        <f t="shared" si="186"/>
        <v>14054.325155156257</v>
      </c>
      <c r="L1450" s="15">
        <f t="shared" si="180"/>
        <v>17.354664745205106</v>
      </c>
      <c r="M1450" s="6"/>
      <c r="N1450" s="7">
        <f t="shared" si="181"/>
        <v>20.563141293016173</v>
      </c>
      <c r="O1450" s="28">
        <f t="shared" si="182"/>
        <v>17.228571292689768</v>
      </c>
    </row>
    <row r="1451" spans="1:15" ht="13.2" x14ac:dyDescent="0.25">
      <c r="A1451" s="31">
        <v>33298</v>
      </c>
      <c r="B1451" s="11">
        <v>372.28</v>
      </c>
      <c r="C1451" s="4">
        <v>12.11</v>
      </c>
      <c r="D1451" s="11">
        <v>20.94</v>
      </c>
      <c r="E1451" s="11">
        <v>135</v>
      </c>
      <c r="F1451" s="23">
        <v>8.11</v>
      </c>
      <c r="G1451" s="4">
        <f t="shared" si="183"/>
        <v>716.30256918518512</v>
      </c>
      <c r="H1451" s="4">
        <f t="shared" si="184"/>
        <v>23.300806148148144</v>
      </c>
      <c r="I1451" s="5">
        <f t="shared" si="187"/>
        <v>249138.23797612224</v>
      </c>
      <c r="J1451" s="4">
        <f t="shared" si="185"/>
        <v>40.290576444444447</v>
      </c>
      <c r="K1451" s="5">
        <f t="shared" si="186"/>
        <v>14013.523969109276</v>
      </c>
      <c r="L1451" s="15">
        <f t="shared" si="180"/>
        <v>17.818620083397374</v>
      </c>
      <c r="M1451" s="6"/>
      <c r="N1451" s="7">
        <f t="shared" si="181"/>
        <v>21.098075248981392</v>
      </c>
      <c r="O1451" s="28">
        <f t="shared" si="182"/>
        <v>17.778414517669528</v>
      </c>
    </row>
    <row r="1452" spans="1:15" ht="13.2" x14ac:dyDescent="0.25">
      <c r="A1452" s="31">
        <v>33329</v>
      </c>
      <c r="B1452" s="11">
        <v>379.68</v>
      </c>
      <c r="C1452" s="4">
        <v>12.13</v>
      </c>
      <c r="D1452" s="11">
        <v>20.363299999999999</v>
      </c>
      <c r="E1452" s="11">
        <v>135.19999999999999</v>
      </c>
      <c r="F1452" s="23">
        <v>8.0399999999999991</v>
      </c>
      <c r="G1452" s="4">
        <f t="shared" si="183"/>
        <v>729.4602000000001</v>
      </c>
      <c r="H1452" s="4">
        <f t="shared" si="184"/>
        <v>23.304762500000002</v>
      </c>
      <c r="I1452" s="5">
        <f t="shared" si="187"/>
        <v>254390.08462275806</v>
      </c>
      <c r="J1452" s="4">
        <f t="shared" si="185"/>
        <v>39.122990125000001</v>
      </c>
      <c r="K1452" s="5">
        <f t="shared" si="186"/>
        <v>13643.651522857692</v>
      </c>
      <c r="L1452" s="15">
        <f t="shared" si="180"/>
        <v>18.155345895198025</v>
      </c>
      <c r="M1452" s="6"/>
      <c r="N1452" s="7">
        <f t="shared" si="181"/>
        <v>21.481531873630118</v>
      </c>
      <c r="O1452" s="28">
        <f t="shared" si="182"/>
        <v>18.645307980533609</v>
      </c>
    </row>
    <row r="1453" spans="1:15" ht="13.2" x14ac:dyDescent="0.25">
      <c r="A1453" s="31">
        <v>33359</v>
      </c>
      <c r="B1453" s="11">
        <v>377.99</v>
      </c>
      <c r="C1453" s="4">
        <v>12.14</v>
      </c>
      <c r="D1453" s="11">
        <v>19.8567</v>
      </c>
      <c r="E1453" s="11">
        <v>135.6</v>
      </c>
      <c r="F1453" s="23">
        <v>8.07</v>
      </c>
      <c r="G1453" s="4">
        <f t="shared" si="183"/>
        <v>724.07106541297935</v>
      </c>
      <c r="H1453" s="4">
        <f t="shared" si="184"/>
        <v>23.255172713864308</v>
      </c>
      <c r="I1453" s="5">
        <f t="shared" si="187"/>
        <v>253186.52073069208</v>
      </c>
      <c r="J1453" s="4">
        <f t="shared" si="185"/>
        <v>38.037148931415928</v>
      </c>
      <c r="K1453" s="5">
        <f t="shared" si="186"/>
        <v>13300.480928577828</v>
      </c>
      <c r="L1453" s="15">
        <f t="shared" si="180"/>
        <v>18.035430911004056</v>
      </c>
      <c r="M1453" s="6"/>
      <c r="N1453" s="7">
        <f t="shared" si="181"/>
        <v>21.325816065887043</v>
      </c>
      <c r="O1453" s="28">
        <f t="shared" si="182"/>
        <v>19.035892167379274</v>
      </c>
    </row>
    <row r="1454" spans="1:15" ht="13.2" x14ac:dyDescent="0.25">
      <c r="A1454" s="31">
        <v>33390</v>
      </c>
      <c r="B1454" s="11">
        <v>378.29</v>
      </c>
      <c r="C1454" s="4">
        <v>12.15</v>
      </c>
      <c r="D1454" s="11">
        <v>19.41</v>
      </c>
      <c r="E1454" s="11">
        <v>136</v>
      </c>
      <c r="F1454" s="23">
        <v>8.2799999999999994</v>
      </c>
      <c r="G1454" s="4">
        <f t="shared" si="183"/>
        <v>722.51442919117642</v>
      </c>
      <c r="H1454" s="4">
        <f t="shared" si="184"/>
        <v>23.205874632352938</v>
      </c>
      <c r="I1454" s="5">
        <f t="shared" si="187"/>
        <v>253318.41189958865</v>
      </c>
      <c r="J1454" s="4">
        <f t="shared" si="185"/>
        <v>37.072100955882355</v>
      </c>
      <c r="K1454" s="5">
        <f t="shared" si="186"/>
        <v>12997.727603084977</v>
      </c>
      <c r="L1454" s="15">
        <f t="shared" si="180"/>
        <v>18.015227044688331</v>
      </c>
      <c r="M1454" s="6"/>
      <c r="N1454" s="7">
        <f t="shared" si="181"/>
        <v>21.289084627258887</v>
      </c>
      <c r="O1454" s="28">
        <f t="shared" si="182"/>
        <v>19.489438433797012</v>
      </c>
    </row>
    <row r="1455" spans="1:15" ht="13.2" x14ac:dyDescent="0.25">
      <c r="A1455" s="31">
        <v>33420</v>
      </c>
      <c r="B1455" s="11">
        <v>380.23</v>
      </c>
      <c r="C1455" s="4">
        <v>12.193300000000001</v>
      </c>
      <c r="D1455" s="11">
        <v>18.84</v>
      </c>
      <c r="E1455" s="11">
        <v>136.19999999999999</v>
      </c>
      <c r="F1455" s="23">
        <v>8.27</v>
      </c>
      <c r="G1455" s="4">
        <f t="shared" si="183"/>
        <v>725.15332738619679</v>
      </c>
      <c r="H1455" s="4">
        <f t="shared" si="184"/>
        <v>23.254377789280472</v>
      </c>
      <c r="I1455" s="5">
        <f t="shared" si="187"/>
        <v>254923.05575262965</v>
      </c>
      <c r="J1455" s="4">
        <f t="shared" si="185"/>
        <v>35.930591189427311</v>
      </c>
      <c r="K1455" s="5">
        <f t="shared" si="186"/>
        <v>12631.171581357448</v>
      </c>
      <c r="L1455" s="15">
        <f t="shared" si="180"/>
        <v>18.103452345519752</v>
      </c>
      <c r="M1455" s="6"/>
      <c r="N1455" s="7">
        <f t="shared" si="181"/>
        <v>21.381252264915336</v>
      </c>
      <c r="O1455" s="28">
        <f t="shared" si="182"/>
        <v>20.182059447983015</v>
      </c>
    </row>
    <row r="1456" spans="1:15" ht="13.2" x14ac:dyDescent="0.25">
      <c r="A1456" s="31">
        <v>33451</v>
      </c>
      <c r="B1456" s="11">
        <v>389.4</v>
      </c>
      <c r="C1456" s="4">
        <v>12.236700000000001</v>
      </c>
      <c r="D1456" s="11">
        <v>18.329999999999998</v>
      </c>
      <c r="E1456" s="11">
        <v>136.6</v>
      </c>
      <c r="F1456" s="23">
        <v>7.9</v>
      </c>
      <c r="G1456" s="4">
        <f t="shared" si="183"/>
        <v>740.46719033674958</v>
      </c>
      <c r="H1456" s="4">
        <f t="shared" si="184"/>
        <v>23.268810652269401</v>
      </c>
      <c r="I1456" s="5">
        <f t="shared" si="187"/>
        <v>260988.2141114173</v>
      </c>
      <c r="J1456" s="4">
        <f t="shared" si="185"/>
        <v>34.855581918008781</v>
      </c>
      <c r="K1456" s="5">
        <f t="shared" si="186"/>
        <v>12285.346596461937</v>
      </c>
      <c r="L1456" s="15">
        <f t="shared" si="180"/>
        <v>18.512258455337719</v>
      </c>
      <c r="M1456" s="6"/>
      <c r="N1456" s="7">
        <f t="shared" si="181"/>
        <v>21.851849122501907</v>
      </c>
      <c r="O1456" s="28">
        <f t="shared" si="182"/>
        <v>21.243862520458265</v>
      </c>
    </row>
    <row r="1457" spans="1:15" ht="13.2" x14ac:dyDescent="0.25">
      <c r="A1457" s="31">
        <v>33482</v>
      </c>
      <c r="B1457" s="11">
        <v>387.2</v>
      </c>
      <c r="C1457" s="4">
        <v>12.28</v>
      </c>
      <c r="D1457" s="11">
        <v>17.82</v>
      </c>
      <c r="E1457" s="11">
        <v>137.19999999999999</v>
      </c>
      <c r="F1457" s="23">
        <v>7.65</v>
      </c>
      <c r="G1457" s="4">
        <f t="shared" si="183"/>
        <v>733.06386005830905</v>
      </c>
      <c r="H1457" s="4">
        <f t="shared" si="184"/>
        <v>23.249029446064139</v>
      </c>
      <c r="I1457" s="5">
        <f t="shared" si="187"/>
        <v>259061.67582556506</v>
      </c>
      <c r="J1457" s="4">
        <f t="shared" si="185"/>
        <v>33.73759810495627</v>
      </c>
      <c r="K1457" s="5">
        <f t="shared" si="186"/>
        <v>11922.724853335665</v>
      </c>
      <c r="L1457" s="15">
        <f t="shared" si="180"/>
        <v>18.357282591774332</v>
      </c>
      <c r="M1457" s="6"/>
      <c r="N1457" s="7">
        <f t="shared" si="181"/>
        <v>21.658412976072643</v>
      </c>
      <c r="O1457" s="28">
        <f t="shared" si="182"/>
        <v>21.728395061728396</v>
      </c>
    </row>
    <row r="1458" spans="1:15" ht="13.2" x14ac:dyDescent="0.25">
      <c r="A1458" s="31">
        <v>33512</v>
      </c>
      <c r="B1458" s="11">
        <v>386.88</v>
      </c>
      <c r="C1458" s="4">
        <v>12.253299999999999</v>
      </c>
      <c r="D1458" s="11">
        <v>17.203299999999999</v>
      </c>
      <c r="E1458" s="11">
        <v>137.4</v>
      </c>
      <c r="F1458" s="23">
        <v>7.53</v>
      </c>
      <c r="G1458" s="4">
        <f t="shared" si="183"/>
        <v>731.39185327510904</v>
      </c>
      <c r="H1458" s="4">
        <f t="shared" si="184"/>
        <v>23.164712044395923</v>
      </c>
      <c r="I1458" s="5">
        <f t="shared" si="187"/>
        <v>259152.98830812785</v>
      </c>
      <c r="J1458" s="4">
        <f t="shared" si="185"/>
        <v>32.522625799854438</v>
      </c>
      <c r="K1458" s="5">
        <f t="shared" si="186"/>
        <v>11523.693661500249</v>
      </c>
      <c r="L1458" s="15">
        <f t="shared" si="180"/>
        <v>18.349187992001983</v>
      </c>
      <c r="M1458" s="6"/>
      <c r="N1458" s="7">
        <f t="shared" si="181"/>
        <v>21.639545015859103</v>
      </c>
      <c r="O1458" s="28">
        <f t="shared" si="182"/>
        <v>22.488708561729435</v>
      </c>
    </row>
    <row r="1459" spans="1:15" ht="13.2" x14ac:dyDescent="0.25">
      <c r="A1459" s="31">
        <v>33543</v>
      </c>
      <c r="B1459" s="11">
        <v>385.92</v>
      </c>
      <c r="C1459" s="4">
        <v>12.226699999999999</v>
      </c>
      <c r="D1459" s="11">
        <v>16.5867</v>
      </c>
      <c r="E1459" s="11">
        <v>137.80000000000001</v>
      </c>
      <c r="F1459" s="23">
        <v>7.42</v>
      </c>
      <c r="G1459" s="4">
        <f t="shared" si="183"/>
        <v>727.45920000000001</v>
      </c>
      <c r="H1459" s="4">
        <f t="shared" si="184"/>
        <v>23.047329499999996</v>
      </c>
      <c r="I1459" s="5">
        <f t="shared" si="187"/>
        <v>258440.0642854551</v>
      </c>
      <c r="J1459" s="4">
        <f t="shared" si="185"/>
        <v>31.265929499999999</v>
      </c>
      <c r="K1459" s="5">
        <f t="shared" si="186"/>
        <v>11107.659137343382</v>
      </c>
      <c r="L1459" s="15">
        <f t="shared" si="180"/>
        <v>18.288868169301345</v>
      </c>
      <c r="M1459" s="6"/>
      <c r="N1459" s="7">
        <f t="shared" si="181"/>
        <v>21.560296784423318</v>
      </c>
      <c r="O1459" s="28">
        <f t="shared" si="182"/>
        <v>23.266834270831449</v>
      </c>
    </row>
    <row r="1460" spans="1:15" ht="13.2" x14ac:dyDescent="0.25">
      <c r="A1460" s="31">
        <v>33573</v>
      </c>
      <c r="B1460" s="11">
        <v>388.51</v>
      </c>
      <c r="C1460" s="4">
        <v>12.2</v>
      </c>
      <c r="D1460" s="11">
        <v>15.97</v>
      </c>
      <c r="E1460" s="11">
        <v>137.9</v>
      </c>
      <c r="F1460" s="23">
        <v>7.09</v>
      </c>
      <c r="G1460" s="4">
        <f t="shared" si="183"/>
        <v>731.81028303118194</v>
      </c>
      <c r="H1460" s="4">
        <f t="shared" si="184"/>
        <v>22.98032342277012</v>
      </c>
      <c r="I1460" s="5">
        <f t="shared" si="187"/>
        <v>260666.18757435816</v>
      </c>
      <c r="J1460" s="4">
        <f t="shared" si="185"/>
        <v>30.081620087019576</v>
      </c>
      <c r="K1460" s="5">
        <f t="shared" si="186"/>
        <v>10714.882539863838</v>
      </c>
      <c r="L1460" s="15">
        <f t="shared" si="180"/>
        <v>18.441652313512723</v>
      </c>
      <c r="M1460" s="6"/>
      <c r="N1460" s="7">
        <f t="shared" si="181"/>
        <v>21.732934673031167</v>
      </c>
      <c r="O1460" s="28">
        <f t="shared" si="182"/>
        <v>24.327489041953662</v>
      </c>
    </row>
    <row r="1461" spans="1:15" ht="13.2" x14ac:dyDescent="0.25">
      <c r="A1461" s="31">
        <v>33604</v>
      </c>
      <c r="B1461" s="11">
        <v>416.08</v>
      </c>
      <c r="C1461" s="4">
        <v>12.24</v>
      </c>
      <c r="D1461" s="11">
        <v>16.046700000000001</v>
      </c>
      <c r="E1461" s="11">
        <v>138.1</v>
      </c>
      <c r="F1461" s="23">
        <v>7.03</v>
      </c>
      <c r="G1461" s="4">
        <f t="shared" si="183"/>
        <v>782.60701115133952</v>
      </c>
      <c r="H1461" s="4">
        <f t="shared" si="184"/>
        <v>23.022278928312815</v>
      </c>
      <c r="I1461" s="5">
        <f t="shared" si="187"/>
        <v>279443.02621511865</v>
      </c>
      <c r="J1461" s="4">
        <f t="shared" si="185"/>
        <v>30.182320529326574</v>
      </c>
      <c r="K1461" s="5">
        <f t="shared" si="186"/>
        <v>10777.106346775008</v>
      </c>
      <c r="L1461" s="15">
        <f t="shared" si="180"/>
        <v>19.77306821146264</v>
      </c>
      <c r="M1461" s="6"/>
      <c r="N1461" s="7">
        <f t="shared" si="181"/>
        <v>23.291329926002025</v>
      </c>
      <c r="O1461" s="28">
        <f t="shared" si="182"/>
        <v>25.929318800750305</v>
      </c>
    </row>
    <row r="1462" spans="1:15" ht="13.2" x14ac:dyDescent="0.25">
      <c r="A1462" s="31">
        <v>33635</v>
      </c>
      <c r="B1462" s="11">
        <v>412.56</v>
      </c>
      <c r="C1462" s="4">
        <v>12.28</v>
      </c>
      <c r="D1462" s="11">
        <v>16.1233</v>
      </c>
      <c r="E1462" s="11">
        <v>138.6</v>
      </c>
      <c r="F1462" s="23">
        <v>7.34</v>
      </c>
      <c r="G1462" s="4">
        <f t="shared" si="183"/>
        <v>773.18685194805198</v>
      </c>
      <c r="H1462" s="4">
        <f t="shared" si="184"/>
        <v>23.014190764790765</v>
      </c>
      <c r="I1462" s="5">
        <f t="shared" si="187"/>
        <v>276764.19996828563</v>
      </c>
      <c r="J1462" s="4">
        <f t="shared" si="185"/>
        <v>30.216995273448774</v>
      </c>
      <c r="K1462" s="5">
        <f t="shared" si="186"/>
        <v>10816.250303831344</v>
      </c>
      <c r="L1462" s="15">
        <f t="shared" si="180"/>
        <v>19.582982970386745</v>
      </c>
      <c r="M1462" s="6"/>
      <c r="N1462" s="7">
        <f t="shared" si="181"/>
        <v>23.058298827242002</v>
      </c>
      <c r="O1462" s="28">
        <f t="shared" si="182"/>
        <v>25.587813909063282</v>
      </c>
    </row>
    <row r="1463" spans="1:15" ht="13.2" x14ac:dyDescent="0.25">
      <c r="A1463" s="31">
        <v>33664</v>
      </c>
      <c r="B1463" s="11">
        <v>407.36</v>
      </c>
      <c r="C1463" s="4">
        <v>12.32</v>
      </c>
      <c r="D1463" s="11">
        <v>16.190000000000001</v>
      </c>
      <c r="E1463" s="11">
        <v>139.30000000000001</v>
      </c>
      <c r="F1463" s="23">
        <v>7.54</v>
      </c>
      <c r="G1463" s="4">
        <f t="shared" si="183"/>
        <v>759.60504005742996</v>
      </c>
      <c r="H1463" s="4">
        <f t="shared" si="184"/>
        <v>22.973129648241201</v>
      </c>
      <c r="I1463" s="5">
        <f t="shared" si="187"/>
        <v>272587.83004351257</v>
      </c>
      <c r="J1463" s="4">
        <f t="shared" si="185"/>
        <v>30.189526704953334</v>
      </c>
      <c r="K1463" s="5">
        <f t="shared" si="186"/>
        <v>10833.653202092666</v>
      </c>
      <c r="L1463" s="15">
        <f t="shared" si="180"/>
        <v>19.283561861298555</v>
      </c>
      <c r="M1463" s="6"/>
      <c r="N1463" s="7">
        <f t="shared" si="181"/>
        <v>22.698465263289936</v>
      </c>
      <c r="O1463" s="28">
        <f t="shared" si="182"/>
        <v>25.161210623841878</v>
      </c>
    </row>
    <row r="1464" spans="1:15" ht="13.2" x14ac:dyDescent="0.25">
      <c r="A1464" s="31">
        <v>33695</v>
      </c>
      <c r="B1464" s="11">
        <v>407.41</v>
      </c>
      <c r="C1464" s="4">
        <v>12.32</v>
      </c>
      <c r="D1464" s="11">
        <v>16.4833</v>
      </c>
      <c r="E1464" s="11">
        <v>139.5</v>
      </c>
      <c r="F1464" s="23">
        <v>7.48</v>
      </c>
      <c r="G1464" s="4">
        <f t="shared" si="183"/>
        <v>758.60910200716842</v>
      </c>
      <c r="H1464" s="4">
        <f t="shared" si="184"/>
        <v>22.940193261648744</v>
      </c>
      <c r="I1464" s="5">
        <f t="shared" si="187"/>
        <v>272916.44933032006</v>
      </c>
      <c r="J1464" s="4">
        <f t="shared" si="185"/>
        <v>30.692377239426524</v>
      </c>
      <c r="K1464" s="5">
        <f t="shared" si="186"/>
        <v>11041.858838139626</v>
      </c>
      <c r="L1464" s="15">
        <f t="shared" si="180"/>
        <v>19.301229507881047</v>
      </c>
      <c r="M1464" s="6"/>
      <c r="N1464" s="7">
        <f t="shared" si="181"/>
        <v>22.712689513614709</v>
      </c>
      <c r="O1464" s="28">
        <f t="shared" si="182"/>
        <v>24.716531277110775</v>
      </c>
    </row>
    <row r="1465" spans="1:15" ht="13.2" x14ac:dyDescent="0.25">
      <c r="A1465" s="31">
        <v>33725</v>
      </c>
      <c r="B1465" s="11">
        <v>414.81</v>
      </c>
      <c r="C1465" s="4">
        <v>12.32</v>
      </c>
      <c r="D1465" s="11">
        <v>16.7667</v>
      </c>
      <c r="E1465" s="11">
        <v>139.69999999999999</v>
      </c>
      <c r="F1465" s="23">
        <v>7.39</v>
      </c>
      <c r="G1465" s="4">
        <f t="shared" si="183"/>
        <v>771.28233307086623</v>
      </c>
      <c r="H1465" s="4">
        <f t="shared" si="184"/>
        <v>22.907351181102364</v>
      </c>
      <c r="I1465" s="5">
        <f t="shared" si="187"/>
        <v>278162.51869407605</v>
      </c>
      <c r="J1465" s="4">
        <f t="shared" si="185"/>
        <v>31.175380279885474</v>
      </c>
      <c r="K1465" s="5">
        <f t="shared" si="186"/>
        <v>11243.382517750211</v>
      </c>
      <c r="L1465" s="15">
        <f t="shared" si="180"/>
        <v>19.662279795641695</v>
      </c>
      <c r="M1465" s="6"/>
      <c r="N1465" s="7">
        <f t="shared" si="181"/>
        <v>23.130349591325853</v>
      </c>
      <c r="O1465" s="28">
        <f t="shared" si="182"/>
        <v>24.740109860616577</v>
      </c>
    </row>
    <row r="1466" spans="1:15" ht="13.2" x14ac:dyDescent="0.25">
      <c r="A1466" s="31">
        <v>33756</v>
      </c>
      <c r="B1466" s="11">
        <v>408.27</v>
      </c>
      <c r="C1466" s="4">
        <v>12.32</v>
      </c>
      <c r="D1466" s="11">
        <v>17.05</v>
      </c>
      <c r="E1466" s="11">
        <v>140.19999999999999</v>
      </c>
      <c r="F1466" s="23">
        <v>7.26</v>
      </c>
      <c r="G1466" s="4">
        <f t="shared" si="183"/>
        <v>756.41481676176886</v>
      </c>
      <c r="H1466" s="4">
        <f t="shared" si="184"/>
        <v>22.825655920114123</v>
      </c>
      <c r="I1466" s="5">
        <f t="shared" si="187"/>
        <v>273486.56264854781</v>
      </c>
      <c r="J1466" s="4">
        <f t="shared" si="185"/>
        <v>31.589077389443652</v>
      </c>
      <c r="K1466" s="5">
        <f t="shared" si="186"/>
        <v>11421.230786385826</v>
      </c>
      <c r="L1466" s="15">
        <f t="shared" si="180"/>
        <v>19.315365967644595</v>
      </c>
      <c r="M1466" s="6"/>
      <c r="N1466" s="7">
        <f t="shared" si="181"/>
        <v>22.716805900471659</v>
      </c>
      <c r="O1466" s="28">
        <f t="shared" si="182"/>
        <v>23.945454545454542</v>
      </c>
    </row>
    <row r="1467" spans="1:15" ht="13.2" x14ac:dyDescent="0.25">
      <c r="A1467" s="31">
        <v>33786</v>
      </c>
      <c r="B1467" s="11">
        <v>415.05</v>
      </c>
      <c r="C1467" s="4">
        <v>12.343299999999999</v>
      </c>
      <c r="D1467" s="11">
        <v>17.38</v>
      </c>
      <c r="E1467" s="11">
        <v>140.5</v>
      </c>
      <c r="F1467" s="23">
        <v>6.84</v>
      </c>
      <c r="G1467" s="4">
        <f t="shared" si="183"/>
        <v>767.33439608540914</v>
      </c>
      <c r="H1467" s="4">
        <f t="shared" si="184"/>
        <v>22.819994340925266</v>
      </c>
      <c r="I1467" s="5">
        <f t="shared" si="187"/>
        <v>278122.16508267028</v>
      </c>
      <c r="J1467" s="4">
        <f t="shared" si="185"/>
        <v>32.131723416370107</v>
      </c>
      <c r="K1467" s="5">
        <f t="shared" si="186"/>
        <v>11646.219079958584</v>
      </c>
      <c r="L1467" s="15">
        <f t="shared" si="180"/>
        <v>19.620740694824409</v>
      </c>
      <c r="M1467" s="6"/>
      <c r="N1467" s="7">
        <f t="shared" si="181"/>
        <v>23.0705436625353</v>
      </c>
      <c r="O1467" s="28">
        <f t="shared" si="182"/>
        <v>23.880897583429231</v>
      </c>
    </row>
    <row r="1468" spans="1:15" ht="13.2" x14ac:dyDescent="0.25">
      <c r="A1468" s="31">
        <v>33817</v>
      </c>
      <c r="B1468" s="11">
        <v>417.93</v>
      </c>
      <c r="C1468" s="4">
        <v>12.3667</v>
      </c>
      <c r="D1468" s="11">
        <v>17.71</v>
      </c>
      <c r="E1468" s="11">
        <v>140.9</v>
      </c>
      <c r="F1468" s="23">
        <v>6.59</v>
      </c>
      <c r="G1468" s="4">
        <f t="shared" si="183"/>
        <v>770.46537466288135</v>
      </c>
      <c r="H1468" s="4">
        <f t="shared" si="184"/>
        <v>22.798349361958834</v>
      </c>
      <c r="I1468" s="5">
        <f t="shared" si="187"/>
        <v>279945.60529987368</v>
      </c>
      <c r="J1468" s="4">
        <f t="shared" si="185"/>
        <v>32.64886891412349</v>
      </c>
      <c r="K1468" s="5">
        <f t="shared" si="186"/>
        <v>11862.839877158289</v>
      </c>
      <c r="L1468" s="15">
        <f t="shared" si="180"/>
        <v>19.722137498351525</v>
      </c>
      <c r="M1468" s="6"/>
      <c r="N1468" s="7">
        <f t="shared" si="181"/>
        <v>23.184600663955539</v>
      </c>
      <c r="O1468" s="28">
        <f t="shared" si="182"/>
        <v>23.598531902879728</v>
      </c>
    </row>
    <row r="1469" spans="1:15" ht="13.2" x14ac:dyDescent="0.25">
      <c r="A1469" s="31">
        <v>33848</v>
      </c>
      <c r="B1469" s="11">
        <v>418.48</v>
      </c>
      <c r="C1469" s="4">
        <v>12.4</v>
      </c>
      <c r="D1469" s="11">
        <v>18.04</v>
      </c>
      <c r="E1469" s="11">
        <v>141.30000000000001</v>
      </c>
      <c r="F1469" s="23">
        <v>6.42</v>
      </c>
      <c r="G1469" s="4">
        <f t="shared" si="183"/>
        <v>769.29536758669497</v>
      </c>
      <c r="H1469" s="4">
        <f t="shared" si="184"/>
        <v>22.795026185421086</v>
      </c>
      <c r="I1469" s="5">
        <f t="shared" si="187"/>
        <v>280210.69479579461</v>
      </c>
      <c r="J1469" s="4">
        <f t="shared" si="185"/>
        <v>33.163086482660994</v>
      </c>
      <c r="K1469" s="5">
        <f t="shared" si="186"/>
        <v>12079.432551414962</v>
      </c>
      <c r="L1469" s="15">
        <f t="shared" si="180"/>
        <v>19.708766424745306</v>
      </c>
      <c r="M1469" s="6"/>
      <c r="N1469" s="7">
        <f t="shared" si="181"/>
        <v>23.164274166851893</v>
      </c>
      <c r="O1469" s="28">
        <f t="shared" si="182"/>
        <v>23.197339246119736</v>
      </c>
    </row>
    <row r="1470" spans="1:15" ht="13.2" x14ac:dyDescent="0.25">
      <c r="A1470" s="31">
        <v>33878</v>
      </c>
      <c r="B1470" s="11">
        <v>412.5</v>
      </c>
      <c r="C1470" s="4">
        <v>12.386699999999999</v>
      </c>
      <c r="D1470" s="11">
        <v>18.39</v>
      </c>
      <c r="E1470" s="11">
        <v>141.80000000000001</v>
      </c>
      <c r="F1470" s="23">
        <v>6.59</v>
      </c>
      <c r="G1470" s="4">
        <f t="shared" si="183"/>
        <v>755.6284379407615</v>
      </c>
      <c r="H1470" s="4">
        <f t="shared" si="184"/>
        <v>22.690285508462619</v>
      </c>
      <c r="I1470" s="5">
        <f t="shared" si="187"/>
        <v>275921.33910500148</v>
      </c>
      <c r="J1470" s="4">
        <f t="shared" si="185"/>
        <v>33.687289633286319</v>
      </c>
      <c r="K1470" s="5">
        <f t="shared" si="186"/>
        <v>12301.074972462977</v>
      </c>
      <c r="L1470" s="15">
        <f t="shared" si="180"/>
        <v>19.370271076906974</v>
      </c>
      <c r="M1470" s="6"/>
      <c r="N1470" s="7">
        <f t="shared" si="181"/>
        <v>22.763052023573373</v>
      </c>
      <c r="O1470" s="28">
        <f t="shared" si="182"/>
        <v>22.430668841761825</v>
      </c>
    </row>
    <row r="1471" spans="1:15" ht="13.2" x14ac:dyDescent="0.25">
      <c r="A1471" s="31">
        <v>33909</v>
      </c>
      <c r="B1471" s="11">
        <v>422.84</v>
      </c>
      <c r="C1471" s="4">
        <v>12.3833</v>
      </c>
      <c r="D1471" s="11">
        <v>18.739999999999998</v>
      </c>
      <c r="E1471" s="11">
        <v>142</v>
      </c>
      <c r="F1471" s="23">
        <v>6.87</v>
      </c>
      <c r="G1471" s="4">
        <f t="shared" si="183"/>
        <v>773.47858112676045</v>
      </c>
      <c r="H1471" s="4">
        <f t="shared" si="184"/>
        <v>22.652107921830986</v>
      </c>
      <c r="I1471" s="5">
        <f t="shared" si="187"/>
        <v>283128.6980840835</v>
      </c>
      <c r="J1471" s="4">
        <f t="shared" si="185"/>
        <v>34.280079014084507</v>
      </c>
      <c r="K1471" s="5">
        <f t="shared" si="186"/>
        <v>12548.083913763421</v>
      </c>
      <c r="L1471" s="15">
        <f t="shared" si="180"/>
        <v>19.833656038801234</v>
      </c>
      <c r="M1471" s="6"/>
      <c r="N1471" s="7">
        <f t="shared" si="181"/>
        <v>23.3033315507849</v>
      </c>
      <c r="O1471" s="28">
        <f t="shared" si="182"/>
        <v>22.56350053361793</v>
      </c>
    </row>
    <row r="1472" spans="1:15" ht="13.2" x14ac:dyDescent="0.25">
      <c r="A1472" s="31">
        <v>33939</v>
      </c>
      <c r="B1472" s="11">
        <v>435.64</v>
      </c>
      <c r="C1472" s="4">
        <v>12.39</v>
      </c>
      <c r="D1472" s="11">
        <v>19.09</v>
      </c>
      <c r="E1472" s="11">
        <v>141.9</v>
      </c>
      <c r="F1472" s="23">
        <v>6.77</v>
      </c>
      <c r="G1472" s="4">
        <f t="shared" si="183"/>
        <v>797.45452374911906</v>
      </c>
      <c r="H1472" s="4">
        <f t="shared" si="184"/>
        <v>22.680335940803381</v>
      </c>
      <c r="I1472" s="5">
        <f t="shared" si="187"/>
        <v>292596.83173934848</v>
      </c>
      <c r="J1472" s="4">
        <f t="shared" si="185"/>
        <v>34.944924383368566</v>
      </c>
      <c r="K1472" s="5">
        <f t="shared" si="186"/>
        <v>12821.764571444683</v>
      </c>
      <c r="L1472" s="15">
        <f t="shared" si="180"/>
        <v>20.448606721242964</v>
      </c>
      <c r="M1472" s="6"/>
      <c r="N1472" s="7">
        <f t="shared" si="181"/>
        <v>24.020186324731146</v>
      </c>
      <c r="O1472" s="28">
        <f t="shared" si="182"/>
        <v>22.820324777370349</v>
      </c>
    </row>
    <row r="1473" spans="1:15" ht="13.2" x14ac:dyDescent="0.25">
      <c r="A1473" s="31">
        <v>33970</v>
      </c>
      <c r="B1473" s="11">
        <v>435.23</v>
      </c>
      <c r="C1473" s="4">
        <v>12.4133</v>
      </c>
      <c r="D1473" s="11">
        <v>19.34</v>
      </c>
      <c r="E1473" s="11">
        <v>142.6</v>
      </c>
      <c r="F1473" s="23">
        <v>6.6</v>
      </c>
      <c r="G1473" s="4">
        <f t="shared" si="183"/>
        <v>792.79311493688647</v>
      </c>
      <c r="H1473" s="4">
        <f t="shared" si="184"/>
        <v>22.61144400350631</v>
      </c>
      <c r="I1473" s="5">
        <f t="shared" si="187"/>
        <v>291577.86825073749</v>
      </c>
      <c r="J1473" s="4">
        <f t="shared" si="185"/>
        <v>35.228772931276296</v>
      </c>
      <c r="K1473" s="5">
        <f t="shared" si="186"/>
        <v>12956.634358774125</v>
      </c>
      <c r="L1473" s="15">
        <f t="shared" ref="L1473:L1536" si="188">G1473/AVERAGE(J1353:J1472)</f>
        <v>20.32341080299571</v>
      </c>
      <c r="M1473" s="6"/>
      <c r="N1473" s="7">
        <f t="shared" ref="N1473:N1536" si="189">I1473/AVERAGE(K1353:K1472)</f>
        <v>23.867950224169586</v>
      </c>
      <c r="O1473" s="28">
        <f t="shared" si="182"/>
        <v>22.50413650465357</v>
      </c>
    </row>
    <row r="1474" spans="1:15" ht="13.2" x14ac:dyDescent="0.25">
      <c r="A1474" s="31">
        <v>34001</v>
      </c>
      <c r="B1474" s="11">
        <v>441.7</v>
      </c>
      <c r="C1474" s="4">
        <v>12.4467</v>
      </c>
      <c r="D1474" s="11">
        <v>19.59</v>
      </c>
      <c r="E1474" s="11">
        <v>143.1</v>
      </c>
      <c r="F1474" s="23">
        <v>6.26</v>
      </c>
      <c r="G1474" s="4">
        <f t="shared" si="183"/>
        <v>801.76729629629619</v>
      </c>
      <c r="H1474" s="4">
        <f t="shared" si="184"/>
        <v>22.593065444444445</v>
      </c>
      <c r="I1474" s="5">
        <f t="shared" si="187"/>
        <v>295570.89295296709</v>
      </c>
      <c r="J1474" s="4">
        <f t="shared" si="185"/>
        <v>35.559477777777772</v>
      </c>
      <c r="K1474" s="5">
        <f t="shared" si="186"/>
        <v>13108.973948264942</v>
      </c>
      <c r="L1474" s="15">
        <f t="shared" si="188"/>
        <v>20.545336792900436</v>
      </c>
      <c r="M1474" s="6"/>
      <c r="N1474" s="7">
        <f t="shared" si="189"/>
        <v>24.122919609042604</v>
      </c>
      <c r="O1474" s="28">
        <f t="shared" si="182"/>
        <v>22.547217968351198</v>
      </c>
    </row>
    <row r="1475" spans="1:15" ht="13.2" x14ac:dyDescent="0.25">
      <c r="A1475" s="31">
        <v>34029</v>
      </c>
      <c r="B1475" s="11">
        <v>450.16</v>
      </c>
      <c r="C1475" s="4">
        <v>12.48</v>
      </c>
      <c r="D1475" s="11">
        <v>19.84</v>
      </c>
      <c r="E1475" s="11">
        <v>143.6</v>
      </c>
      <c r="F1475" s="23">
        <v>5.98</v>
      </c>
      <c r="G1475" s="4">
        <f t="shared" si="183"/>
        <v>814.27862451253486</v>
      </c>
      <c r="H1475" s="4">
        <f t="shared" si="184"/>
        <v>22.574633983286908</v>
      </c>
      <c r="I1475" s="5">
        <f t="shared" si="187"/>
        <v>300876.69452356786</v>
      </c>
      <c r="J1475" s="4">
        <f t="shared" si="185"/>
        <v>35.887879665738161</v>
      </c>
      <c r="K1475" s="5">
        <f t="shared" si="186"/>
        <v>13260.604272586605</v>
      </c>
      <c r="L1475" s="15">
        <f t="shared" si="188"/>
        <v>20.855200148690908</v>
      </c>
      <c r="M1475" s="6"/>
      <c r="N1475" s="7">
        <f t="shared" si="189"/>
        <v>24.480250697934434</v>
      </c>
      <c r="O1475" s="28">
        <f t="shared" si="182"/>
        <v>22.68951612903226</v>
      </c>
    </row>
    <row r="1476" spans="1:15" ht="13.2" x14ac:dyDescent="0.25">
      <c r="A1476" s="31">
        <v>34060</v>
      </c>
      <c r="B1476" s="11">
        <v>443.08</v>
      </c>
      <c r="C1476" s="4">
        <v>12.4933</v>
      </c>
      <c r="D1476" s="11">
        <v>19.670000000000002</v>
      </c>
      <c r="E1476" s="11">
        <v>144</v>
      </c>
      <c r="F1476" s="23">
        <v>5.97</v>
      </c>
      <c r="G1476" s="4">
        <f t="shared" si="183"/>
        <v>799.24555027777774</v>
      </c>
      <c r="H1476" s="4">
        <f t="shared" si="184"/>
        <v>22.535917742361111</v>
      </c>
      <c r="I1476" s="5">
        <f t="shared" si="187"/>
        <v>296015.88006121368</v>
      </c>
      <c r="J1476" s="4">
        <f t="shared" si="185"/>
        <v>35.481538263888893</v>
      </c>
      <c r="K1476" s="5">
        <f t="shared" si="186"/>
        <v>13141.266499964056</v>
      </c>
      <c r="L1476" s="15">
        <f t="shared" si="188"/>
        <v>20.457362016642179</v>
      </c>
      <c r="M1476" s="6"/>
      <c r="N1476" s="7">
        <f t="shared" si="189"/>
        <v>24.007988301251149</v>
      </c>
      <c r="O1476" s="28">
        <f t="shared" si="182"/>
        <v>22.525673614641583</v>
      </c>
    </row>
    <row r="1477" spans="1:15" ht="13.2" x14ac:dyDescent="0.25">
      <c r="A1477" s="31">
        <v>34090</v>
      </c>
      <c r="B1477" s="11">
        <v>445.25</v>
      </c>
      <c r="C1477" s="4">
        <v>12.5067</v>
      </c>
      <c r="D1477" s="11">
        <v>19.5</v>
      </c>
      <c r="E1477" s="11">
        <v>144.19999999999999</v>
      </c>
      <c r="F1477" s="23">
        <v>6.04</v>
      </c>
      <c r="G1477" s="4">
        <f t="shared" si="183"/>
        <v>802.04593099861313</v>
      </c>
      <c r="H1477" s="4">
        <f t="shared" si="184"/>
        <v>22.528799203190015</v>
      </c>
      <c r="I1477" s="5">
        <f t="shared" si="187"/>
        <v>297748.38561807852</v>
      </c>
      <c r="J1477" s="4">
        <f t="shared" si="185"/>
        <v>35.126099167822474</v>
      </c>
      <c r="K1477" s="5">
        <f t="shared" si="186"/>
        <v>13040.075282543585</v>
      </c>
      <c r="L1477" s="15">
        <f t="shared" si="188"/>
        <v>20.51760563376487</v>
      </c>
      <c r="M1477" s="6"/>
      <c r="N1477" s="7">
        <f t="shared" si="189"/>
        <v>24.073856030062426</v>
      </c>
      <c r="O1477" s="28">
        <f t="shared" si="182"/>
        <v>22.833333333333332</v>
      </c>
    </row>
    <row r="1478" spans="1:15" ht="13.2" x14ac:dyDescent="0.25">
      <c r="A1478" s="31">
        <v>34121</v>
      </c>
      <c r="B1478" s="11">
        <v>448.06</v>
      </c>
      <c r="C1478" s="4">
        <v>12.52</v>
      </c>
      <c r="D1478" s="11">
        <v>19.329999999999998</v>
      </c>
      <c r="E1478" s="11">
        <v>144.4</v>
      </c>
      <c r="F1478" s="23">
        <v>5.96</v>
      </c>
      <c r="G1478" s="4">
        <f t="shared" si="183"/>
        <v>805.98981426592786</v>
      </c>
      <c r="H1478" s="4">
        <f t="shared" si="184"/>
        <v>22.521520498614958</v>
      </c>
      <c r="I1478" s="5">
        <f t="shared" si="187"/>
        <v>299909.23078471608</v>
      </c>
      <c r="J1478" s="4">
        <f t="shared" si="185"/>
        <v>34.771644667590017</v>
      </c>
      <c r="K1478" s="5">
        <f t="shared" si="186"/>
        <v>12938.547138929074</v>
      </c>
      <c r="L1478" s="15">
        <f t="shared" si="188"/>
        <v>20.608357012960195</v>
      </c>
      <c r="M1478" s="6"/>
      <c r="N1478" s="7">
        <f t="shared" si="189"/>
        <v>24.175761110239719</v>
      </c>
      <c r="O1478" s="28">
        <f t="shared" si="182"/>
        <v>23.17951370926022</v>
      </c>
    </row>
    <row r="1479" spans="1:15" ht="13.2" x14ac:dyDescent="0.25">
      <c r="A1479" s="31">
        <v>34151</v>
      </c>
      <c r="B1479" s="11">
        <v>447.29</v>
      </c>
      <c r="C1479" s="4">
        <v>12.52</v>
      </c>
      <c r="D1479" s="11">
        <v>19.690000000000001</v>
      </c>
      <c r="E1479" s="11">
        <v>144.4</v>
      </c>
      <c r="F1479" s="23">
        <v>5.81</v>
      </c>
      <c r="G1479" s="4">
        <f t="shared" si="183"/>
        <v>804.6047047783934</v>
      </c>
      <c r="H1479" s="4">
        <f t="shared" si="184"/>
        <v>22.521520498614958</v>
      </c>
      <c r="I1479" s="5">
        <f t="shared" si="187"/>
        <v>300092.18661596155</v>
      </c>
      <c r="J1479" s="4">
        <f t="shared" si="185"/>
        <v>35.41922832409972</v>
      </c>
      <c r="K1479" s="5">
        <f t="shared" si="186"/>
        <v>13210.25543711749</v>
      </c>
      <c r="L1479" s="15">
        <f t="shared" si="188"/>
        <v>20.564596413297142</v>
      </c>
      <c r="M1479" s="6"/>
      <c r="N1479" s="7">
        <f t="shared" si="189"/>
        <v>24.120424250680514</v>
      </c>
      <c r="O1479" s="28">
        <f t="shared" si="182"/>
        <v>22.716607414931438</v>
      </c>
    </row>
    <row r="1480" spans="1:15" ht="13.2" x14ac:dyDescent="0.25">
      <c r="A1480" s="31">
        <v>34182</v>
      </c>
      <c r="B1480" s="11">
        <v>454.13</v>
      </c>
      <c r="C1480" s="4">
        <v>12.52</v>
      </c>
      <c r="D1480" s="11">
        <v>20.05</v>
      </c>
      <c r="E1480" s="11">
        <v>144.80000000000001</v>
      </c>
      <c r="F1480" s="23">
        <v>5.68</v>
      </c>
      <c r="G1480" s="4">
        <f t="shared" si="183"/>
        <v>814.65214012430931</v>
      </c>
      <c r="H1480" s="4">
        <f t="shared" si="184"/>
        <v>22.45930635359116</v>
      </c>
      <c r="I1480" s="5">
        <f t="shared" si="187"/>
        <v>304537.6143119763</v>
      </c>
      <c r="J1480" s="4">
        <f t="shared" si="185"/>
        <v>35.967179903314914</v>
      </c>
      <c r="K1480" s="5">
        <f t="shared" si="186"/>
        <v>13445.44330247974</v>
      </c>
      <c r="L1480" s="15">
        <f t="shared" si="188"/>
        <v>20.812227546627383</v>
      </c>
      <c r="M1480" s="6"/>
      <c r="N1480" s="7">
        <f t="shared" si="189"/>
        <v>24.405153638797515</v>
      </c>
      <c r="O1480" s="28">
        <f t="shared" si="182"/>
        <v>22.649875311720699</v>
      </c>
    </row>
    <row r="1481" spans="1:15" ht="13.2" x14ac:dyDescent="0.25">
      <c r="A1481" s="31">
        <v>34213</v>
      </c>
      <c r="B1481" s="11">
        <v>459.24</v>
      </c>
      <c r="C1481" s="4">
        <v>12.52</v>
      </c>
      <c r="D1481" s="11">
        <v>20.41</v>
      </c>
      <c r="E1481" s="11">
        <v>145.1</v>
      </c>
      <c r="F1481" s="23">
        <v>5.36</v>
      </c>
      <c r="G1481" s="4">
        <f t="shared" si="183"/>
        <v>822.11555975189526</v>
      </c>
      <c r="H1481" s="4">
        <f t="shared" si="184"/>
        <v>22.412870847691249</v>
      </c>
      <c r="I1481" s="5">
        <f t="shared" si="187"/>
        <v>308025.8379592463</v>
      </c>
      <c r="J1481" s="4">
        <f t="shared" si="185"/>
        <v>36.537275878704342</v>
      </c>
      <c r="K1481" s="5">
        <f t="shared" si="186"/>
        <v>13689.590089600682</v>
      </c>
      <c r="L1481" s="15">
        <f t="shared" si="188"/>
        <v>20.993501005229128</v>
      </c>
      <c r="M1481" s="6"/>
      <c r="N1481" s="7">
        <f t="shared" si="189"/>
        <v>24.610598936385486</v>
      </c>
      <c r="O1481" s="28">
        <f t="shared" ref="O1481:O1544" si="190">B1481/D1481</f>
        <v>22.500734933855952</v>
      </c>
    </row>
    <row r="1482" spans="1:15" ht="13.2" x14ac:dyDescent="0.25">
      <c r="A1482" s="31">
        <v>34243</v>
      </c>
      <c r="B1482" s="11">
        <v>463.9</v>
      </c>
      <c r="C1482" s="4">
        <v>12.54</v>
      </c>
      <c r="D1482" s="11">
        <v>20.9</v>
      </c>
      <c r="E1482" s="11">
        <v>145.69999999999999</v>
      </c>
      <c r="F1482" s="23">
        <v>5.33</v>
      </c>
      <c r="G1482" s="4">
        <f t="shared" ref="G1482:G1545" si="191">B1482*$E$1804/E1482</f>
        <v>827.03786341798218</v>
      </c>
      <c r="H1482" s="4">
        <f t="shared" ref="H1482:H1545" si="192">C1482*$E$1804/E1482</f>
        <v>22.356229375428963</v>
      </c>
      <c r="I1482" s="5">
        <f t="shared" si="187"/>
        <v>310568.1262185534</v>
      </c>
      <c r="J1482" s="4">
        <f t="shared" ref="J1482:J1545" si="193">D1482*$E$1804/E1482</f>
        <v>37.2603822923816</v>
      </c>
      <c r="K1482" s="5">
        <f t="shared" ref="K1482:K1545" si="194">J1482*(I1482/G1482)</f>
        <v>13991.967747289857</v>
      </c>
      <c r="L1482" s="15">
        <f t="shared" si="188"/>
        <v>21.109178247475118</v>
      </c>
      <c r="M1482" s="6"/>
      <c r="N1482" s="7">
        <f t="shared" si="189"/>
        <v>24.737889343598045</v>
      </c>
      <c r="O1482" s="28">
        <f t="shared" si="190"/>
        <v>22.19617224880383</v>
      </c>
    </row>
    <row r="1483" spans="1:15" ht="13.2" x14ac:dyDescent="0.25">
      <c r="A1483" s="31">
        <v>34274</v>
      </c>
      <c r="B1483" s="11">
        <v>462.89</v>
      </c>
      <c r="C1483" s="4">
        <v>12.56</v>
      </c>
      <c r="D1483" s="11">
        <v>21.39</v>
      </c>
      <c r="E1483" s="11">
        <v>145.80000000000001</v>
      </c>
      <c r="F1483" s="23">
        <v>5.72</v>
      </c>
      <c r="G1483" s="4">
        <f t="shared" si="191"/>
        <v>824.67123573388187</v>
      </c>
      <c r="H1483" s="4">
        <f t="shared" si="192"/>
        <v>22.376527297668037</v>
      </c>
      <c r="I1483" s="5">
        <f t="shared" ref="I1483:I1546" si="195">I1482*((G1483+(H1483/12))/G1482)</f>
        <v>310379.64700533554</v>
      </c>
      <c r="J1483" s="4">
        <f t="shared" si="193"/>
        <v>38.107796090534976</v>
      </c>
      <c r="K1483" s="5">
        <f t="shared" si="194"/>
        <v>14342.544987889407</v>
      </c>
      <c r="L1483" s="15">
        <f t="shared" si="188"/>
        <v>21.037901189606369</v>
      </c>
      <c r="M1483" s="6"/>
      <c r="N1483" s="7">
        <f t="shared" si="189"/>
        <v>24.645407638434438</v>
      </c>
      <c r="O1483" s="28">
        <f t="shared" si="190"/>
        <v>21.640486208508648</v>
      </c>
    </row>
    <row r="1484" spans="1:15" ht="13.2" x14ac:dyDescent="0.25">
      <c r="A1484" s="31">
        <v>34304</v>
      </c>
      <c r="B1484" s="11">
        <v>465.95</v>
      </c>
      <c r="C1484" s="4">
        <v>12.58</v>
      </c>
      <c r="D1484" s="11">
        <v>21.89</v>
      </c>
      <c r="E1484" s="11">
        <v>145.80000000000001</v>
      </c>
      <c r="F1484" s="23">
        <v>5.77</v>
      </c>
      <c r="G1484" s="4">
        <f t="shared" si="191"/>
        <v>830.12284190672142</v>
      </c>
      <c r="H1484" s="4">
        <f t="shared" si="192"/>
        <v>22.412158710562412</v>
      </c>
      <c r="I1484" s="5">
        <f t="shared" si="195"/>
        <v>313134.39014037902</v>
      </c>
      <c r="J1484" s="4">
        <f t="shared" si="193"/>
        <v>38.998581412894374</v>
      </c>
      <c r="K1484" s="5">
        <f t="shared" si="194"/>
        <v>14710.831205435985</v>
      </c>
      <c r="L1484" s="15">
        <f t="shared" si="188"/>
        <v>21.164732079814645</v>
      </c>
      <c r="M1484" s="6"/>
      <c r="N1484" s="7">
        <f t="shared" si="189"/>
        <v>24.783708947329508</v>
      </c>
      <c r="O1484" s="28">
        <f t="shared" si="190"/>
        <v>21.28597533120146</v>
      </c>
    </row>
    <row r="1485" spans="1:15" ht="13.2" x14ac:dyDescent="0.25">
      <c r="A1485" s="31">
        <v>34335</v>
      </c>
      <c r="B1485" s="11">
        <v>472.99</v>
      </c>
      <c r="C1485" s="4">
        <v>12.6233</v>
      </c>
      <c r="D1485" s="11">
        <v>22.156700000000001</v>
      </c>
      <c r="E1485" s="11">
        <v>146.19999999999999</v>
      </c>
      <c r="F1485" s="23">
        <v>5.75</v>
      </c>
      <c r="G1485" s="4">
        <f t="shared" si="191"/>
        <v>840.35958597811225</v>
      </c>
      <c r="H1485" s="4">
        <f t="shared" si="192"/>
        <v>22.427770484952124</v>
      </c>
      <c r="I1485" s="5">
        <f t="shared" si="195"/>
        <v>317700.84537632414</v>
      </c>
      <c r="J1485" s="4">
        <f t="shared" si="193"/>
        <v>39.36572705266758</v>
      </c>
      <c r="K1485" s="5">
        <f t="shared" si="194"/>
        <v>14882.349142158611</v>
      </c>
      <c r="L1485" s="15">
        <f t="shared" si="188"/>
        <v>21.411974913826541</v>
      </c>
      <c r="M1485" s="6"/>
      <c r="N1485" s="7">
        <f t="shared" si="189"/>
        <v>25.061136005191308</v>
      </c>
      <c r="O1485" s="28">
        <f t="shared" si="190"/>
        <v>21.347493083356277</v>
      </c>
    </row>
    <row r="1486" spans="1:15" ht="13.2" x14ac:dyDescent="0.25">
      <c r="A1486" s="31">
        <v>34366</v>
      </c>
      <c r="B1486" s="11">
        <v>471.58</v>
      </c>
      <c r="C1486" s="4">
        <v>12.666700000000001</v>
      </c>
      <c r="D1486" s="11">
        <v>22.433299999999999</v>
      </c>
      <c r="E1486" s="11">
        <v>146.69999999999999</v>
      </c>
      <c r="F1486" s="23">
        <v>5.97</v>
      </c>
      <c r="G1486" s="4">
        <f t="shared" si="191"/>
        <v>834.99877123381054</v>
      </c>
      <c r="H1486" s="4">
        <f t="shared" si="192"/>
        <v>22.428175358554874</v>
      </c>
      <c r="I1486" s="5">
        <f t="shared" si="195"/>
        <v>316380.75827070628</v>
      </c>
      <c r="J1486" s="4">
        <f t="shared" si="193"/>
        <v>39.721315438991134</v>
      </c>
      <c r="K1486" s="5">
        <f t="shared" si="194"/>
        <v>15050.393283248302</v>
      </c>
      <c r="L1486" s="15">
        <f t="shared" si="188"/>
        <v>21.263840187313022</v>
      </c>
      <c r="M1486" s="6"/>
      <c r="N1486" s="7">
        <f t="shared" si="189"/>
        <v>24.875326969291901</v>
      </c>
      <c r="O1486" s="28">
        <f t="shared" si="190"/>
        <v>21.021427966460575</v>
      </c>
    </row>
    <row r="1487" spans="1:15" ht="13.2" x14ac:dyDescent="0.25">
      <c r="A1487" s="31">
        <v>34394</v>
      </c>
      <c r="B1487" s="11">
        <v>463.81</v>
      </c>
      <c r="C1487" s="4">
        <v>12.71</v>
      </c>
      <c r="D1487" s="11">
        <v>22.71</v>
      </c>
      <c r="E1487" s="11">
        <v>147.19999999999999</v>
      </c>
      <c r="F1487" s="23">
        <v>6.48</v>
      </c>
      <c r="G1487" s="4">
        <f t="shared" si="191"/>
        <v>818.45135142663048</v>
      </c>
      <c r="H1487" s="4">
        <f t="shared" si="192"/>
        <v>22.428401019021742</v>
      </c>
      <c r="I1487" s="5">
        <f t="shared" si="195"/>
        <v>310819.12252235954</v>
      </c>
      <c r="J1487" s="4">
        <f t="shared" si="193"/>
        <v>40.074664605978263</v>
      </c>
      <c r="K1487" s="5">
        <f t="shared" si="194"/>
        <v>15218.9523134102</v>
      </c>
      <c r="L1487" s="15">
        <f t="shared" si="188"/>
        <v>20.833375889460406</v>
      </c>
      <c r="M1487" s="6"/>
      <c r="N1487" s="7">
        <f t="shared" si="189"/>
        <v>24.359940418108931</v>
      </c>
      <c r="O1487" s="28">
        <f t="shared" si="190"/>
        <v>20.423161602818141</v>
      </c>
    </row>
    <row r="1488" spans="1:15" ht="13.2" x14ac:dyDescent="0.25">
      <c r="A1488" s="31">
        <v>34425</v>
      </c>
      <c r="B1488" s="11">
        <v>447.23</v>
      </c>
      <c r="C1488" s="4">
        <v>12.753299999999999</v>
      </c>
      <c r="D1488" s="11">
        <v>23.54</v>
      </c>
      <c r="E1488" s="11">
        <v>147.4</v>
      </c>
      <c r="F1488" s="23">
        <v>6.97</v>
      </c>
      <c r="G1488" s="4">
        <f t="shared" si="191"/>
        <v>788.12302706919934</v>
      </c>
      <c r="H1488" s="4">
        <f t="shared" si="192"/>
        <v>22.474273642469466</v>
      </c>
      <c r="I1488" s="5">
        <f t="shared" si="195"/>
        <v>300012.73354412615</v>
      </c>
      <c r="J1488" s="4">
        <f t="shared" si="193"/>
        <v>41.482941791044773</v>
      </c>
      <c r="K1488" s="5">
        <f t="shared" si="194"/>
        <v>15791.20306694258</v>
      </c>
      <c r="L1488" s="15">
        <f t="shared" si="188"/>
        <v>20.055250085063847</v>
      </c>
      <c r="M1488" s="6"/>
      <c r="N1488" s="7">
        <f t="shared" si="189"/>
        <v>23.440099239459393</v>
      </c>
      <c r="O1488" s="28">
        <f t="shared" si="190"/>
        <v>18.998725573491932</v>
      </c>
    </row>
    <row r="1489" spans="1:15" ht="13.2" x14ac:dyDescent="0.25">
      <c r="A1489" s="31">
        <v>34455</v>
      </c>
      <c r="B1489" s="11">
        <v>450.9</v>
      </c>
      <c r="C1489" s="4">
        <v>12.7967</v>
      </c>
      <c r="D1489" s="11">
        <v>24.37</v>
      </c>
      <c r="E1489" s="11">
        <v>147.5</v>
      </c>
      <c r="F1489" s="23">
        <v>7.18</v>
      </c>
      <c r="G1489" s="4">
        <f t="shared" si="191"/>
        <v>794.05171322033891</v>
      </c>
      <c r="H1489" s="4">
        <f t="shared" si="192"/>
        <v>22.535465865084742</v>
      </c>
      <c r="I1489" s="5">
        <f t="shared" si="195"/>
        <v>302984.46742036415</v>
      </c>
      <c r="J1489" s="4">
        <f t="shared" si="193"/>
        <v>42.916478711864407</v>
      </c>
      <c r="K1489" s="5">
        <f t="shared" si="194"/>
        <v>16375.54107570254</v>
      </c>
      <c r="L1489" s="15">
        <f t="shared" si="188"/>
        <v>20.196492421281448</v>
      </c>
      <c r="M1489" s="6"/>
      <c r="N1489" s="7">
        <f t="shared" si="189"/>
        <v>23.593459579735011</v>
      </c>
      <c r="O1489" s="28">
        <f t="shared" si="190"/>
        <v>18.502256873204757</v>
      </c>
    </row>
    <row r="1490" spans="1:15" ht="13.2" x14ac:dyDescent="0.25">
      <c r="A1490" s="31">
        <v>34486</v>
      </c>
      <c r="B1490" s="11">
        <v>454.83</v>
      </c>
      <c r="C1490" s="4">
        <v>12.84</v>
      </c>
      <c r="D1490" s="11">
        <v>25.2</v>
      </c>
      <c r="E1490" s="11">
        <v>148</v>
      </c>
      <c r="F1490" s="23">
        <v>7.1</v>
      </c>
      <c r="G1490" s="4">
        <f t="shared" si="191"/>
        <v>798.26660128378376</v>
      </c>
      <c r="H1490" s="4">
        <f t="shared" si="192"/>
        <v>22.535327837837837</v>
      </c>
      <c r="I1490" s="5">
        <f t="shared" si="195"/>
        <v>305309.29519038863</v>
      </c>
      <c r="J1490" s="4">
        <f t="shared" si="193"/>
        <v>44.228213513513509</v>
      </c>
      <c r="K1490" s="5">
        <f t="shared" si="194"/>
        <v>16915.758060809076</v>
      </c>
      <c r="L1490" s="15">
        <f t="shared" si="188"/>
        <v>20.29076369067031</v>
      </c>
      <c r="M1490" s="6"/>
      <c r="N1490" s="7">
        <f t="shared" si="189"/>
        <v>23.690087234431957</v>
      </c>
      <c r="O1490" s="28">
        <f t="shared" si="190"/>
        <v>18.048809523809524</v>
      </c>
    </row>
    <row r="1491" spans="1:15" ht="13.2" x14ac:dyDescent="0.25">
      <c r="A1491" s="31">
        <v>34516</v>
      </c>
      <c r="B1491" s="11">
        <v>451.4</v>
      </c>
      <c r="C1491" s="4">
        <v>12.87</v>
      </c>
      <c r="D1491" s="11">
        <v>25.91</v>
      </c>
      <c r="E1491" s="11">
        <v>148.4</v>
      </c>
      <c r="F1491" s="23">
        <v>7.3</v>
      </c>
      <c r="G1491" s="4">
        <f t="shared" si="191"/>
        <v>790.11121428571414</v>
      </c>
      <c r="H1491" s="4">
        <f t="shared" si="192"/>
        <v>22.527096428571426</v>
      </c>
      <c r="I1491" s="5">
        <f t="shared" si="195"/>
        <v>302908.12855567224</v>
      </c>
      <c r="J1491" s="4">
        <f t="shared" si="193"/>
        <v>45.351753571428567</v>
      </c>
      <c r="K1491" s="5">
        <f t="shared" si="194"/>
        <v>17386.685004159212</v>
      </c>
      <c r="L1491" s="15">
        <f t="shared" si="188"/>
        <v>20.067951816142145</v>
      </c>
      <c r="M1491" s="6"/>
      <c r="N1491" s="7">
        <f t="shared" si="189"/>
        <v>23.415889076109888</v>
      </c>
      <c r="O1491" s="28">
        <f t="shared" si="190"/>
        <v>17.42184484754921</v>
      </c>
    </row>
    <row r="1492" spans="1:15" ht="13.2" x14ac:dyDescent="0.25">
      <c r="A1492" s="31">
        <v>34547</v>
      </c>
      <c r="B1492" s="11">
        <v>464.24</v>
      </c>
      <c r="C1492" s="4">
        <v>12.9</v>
      </c>
      <c r="D1492" s="11">
        <v>26.62</v>
      </c>
      <c r="E1492" s="11">
        <v>149</v>
      </c>
      <c r="F1492" s="23">
        <v>7.24</v>
      </c>
      <c r="G1492" s="4">
        <f t="shared" si="191"/>
        <v>809.31364241610743</v>
      </c>
      <c r="H1492" s="4">
        <f t="shared" si="192"/>
        <v>22.488682550335568</v>
      </c>
      <c r="I1492" s="5">
        <f t="shared" si="195"/>
        <v>310988.30577041727</v>
      </c>
      <c r="J1492" s="4">
        <f t="shared" si="193"/>
        <v>46.406878255033554</v>
      </c>
      <c r="K1492" s="5">
        <f t="shared" si="194"/>
        <v>17832.389926780346</v>
      </c>
      <c r="L1492" s="15">
        <f t="shared" si="188"/>
        <v>20.535549404755638</v>
      </c>
      <c r="M1492" s="6"/>
      <c r="N1492" s="7">
        <f t="shared" si="189"/>
        <v>23.945020932611573</v>
      </c>
      <c r="O1492" s="28">
        <f t="shared" si="190"/>
        <v>17.439519158527421</v>
      </c>
    </row>
    <row r="1493" spans="1:15" ht="13.2" x14ac:dyDescent="0.25">
      <c r="A1493" s="31">
        <v>34578</v>
      </c>
      <c r="B1493" s="11">
        <v>466.96</v>
      </c>
      <c r="C1493" s="4">
        <v>12.92</v>
      </c>
      <c r="D1493" s="11">
        <v>27.33</v>
      </c>
      <c r="E1493" s="11">
        <v>149.4</v>
      </c>
      <c r="F1493" s="23">
        <v>7.46</v>
      </c>
      <c r="G1493" s="4">
        <f t="shared" si="191"/>
        <v>811.8759095046853</v>
      </c>
      <c r="H1493" s="4">
        <f t="shared" si="192"/>
        <v>22.46324471218206</v>
      </c>
      <c r="I1493" s="5">
        <f t="shared" si="195"/>
        <v>312692.20097634388</v>
      </c>
      <c r="J1493" s="4">
        <f t="shared" si="193"/>
        <v>47.517064859437745</v>
      </c>
      <c r="K1493" s="5">
        <f t="shared" si="194"/>
        <v>18301.091855155642</v>
      </c>
      <c r="L1493" s="15">
        <f t="shared" si="188"/>
        <v>20.576450100818864</v>
      </c>
      <c r="M1493" s="6"/>
      <c r="N1493" s="7">
        <f t="shared" si="189"/>
        <v>23.975369102753444</v>
      </c>
      <c r="O1493" s="28">
        <f t="shared" si="190"/>
        <v>17.085986095865351</v>
      </c>
    </row>
    <row r="1494" spans="1:15" ht="13.2" x14ac:dyDescent="0.25">
      <c r="A1494" s="31">
        <v>34608</v>
      </c>
      <c r="B1494" s="11">
        <v>463.81</v>
      </c>
      <c r="C1494" s="4">
        <v>13.013299999999999</v>
      </c>
      <c r="D1494" s="11">
        <v>28.42</v>
      </c>
      <c r="E1494" s="11">
        <v>149.5</v>
      </c>
      <c r="F1494" s="23">
        <v>7.74</v>
      </c>
      <c r="G1494" s="4">
        <f t="shared" si="191"/>
        <v>805.85979217391298</v>
      </c>
      <c r="H1494" s="4">
        <f t="shared" si="192"/>
        <v>22.610325852173911</v>
      </c>
      <c r="I1494" s="5">
        <f t="shared" si="195"/>
        <v>311100.79982574156</v>
      </c>
      <c r="J1494" s="4">
        <f t="shared" si="193"/>
        <v>49.379132173913042</v>
      </c>
      <c r="K1494" s="5">
        <f t="shared" si="194"/>
        <v>19062.72984853189</v>
      </c>
      <c r="L1494" s="15">
        <f t="shared" si="188"/>
        <v>20.395759282410257</v>
      </c>
      <c r="M1494" s="6"/>
      <c r="N1494" s="7">
        <f t="shared" si="189"/>
        <v>23.747831033857778</v>
      </c>
      <c r="O1494" s="28">
        <f t="shared" si="190"/>
        <v>16.319845179451089</v>
      </c>
    </row>
    <row r="1495" spans="1:15" ht="13.2" x14ac:dyDescent="0.25">
      <c r="A1495" s="31">
        <v>34639</v>
      </c>
      <c r="B1495" s="11">
        <v>461.01</v>
      </c>
      <c r="C1495" s="4">
        <v>13.0967</v>
      </c>
      <c r="D1495" s="11">
        <v>29.51</v>
      </c>
      <c r="E1495" s="11">
        <v>149.69999999999999</v>
      </c>
      <c r="F1495" s="23">
        <v>7.96</v>
      </c>
      <c r="G1495" s="4">
        <f t="shared" si="191"/>
        <v>799.92471963927858</v>
      </c>
      <c r="H1495" s="4">
        <f t="shared" si="192"/>
        <v>22.724830428189712</v>
      </c>
      <c r="I1495" s="5">
        <f t="shared" si="195"/>
        <v>309540.64869120315</v>
      </c>
      <c r="J1495" s="4">
        <f t="shared" si="193"/>
        <v>51.204482498329995</v>
      </c>
      <c r="K1495" s="5">
        <f t="shared" si="194"/>
        <v>19814.200435733292</v>
      </c>
      <c r="L1495" s="15">
        <f t="shared" si="188"/>
        <v>20.209473020394057</v>
      </c>
      <c r="M1495" s="6"/>
      <c r="N1495" s="7">
        <f t="shared" si="189"/>
        <v>23.513754336451793</v>
      </c>
      <c r="O1495" s="28">
        <f t="shared" si="190"/>
        <v>15.622161978990171</v>
      </c>
    </row>
    <row r="1496" spans="1:15" ht="13.2" x14ac:dyDescent="0.25">
      <c r="A1496" s="31">
        <v>34669</v>
      </c>
      <c r="B1496" s="11">
        <v>455.19</v>
      </c>
      <c r="C1496" s="4">
        <v>13.17</v>
      </c>
      <c r="D1496" s="11">
        <v>30.6</v>
      </c>
      <c r="E1496" s="11">
        <v>149.69999999999999</v>
      </c>
      <c r="F1496" s="23">
        <v>7.81</v>
      </c>
      <c r="G1496" s="4">
        <f t="shared" si="191"/>
        <v>789.82610601202407</v>
      </c>
      <c r="H1496" s="4">
        <f t="shared" si="192"/>
        <v>22.85201743486974</v>
      </c>
      <c r="I1496" s="5">
        <f t="shared" si="195"/>
        <v>306369.77232530178</v>
      </c>
      <c r="J1496" s="4">
        <f t="shared" si="193"/>
        <v>53.095803607214428</v>
      </c>
      <c r="K1496" s="5">
        <f t="shared" si="194"/>
        <v>20595.608500086193</v>
      </c>
      <c r="L1496" s="15">
        <f t="shared" si="188"/>
        <v>19.911484108090331</v>
      </c>
      <c r="M1496" s="6"/>
      <c r="N1496" s="7">
        <f t="shared" si="189"/>
        <v>23.150110785223831</v>
      </c>
      <c r="O1496" s="28">
        <f t="shared" si="190"/>
        <v>14.875490196078431</v>
      </c>
    </row>
    <row r="1497" spans="1:15" ht="13.2" x14ac:dyDescent="0.25">
      <c r="A1497" s="31">
        <v>34700</v>
      </c>
      <c r="B1497" s="11">
        <v>465.25</v>
      </c>
      <c r="C1497" s="4">
        <v>13.18</v>
      </c>
      <c r="D1497" s="11">
        <v>31.25</v>
      </c>
      <c r="E1497" s="11">
        <v>150.30000000000001</v>
      </c>
      <c r="F1497" s="23">
        <v>7.78</v>
      </c>
      <c r="G1497" s="4">
        <f t="shared" si="191"/>
        <v>804.05910345974712</v>
      </c>
      <c r="H1497" s="4">
        <f t="shared" si="192"/>
        <v>22.778074118429803</v>
      </c>
      <c r="I1497" s="5">
        <f t="shared" si="195"/>
        <v>312626.9761980949</v>
      </c>
      <c r="J1497" s="4">
        <f t="shared" si="193"/>
        <v>54.007193945442445</v>
      </c>
      <c r="K1497" s="5">
        <f t="shared" si="194"/>
        <v>20998.58786929708</v>
      </c>
      <c r="L1497" s="15">
        <f t="shared" si="188"/>
        <v>20.219119422457311</v>
      </c>
      <c r="M1497" s="6"/>
      <c r="N1497" s="7">
        <f t="shared" si="189"/>
        <v>23.48837263655868</v>
      </c>
      <c r="O1497" s="28">
        <f t="shared" si="190"/>
        <v>14.888</v>
      </c>
    </row>
    <row r="1498" spans="1:15" ht="13.2" x14ac:dyDescent="0.25">
      <c r="A1498" s="31">
        <v>34731</v>
      </c>
      <c r="B1498" s="11">
        <v>481.92</v>
      </c>
      <c r="C1498" s="4">
        <v>13.18</v>
      </c>
      <c r="D1498" s="11">
        <v>31.9</v>
      </c>
      <c r="E1498" s="11">
        <v>150.9</v>
      </c>
      <c r="F1498" s="23">
        <v>7.47</v>
      </c>
      <c r="G1498" s="4">
        <f t="shared" si="191"/>
        <v>829.55709582504971</v>
      </c>
      <c r="H1498" s="4">
        <f t="shared" si="192"/>
        <v>22.687505235255134</v>
      </c>
      <c r="I1498" s="5">
        <f t="shared" si="195"/>
        <v>323275.97044330463</v>
      </c>
      <c r="J1498" s="4">
        <f t="shared" si="193"/>
        <v>54.911336646785948</v>
      </c>
      <c r="K1498" s="5">
        <f t="shared" si="194"/>
        <v>21398.787054161308</v>
      </c>
      <c r="L1498" s="15">
        <f t="shared" si="188"/>
        <v>20.802571764332686</v>
      </c>
      <c r="M1498" s="6"/>
      <c r="N1498" s="7">
        <f t="shared" si="189"/>
        <v>24.144282243906432</v>
      </c>
      <c r="O1498" s="28">
        <f t="shared" si="190"/>
        <v>15.107210031347963</v>
      </c>
    </row>
    <row r="1499" spans="1:15" ht="13.2" x14ac:dyDescent="0.25">
      <c r="A1499" s="31">
        <v>34759</v>
      </c>
      <c r="B1499" s="11">
        <v>493.15</v>
      </c>
      <c r="C1499" s="4">
        <v>13.17</v>
      </c>
      <c r="D1499" s="11">
        <v>32.549999999999997</v>
      </c>
      <c r="E1499" s="11">
        <v>151.4</v>
      </c>
      <c r="F1499" s="23">
        <v>7.2</v>
      </c>
      <c r="G1499" s="4">
        <f t="shared" si="191"/>
        <v>846.08449108322316</v>
      </c>
      <c r="H1499" s="4">
        <f t="shared" si="192"/>
        <v>22.595422787318359</v>
      </c>
      <c r="I1499" s="5">
        <f t="shared" si="195"/>
        <v>330450.42880592734</v>
      </c>
      <c r="J1499" s="4">
        <f t="shared" si="193"/>
        <v>55.845179326287969</v>
      </c>
      <c r="K1499" s="5">
        <f t="shared" si="194"/>
        <v>21811.135471221602</v>
      </c>
      <c r="L1499" s="15">
        <f t="shared" si="188"/>
        <v>21.152737302036993</v>
      </c>
      <c r="M1499" s="6"/>
      <c r="N1499" s="7">
        <f t="shared" si="189"/>
        <v>24.527320822094772</v>
      </c>
      <c r="O1499" s="28">
        <f t="shared" si="190"/>
        <v>15.150537634408602</v>
      </c>
    </row>
    <row r="1500" spans="1:15" ht="13.2" x14ac:dyDescent="0.25">
      <c r="A1500" s="31">
        <v>34790</v>
      </c>
      <c r="B1500" s="11">
        <v>507.91</v>
      </c>
      <c r="C1500" s="4">
        <v>13.2433</v>
      </c>
      <c r="D1500" s="11">
        <v>33.176699999999997</v>
      </c>
      <c r="E1500" s="11">
        <v>151.9</v>
      </c>
      <c r="F1500" s="23">
        <v>7.06</v>
      </c>
      <c r="G1500" s="4">
        <f t="shared" si="191"/>
        <v>868.53947485187632</v>
      </c>
      <c r="H1500" s="4">
        <f t="shared" si="192"/>
        <v>22.646391737327189</v>
      </c>
      <c r="I1500" s="5">
        <f t="shared" si="195"/>
        <v>339957.61741612409</v>
      </c>
      <c r="J1500" s="4">
        <f t="shared" si="193"/>
        <v>56.733030645819603</v>
      </c>
      <c r="K1500" s="5">
        <f t="shared" si="194"/>
        <v>22206.044152959224</v>
      </c>
      <c r="L1500" s="15">
        <f t="shared" si="188"/>
        <v>21.642739261879662</v>
      </c>
      <c r="M1500" s="6"/>
      <c r="N1500" s="7">
        <f t="shared" si="189"/>
        <v>25.070444808546707</v>
      </c>
      <c r="O1500" s="28">
        <f t="shared" si="190"/>
        <v>15.30923810987832</v>
      </c>
    </row>
    <row r="1501" spans="1:15" ht="13.2" x14ac:dyDescent="0.25">
      <c r="A1501" s="31">
        <v>34820</v>
      </c>
      <c r="B1501" s="11">
        <v>523.80999999999995</v>
      </c>
      <c r="C1501" s="4">
        <v>13.306699999999999</v>
      </c>
      <c r="D1501" s="11">
        <v>33.8033</v>
      </c>
      <c r="E1501" s="11">
        <v>152.19999999999999</v>
      </c>
      <c r="F1501" s="23">
        <v>6.63</v>
      </c>
      <c r="G1501" s="4">
        <f t="shared" si="191"/>
        <v>893.96333068331137</v>
      </c>
      <c r="H1501" s="4">
        <f t="shared" si="192"/>
        <v>22.70995561826544</v>
      </c>
      <c r="I1501" s="5">
        <f t="shared" si="195"/>
        <v>350649.5919970189</v>
      </c>
      <c r="J1501" s="4">
        <f t="shared" si="193"/>
        <v>57.690595170170823</v>
      </c>
      <c r="K1501" s="5">
        <f t="shared" si="194"/>
        <v>22628.650375427787</v>
      </c>
      <c r="L1501" s="15">
        <f t="shared" si="188"/>
        <v>22.195426698019954</v>
      </c>
      <c r="M1501" s="6"/>
      <c r="N1501" s="7">
        <f t="shared" si="189"/>
        <v>25.68421771112796</v>
      </c>
      <c r="O1501" s="28">
        <f t="shared" si="190"/>
        <v>15.49582437217668</v>
      </c>
    </row>
    <row r="1502" spans="1:15" ht="13.2" x14ac:dyDescent="0.25">
      <c r="A1502" s="31">
        <v>34851</v>
      </c>
      <c r="B1502" s="11">
        <v>539.35</v>
      </c>
      <c r="C1502" s="4">
        <v>13.36</v>
      </c>
      <c r="D1502" s="11">
        <v>34.43</v>
      </c>
      <c r="E1502" s="11">
        <v>152.5</v>
      </c>
      <c r="F1502" s="23">
        <v>6.17</v>
      </c>
      <c r="G1502" s="4">
        <f t="shared" si="191"/>
        <v>918.67397081967215</v>
      </c>
      <c r="H1502" s="4">
        <f t="shared" si="192"/>
        <v>22.756066098360652</v>
      </c>
      <c r="I1502" s="5">
        <f t="shared" si="195"/>
        <v>361085.95555092377</v>
      </c>
      <c r="J1502" s="4">
        <f t="shared" si="193"/>
        <v>58.64456255737705</v>
      </c>
      <c r="K1502" s="5">
        <f t="shared" si="194"/>
        <v>23050.318808970624</v>
      </c>
      <c r="L1502" s="15">
        <f t="shared" si="188"/>
        <v>22.718356759520614</v>
      </c>
      <c r="M1502" s="6"/>
      <c r="N1502" s="7">
        <f t="shared" si="189"/>
        <v>26.261521783971155</v>
      </c>
      <c r="O1502" s="28">
        <f t="shared" si="190"/>
        <v>15.66511762997386</v>
      </c>
    </row>
    <row r="1503" spans="1:15" ht="13.2" x14ac:dyDescent="0.25">
      <c r="A1503" s="31">
        <v>34881</v>
      </c>
      <c r="B1503" s="11">
        <v>557.37</v>
      </c>
      <c r="C1503" s="4">
        <v>13.44</v>
      </c>
      <c r="D1503" s="11">
        <v>34.68</v>
      </c>
      <c r="E1503" s="11">
        <v>152.5</v>
      </c>
      <c r="F1503" s="23">
        <v>6.28</v>
      </c>
      <c r="G1503" s="4">
        <f t="shared" si="191"/>
        <v>949.36740727868846</v>
      </c>
      <c r="H1503" s="4">
        <f t="shared" si="192"/>
        <v>22.892329967213112</v>
      </c>
      <c r="I1503" s="5">
        <f t="shared" si="195"/>
        <v>373899.87079936109</v>
      </c>
      <c r="J1503" s="4">
        <f t="shared" si="193"/>
        <v>59.070387147540977</v>
      </c>
      <c r="K1503" s="5">
        <f t="shared" si="194"/>
        <v>23264.344186665665</v>
      </c>
      <c r="L1503" s="15">
        <f t="shared" si="188"/>
        <v>23.376412691512126</v>
      </c>
      <c r="M1503" s="6"/>
      <c r="N1503" s="7">
        <f t="shared" si="189"/>
        <v>26.992759359536393</v>
      </c>
      <c r="O1503" s="28">
        <f t="shared" si="190"/>
        <v>16.071799307958479</v>
      </c>
    </row>
    <row r="1504" spans="1:15" ht="13.2" x14ac:dyDescent="0.25">
      <c r="A1504" s="31">
        <v>34912</v>
      </c>
      <c r="B1504" s="11">
        <v>559.11</v>
      </c>
      <c r="C1504" s="4">
        <v>13.51</v>
      </c>
      <c r="D1504" s="11">
        <v>34.93</v>
      </c>
      <c r="E1504" s="11">
        <v>152.9</v>
      </c>
      <c r="F1504" s="23">
        <v>6.49</v>
      </c>
      <c r="G1504" s="4">
        <f t="shared" si="191"/>
        <v>949.83976344015684</v>
      </c>
      <c r="H1504" s="4">
        <f t="shared" si="192"/>
        <v>22.951360562459119</v>
      </c>
      <c r="I1504" s="5">
        <f t="shared" si="195"/>
        <v>374839.1697437478</v>
      </c>
      <c r="J1504" s="4">
        <f t="shared" si="193"/>
        <v>59.340564355788082</v>
      </c>
      <c r="K1504" s="5">
        <f t="shared" si="194"/>
        <v>23417.810804938399</v>
      </c>
      <c r="L1504" s="15">
        <f t="shared" si="188"/>
        <v>23.284070256230528</v>
      </c>
      <c r="M1504" s="6"/>
      <c r="N1504" s="7">
        <f t="shared" si="189"/>
        <v>26.857726122313164</v>
      </c>
      <c r="O1504" s="28">
        <f t="shared" si="190"/>
        <v>16.006584597766963</v>
      </c>
    </row>
    <row r="1505" spans="1:15" ht="13.2" x14ac:dyDescent="0.25">
      <c r="A1505" s="31">
        <v>34943</v>
      </c>
      <c r="B1505" s="11">
        <v>578.77</v>
      </c>
      <c r="C1505" s="4">
        <v>13.58</v>
      </c>
      <c r="D1505" s="11">
        <v>35.18</v>
      </c>
      <c r="E1505" s="11">
        <v>153.19999999999999</v>
      </c>
      <c r="F1505" s="23">
        <v>6.2</v>
      </c>
      <c r="G1505" s="4">
        <f t="shared" si="191"/>
        <v>981.31360189295037</v>
      </c>
      <c r="H1505" s="4">
        <f t="shared" si="192"/>
        <v>23.02510274151436</v>
      </c>
      <c r="I1505" s="5">
        <f t="shared" si="195"/>
        <v>388017.02754915407</v>
      </c>
      <c r="J1505" s="4">
        <f t="shared" si="193"/>
        <v>59.648241122715405</v>
      </c>
      <c r="K1505" s="5">
        <f t="shared" si="194"/>
        <v>23585.256715412408</v>
      </c>
      <c r="L1505" s="15">
        <f t="shared" si="188"/>
        <v>23.94600707529986</v>
      </c>
      <c r="M1505" s="6"/>
      <c r="N1505" s="7">
        <f t="shared" si="189"/>
        <v>27.591422770766531</v>
      </c>
      <c r="O1505" s="28">
        <f t="shared" si="190"/>
        <v>16.451677089255259</v>
      </c>
    </row>
    <row r="1506" spans="1:15" ht="13.2" x14ac:dyDescent="0.25">
      <c r="A1506" s="31">
        <v>34973</v>
      </c>
      <c r="B1506" s="11">
        <v>582.91999999999996</v>
      </c>
      <c r="C1506" s="4">
        <v>13.65</v>
      </c>
      <c r="D1506" s="11">
        <v>34.773299999999999</v>
      </c>
      <c r="E1506" s="11">
        <v>153.69999999999999</v>
      </c>
      <c r="F1506" s="23">
        <v>6.04</v>
      </c>
      <c r="G1506" s="4">
        <f t="shared" si="191"/>
        <v>985.13480000000004</v>
      </c>
      <c r="H1506" s="4">
        <f t="shared" si="192"/>
        <v>23.0685</v>
      </c>
      <c r="I1506" s="5">
        <f t="shared" si="195"/>
        <v>390288.06930401176</v>
      </c>
      <c r="J1506" s="4">
        <f t="shared" si="193"/>
        <v>58.766876999999994</v>
      </c>
      <c r="K1506" s="5">
        <f t="shared" si="194"/>
        <v>23282.104097181757</v>
      </c>
      <c r="L1506" s="15">
        <f t="shared" si="188"/>
        <v>23.926762764083279</v>
      </c>
      <c r="M1506" s="6"/>
      <c r="N1506" s="7">
        <f t="shared" si="189"/>
        <v>27.540347277091755</v>
      </c>
      <c r="O1506" s="28">
        <f t="shared" si="190"/>
        <v>16.763436314643705</v>
      </c>
    </row>
    <row r="1507" spans="1:15" ht="13.2" x14ac:dyDescent="0.25">
      <c r="A1507" s="31">
        <v>35004</v>
      </c>
      <c r="B1507" s="11">
        <v>595.53</v>
      </c>
      <c r="C1507" s="4">
        <v>13.72</v>
      </c>
      <c r="D1507" s="11">
        <v>34.366700000000002</v>
      </c>
      <c r="E1507" s="11">
        <v>153.6</v>
      </c>
      <c r="F1507" s="23">
        <v>5.93</v>
      </c>
      <c r="G1507" s="4">
        <f t="shared" si="191"/>
        <v>1007.1009380859374</v>
      </c>
      <c r="H1507" s="4">
        <f t="shared" si="192"/>
        <v>23.201895572916669</v>
      </c>
      <c r="I1507" s="5">
        <f t="shared" si="195"/>
        <v>399756.56052900763</v>
      </c>
      <c r="J1507" s="4">
        <f t="shared" si="193"/>
        <v>58.117535319661464</v>
      </c>
      <c r="K1507" s="5">
        <f t="shared" si="194"/>
        <v>23069.05410093908</v>
      </c>
      <c r="L1507" s="15">
        <f t="shared" si="188"/>
        <v>24.347586881114815</v>
      </c>
      <c r="M1507" s="6"/>
      <c r="N1507" s="7">
        <f t="shared" si="189"/>
        <v>27.996651260629235</v>
      </c>
      <c r="O1507" s="28">
        <f t="shared" si="190"/>
        <v>17.328693182644827</v>
      </c>
    </row>
    <row r="1508" spans="1:15" ht="13.2" x14ac:dyDescent="0.25">
      <c r="A1508" s="31">
        <v>35034</v>
      </c>
      <c r="B1508" s="11">
        <v>614.57000000000005</v>
      </c>
      <c r="C1508" s="4">
        <v>13.79</v>
      </c>
      <c r="D1508" s="11">
        <v>33.96</v>
      </c>
      <c r="E1508" s="11">
        <v>153.5</v>
      </c>
      <c r="F1508" s="23">
        <v>5.71</v>
      </c>
      <c r="G1508" s="4">
        <f t="shared" si="191"/>
        <v>1039.9765551140065</v>
      </c>
      <c r="H1508" s="4">
        <f t="shared" si="192"/>
        <v>23.335464951140064</v>
      </c>
      <c r="I1508" s="5">
        <f t="shared" si="195"/>
        <v>413578.03412310377</v>
      </c>
      <c r="J1508" s="4">
        <f t="shared" si="193"/>
        <v>57.4671783713355</v>
      </c>
      <c r="K1508" s="5">
        <f t="shared" si="194"/>
        <v>22853.556208113972</v>
      </c>
      <c r="L1508" s="15">
        <f t="shared" si="188"/>
        <v>25.027380664939109</v>
      </c>
      <c r="M1508" s="6"/>
      <c r="N1508" s="7">
        <f t="shared" si="189"/>
        <v>28.749997901545381</v>
      </c>
      <c r="O1508" s="28">
        <f t="shared" si="190"/>
        <v>18.096878680800945</v>
      </c>
    </row>
    <row r="1509" spans="1:15" ht="13.2" x14ac:dyDescent="0.25">
      <c r="A1509" s="31">
        <v>35065</v>
      </c>
      <c r="B1509" s="11">
        <v>614.41999999999996</v>
      </c>
      <c r="C1509" s="4">
        <v>13.8933</v>
      </c>
      <c r="D1509" s="11">
        <v>33.986699999999999</v>
      </c>
      <c r="E1509" s="11">
        <v>154.4</v>
      </c>
      <c r="F1509" s="23">
        <v>5.65</v>
      </c>
      <c r="G1509" s="4">
        <f t="shared" si="191"/>
        <v>1033.6621648963728</v>
      </c>
      <c r="H1509" s="4">
        <f t="shared" si="192"/>
        <v>23.373227687176165</v>
      </c>
      <c r="I1509" s="5">
        <f t="shared" si="195"/>
        <v>411841.5155248238</v>
      </c>
      <c r="J1509" s="4">
        <f t="shared" si="193"/>
        <v>57.177119722150259</v>
      </c>
      <c r="K1509" s="5">
        <f t="shared" si="194"/>
        <v>22781.052107170228</v>
      </c>
      <c r="L1509" s="15">
        <f t="shared" si="188"/>
        <v>24.762465194644026</v>
      </c>
      <c r="M1509" s="6"/>
      <c r="N1509" s="7">
        <f t="shared" si="189"/>
        <v>28.419947350837237</v>
      </c>
      <c r="O1509" s="28">
        <f t="shared" si="190"/>
        <v>18.07824825593541</v>
      </c>
    </row>
    <row r="1510" spans="1:15" ht="13.2" x14ac:dyDescent="0.25">
      <c r="A1510" s="31">
        <v>35096</v>
      </c>
      <c r="B1510" s="11">
        <v>649.54</v>
      </c>
      <c r="C1510" s="4">
        <v>13.996700000000001</v>
      </c>
      <c r="D1510" s="11">
        <v>34.013300000000001</v>
      </c>
      <c r="E1510" s="11">
        <v>154.9</v>
      </c>
      <c r="F1510" s="23">
        <v>5.81</v>
      </c>
      <c r="G1510" s="4">
        <f t="shared" si="191"/>
        <v>1089.2186160103292</v>
      </c>
      <c r="H1510" s="4">
        <f t="shared" si="192"/>
        <v>23.471173757908325</v>
      </c>
      <c r="I1510" s="5">
        <f t="shared" si="195"/>
        <v>434756.14612268528</v>
      </c>
      <c r="J1510" s="4">
        <f t="shared" si="193"/>
        <v>57.03716407295029</v>
      </c>
      <c r="K1510" s="5">
        <f t="shared" si="194"/>
        <v>22766.097892223315</v>
      </c>
      <c r="L1510" s="15">
        <f t="shared" si="188"/>
        <v>25.97606555059339</v>
      </c>
      <c r="M1510" s="6"/>
      <c r="N1510" s="7">
        <f t="shared" si="189"/>
        <v>29.784395328216405</v>
      </c>
      <c r="O1510" s="28">
        <f t="shared" si="190"/>
        <v>19.09664748789444</v>
      </c>
    </row>
    <row r="1511" spans="1:15" ht="13.2" x14ac:dyDescent="0.25">
      <c r="A1511" s="31">
        <v>35125</v>
      </c>
      <c r="B1511" s="11">
        <v>647.07000000000005</v>
      </c>
      <c r="C1511" s="4">
        <v>14.1</v>
      </c>
      <c r="D1511" s="11">
        <v>34.04</v>
      </c>
      <c r="E1511" s="11">
        <v>155.69999999999999</v>
      </c>
      <c r="F1511" s="23">
        <v>6.27</v>
      </c>
      <c r="G1511" s="4">
        <f t="shared" si="191"/>
        <v>1079.5014368015416</v>
      </c>
      <c r="H1511" s="4">
        <f t="shared" si="192"/>
        <v>23.522911368015414</v>
      </c>
      <c r="I1511" s="5">
        <f t="shared" si="195"/>
        <v>431660.00379634503</v>
      </c>
      <c r="J1511" s="4">
        <f t="shared" si="193"/>
        <v>56.788645600513803</v>
      </c>
      <c r="K1511" s="5">
        <f t="shared" si="194"/>
        <v>22708.063314985367</v>
      </c>
      <c r="L1511" s="15">
        <f t="shared" si="188"/>
        <v>25.62993039521611</v>
      </c>
      <c r="M1511" s="6"/>
      <c r="N1511" s="7">
        <f t="shared" si="189"/>
        <v>29.360970049382338</v>
      </c>
      <c r="O1511" s="28">
        <f t="shared" si="190"/>
        <v>19.009106933019979</v>
      </c>
    </row>
    <row r="1512" spans="1:15" ht="13.2" x14ac:dyDescent="0.25">
      <c r="A1512" s="31">
        <v>35156</v>
      </c>
      <c r="B1512" s="11">
        <v>647.16999999999996</v>
      </c>
      <c r="C1512" s="4">
        <v>14.156700000000001</v>
      </c>
      <c r="D1512" s="11">
        <v>34.33</v>
      </c>
      <c r="E1512" s="11">
        <v>156.30000000000001</v>
      </c>
      <c r="F1512" s="23">
        <v>6.51</v>
      </c>
      <c r="G1512" s="4">
        <f t="shared" si="191"/>
        <v>1075.5236660908506</v>
      </c>
      <c r="H1512" s="4">
        <f t="shared" si="192"/>
        <v>23.526841299424184</v>
      </c>
      <c r="I1512" s="5">
        <f t="shared" si="195"/>
        <v>430853.38623196981</v>
      </c>
      <c r="J1512" s="4">
        <f t="shared" si="193"/>
        <v>57.052594305822119</v>
      </c>
      <c r="K1512" s="5">
        <f t="shared" si="194"/>
        <v>22855.195310882031</v>
      </c>
      <c r="L1512" s="15">
        <f t="shared" si="188"/>
        <v>25.424203848381527</v>
      </c>
      <c r="M1512" s="6"/>
      <c r="N1512" s="7">
        <f t="shared" si="189"/>
        <v>29.100029225042825</v>
      </c>
      <c r="O1512" s="28">
        <f t="shared" si="190"/>
        <v>18.851441887561897</v>
      </c>
    </row>
    <row r="1513" spans="1:15" ht="13.2" x14ac:dyDescent="0.25">
      <c r="A1513" s="31">
        <v>35186</v>
      </c>
      <c r="B1513" s="11">
        <v>661.23</v>
      </c>
      <c r="C1513" s="4">
        <v>14.2133</v>
      </c>
      <c r="D1513" s="11">
        <v>34.619999999999997</v>
      </c>
      <c r="E1513" s="11">
        <v>156.6</v>
      </c>
      <c r="F1513" s="23">
        <v>6.74</v>
      </c>
      <c r="G1513" s="4">
        <f t="shared" si="191"/>
        <v>1096.7846500000001</v>
      </c>
      <c r="H1513" s="4">
        <f t="shared" si="192"/>
        <v>23.575653351851852</v>
      </c>
      <c r="I1513" s="5">
        <f t="shared" si="195"/>
        <v>440157.54016862047</v>
      </c>
      <c r="J1513" s="4">
        <f t="shared" si="193"/>
        <v>57.424322222222223</v>
      </c>
      <c r="K1513" s="5">
        <f t="shared" si="194"/>
        <v>23045.315609754005</v>
      </c>
      <c r="L1513" s="15">
        <f t="shared" si="188"/>
        <v>25.814043827699027</v>
      </c>
      <c r="M1513" s="6"/>
      <c r="N1513" s="7">
        <f t="shared" si="189"/>
        <v>29.51994682234313</v>
      </c>
      <c r="O1513" s="28">
        <f t="shared" si="190"/>
        <v>19.099653379549395</v>
      </c>
    </row>
    <row r="1514" spans="1:15" ht="13.2" x14ac:dyDescent="0.25">
      <c r="A1514" s="31">
        <v>35217</v>
      </c>
      <c r="B1514" s="11">
        <v>668.5</v>
      </c>
      <c r="C1514" s="4">
        <v>14.27</v>
      </c>
      <c r="D1514" s="11">
        <v>34.909999999999997</v>
      </c>
      <c r="E1514" s="11">
        <v>156.69999999999999</v>
      </c>
      <c r="F1514" s="23">
        <v>6.91</v>
      </c>
      <c r="G1514" s="4">
        <f t="shared" si="191"/>
        <v>1108.1358040842374</v>
      </c>
      <c r="H1514" s="4">
        <f t="shared" si="192"/>
        <v>23.654596745373325</v>
      </c>
      <c r="I1514" s="5">
        <f t="shared" si="195"/>
        <v>445504.0243845997</v>
      </c>
      <c r="J1514" s="4">
        <f t="shared" si="193"/>
        <v>57.86839329929802</v>
      </c>
      <c r="K1514" s="5">
        <f t="shared" si="194"/>
        <v>23264.839927100038</v>
      </c>
      <c r="L1514" s="15">
        <f t="shared" si="188"/>
        <v>25.966673558333849</v>
      </c>
      <c r="M1514" s="6"/>
      <c r="N1514" s="7">
        <f t="shared" si="189"/>
        <v>29.668053217608332</v>
      </c>
      <c r="O1514" s="28">
        <f t="shared" si="190"/>
        <v>19.149240905184762</v>
      </c>
    </row>
    <row r="1515" spans="1:15" ht="13.2" x14ac:dyDescent="0.25">
      <c r="A1515" s="31">
        <v>35247</v>
      </c>
      <c r="B1515" s="11">
        <v>644.07000000000005</v>
      </c>
      <c r="C1515" s="4">
        <v>14.4</v>
      </c>
      <c r="D1515" s="11">
        <v>35.273299999999999</v>
      </c>
      <c r="E1515" s="11">
        <v>157</v>
      </c>
      <c r="F1515" s="23">
        <v>6.87</v>
      </c>
      <c r="G1515" s="4">
        <f t="shared" si="191"/>
        <v>1065.5994567515922</v>
      </c>
      <c r="H1515" s="4">
        <f t="shared" si="192"/>
        <v>23.824478980891719</v>
      </c>
      <c r="I1515" s="5">
        <f t="shared" si="195"/>
        <v>429201.30942794966</v>
      </c>
      <c r="J1515" s="4">
        <f t="shared" si="193"/>
        <v>58.358888502547764</v>
      </c>
      <c r="K1515" s="5">
        <f t="shared" si="194"/>
        <v>23505.747120413769</v>
      </c>
      <c r="L1515" s="15">
        <f t="shared" si="188"/>
        <v>24.858411332348393</v>
      </c>
      <c r="M1515" s="6"/>
      <c r="N1515" s="7">
        <f t="shared" si="189"/>
        <v>28.379278236095757</v>
      </c>
      <c r="O1515" s="28">
        <f t="shared" si="190"/>
        <v>18.25942001457193</v>
      </c>
    </row>
    <row r="1516" spans="1:15" ht="13.2" x14ac:dyDescent="0.25">
      <c r="A1516" s="31">
        <v>35278</v>
      </c>
      <c r="B1516" s="11">
        <v>662.68</v>
      </c>
      <c r="C1516" s="4">
        <v>14.53</v>
      </c>
      <c r="D1516" s="11">
        <v>35.636699999999998</v>
      </c>
      <c r="E1516" s="11">
        <v>157.30000000000001</v>
      </c>
      <c r="F1516" s="23">
        <v>6.64</v>
      </c>
      <c r="G1516" s="4">
        <f t="shared" si="191"/>
        <v>1094.29827107438</v>
      </c>
      <c r="H1516" s="4">
        <f t="shared" si="192"/>
        <v>23.993713223140492</v>
      </c>
      <c r="I1516" s="5">
        <f t="shared" si="195"/>
        <v>441565.94265294494</v>
      </c>
      <c r="J1516" s="4">
        <f t="shared" si="193"/>
        <v>58.847677909090891</v>
      </c>
      <c r="K1516" s="5">
        <f t="shared" si="194"/>
        <v>23745.930205438824</v>
      </c>
      <c r="L1516" s="15">
        <f t="shared" si="188"/>
        <v>25.412529121454966</v>
      </c>
      <c r="M1516" s="6"/>
      <c r="N1516" s="7">
        <f t="shared" si="189"/>
        <v>28.988000554261912</v>
      </c>
      <c r="O1516" s="28">
        <f t="shared" si="190"/>
        <v>18.595436726745181</v>
      </c>
    </row>
    <row r="1517" spans="1:15" ht="13.2" x14ac:dyDescent="0.25">
      <c r="A1517" s="31">
        <v>35309</v>
      </c>
      <c r="B1517" s="11">
        <v>674.88</v>
      </c>
      <c r="C1517" s="4">
        <v>14.66</v>
      </c>
      <c r="D1517" s="11">
        <v>36</v>
      </c>
      <c r="E1517" s="11">
        <v>157.80000000000001</v>
      </c>
      <c r="F1517" s="23">
        <v>6.83</v>
      </c>
      <c r="G1517" s="4">
        <f t="shared" si="191"/>
        <v>1110.9132106463876</v>
      </c>
      <c r="H1517" s="4">
        <f t="shared" si="192"/>
        <v>24.131679214195181</v>
      </c>
      <c r="I1517" s="5">
        <f t="shared" si="195"/>
        <v>449081.78086479573</v>
      </c>
      <c r="J1517" s="4">
        <f t="shared" si="193"/>
        <v>59.259239543726231</v>
      </c>
      <c r="K1517" s="5">
        <f t="shared" si="194"/>
        <v>23955.287030483414</v>
      </c>
      <c r="L1517" s="15">
        <f t="shared" si="188"/>
        <v>25.680115512876775</v>
      </c>
      <c r="M1517" s="6"/>
      <c r="N1517" s="7">
        <f t="shared" si="189"/>
        <v>29.2688868782746</v>
      </c>
      <c r="O1517" s="28">
        <f t="shared" si="190"/>
        <v>18.746666666666666</v>
      </c>
    </row>
    <row r="1518" spans="1:15" ht="13.2" x14ac:dyDescent="0.25">
      <c r="A1518" s="31">
        <v>35339</v>
      </c>
      <c r="B1518" s="11">
        <v>701.46</v>
      </c>
      <c r="C1518" s="4">
        <v>14.74</v>
      </c>
      <c r="D1518" s="11">
        <v>36.909999999999997</v>
      </c>
      <c r="E1518" s="11">
        <v>158.30000000000001</v>
      </c>
      <c r="F1518" s="23">
        <v>6.53</v>
      </c>
      <c r="G1518" s="4">
        <f t="shared" si="191"/>
        <v>1151.0192001263422</v>
      </c>
      <c r="H1518" s="4">
        <f t="shared" si="192"/>
        <v>24.186729121920401</v>
      </c>
      <c r="I1518" s="5">
        <f t="shared" si="195"/>
        <v>466109.2323464558</v>
      </c>
      <c r="J1518" s="4">
        <f t="shared" si="193"/>
        <v>60.565276247631061</v>
      </c>
      <c r="K1518" s="5">
        <f t="shared" si="194"/>
        <v>24526.119473537594</v>
      </c>
      <c r="L1518" s="15">
        <f t="shared" si="188"/>
        <v>26.483467720897213</v>
      </c>
      <c r="M1518" s="6"/>
      <c r="N1518" s="7">
        <f t="shared" si="189"/>
        <v>30.158081995656243</v>
      </c>
      <c r="O1518" s="28">
        <f t="shared" si="190"/>
        <v>19.004605797886754</v>
      </c>
    </row>
    <row r="1519" spans="1:15" ht="13.2" x14ac:dyDescent="0.25">
      <c r="A1519" s="31">
        <v>35370</v>
      </c>
      <c r="B1519" s="11">
        <v>735.67</v>
      </c>
      <c r="C1519" s="4">
        <v>14.82</v>
      </c>
      <c r="D1519" s="11">
        <v>37.82</v>
      </c>
      <c r="E1519" s="11">
        <v>158.6</v>
      </c>
      <c r="F1519" s="23">
        <v>6.2</v>
      </c>
      <c r="G1519" s="4">
        <f t="shared" si="191"/>
        <v>1204.8706778688525</v>
      </c>
      <c r="H1519" s="4">
        <f t="shared" si="192"/>
        <v>24.272001639344264</v>
      </c>
      <c r="I1519" s="5">
        <f t="shared" si="195"/>
        <v>488735.661705231</v>
      </c>
      <c r="J1519" s="4">
        <f t="shared" si="193"/>
        <v>61.941099999999999</v>
      </c>
      <c r="K1519" s="5">
        <f t="shared" si="194"/>
        <v>25125.372416561553</v>
      </c>
      <c r="L1519" s="15">
        <f t="shared" si="188"/>
        <v>27.585612049012816</v>
      </c>
      <c r="M1519" s="6"/>
      <c r="N1519" s="7">
        <f t="shared" si="189"/>
        <v>31.383404541507364</v>
      </c>
      <c r="O1519" s="28">
        <f t="shared" si="190"/>
        <v>19.451877313590693</v>
      </c>
    </row>
    <row r="1520" spans="1:15" ht="13.2" x14ac:dyDescent="0.25">
      <c r="A1520" s="31">
        <v>35400</v>
      </c>
      <c r="B1520" s="11">
        <v>743.25</v>
      </c>
      <c r="C1520" s="4">
        <v>14.9</v>
      </c>
      <c r="D1520" s="11">
        <v>38.729999999999997</v>
      </c>
      <c r="E1520" s="11">
        <v>158.6</v>
      </c>
      <c r="F1520" s="23">
        <v>6.3</v>
      </c>
      <c r="G1520" s="4">
        <f t="shared" si="191"/>
        <v>1217.2851024590163</v>
      </c>
      <c r="H1520" s="4">
        <f t="shared" si="192"/>
        <v>24.403024590163934</v>
      </c>
      <c r="I1520" s="5">
        <f t="shared" si="195"/>
        <v>494596.2555797621</v>
      </c>
      <c r="J1520" s="4">
        <f t="shared" si="193"/>
        <v>63.431486065573765</v>
      </c>
      <c r="K1520" s="5">
        <f t="shared" si="194"/>
        <v>25772.906799332908</v>
      </c>
      <c r="L1520" s="15">
        <f t="shared" si="188"/>
        <v>27.723946163893984</v>
      </c>
      <c r="M1520" s="6"/>
      <c r="N1520" s="7">
        <f t="shared" si="189"/>
        <v>31.510681258371882</v>
      </c>
      <c r="O1520" s="28">
        <f t="shared" si="190"/>
        <v>19.190549961270335</v>
      </c>
    </row>
    <row r="1521" spans="1:15" ht="13.2" x14ac:dyDescent="0.25">
      <c r="A1521" s="31">
        <v>35431</v>
      </c>
      <c r="B1521" s="11">
        <v>766.22</v>
      </c>
      <c r="C1521" s="4">
        <v>14.9533</v>
      </c>
      <c r="D1521" s="11">
        <v>39.2333</v>
      </c>
      <c r="E1521" s="11">
        <v>159.1</v>
      </c>
      <c r="F1521" s="23">
        <v>6.58</v>
      </c>
      <c r="G1521" s="4">
        <f t="shared" si="191"/>
        <v>1250.9613052168447</v>
      </c>
      <c r="H1521" s="4">
        <f t="shared" si="192"/>
        <v>24.413353456316784</v>
      </c>
      <c r="I1521" s="5">
        <f t="shared" si="195"/>
        <v>509105.88293352717</v>
      </c>
      <c r="J1521" s="4">
        <f t="shared" si="193"/>
        <v>64.053848993714638</v>
      </c>
      <c r="K1521" s="5">
        <f t="shared" si="194"/>
        <v>26068.105553099569</v>
      </c>
      <c r="L1521" s="15">
        <f t="shared" si="188"/>
        <v>28.332870129950383</v>
      </c>
      <c r="M1521" s="6"/>
      <c r="N1521" s="7">
        <f t="shared" si="189"/>
        <v>32.170588658522398</v>
      </c>
      <c r="O1521" s="28">
        <f t="shared" si="190"/>
        <v>19.529838173184515</v>
      </c>
    </row>
    <row r="1522" spans="1:15" ht="13.2" x14ac:dyDescent="0.25">
      <c r="A1522" s="31">
        <v>35462</v>
      </c>
      <c r="B1522" s="11">
        <v>798.39</v>
      </c>
      <c r="C1522" s="4">
        <v>15.0067</v>
      </c>
      <c r="D1522" s="11">
        <v>39.736699999999999</v>
      </c>
      <c r="E1522" s="11">
        <v>159.6</v>
      </c>
      <c r="F1522" s="23">
        <v>6.42</v>
      </c>
      <c r="G1522" s="4">
        <f t="shared" si="191"/>
        <v>1299.3997347744362</v>
      </c>
      <c r="H1522" s="4">
        <f t="shared" si="192"/>
        <v>24.423780357769424</v>
      </c>
      <c r="I1522" s="5">
        <f t="shared" si="195"/>
        <v>529647.26994203916</v>
      </c>
      <c r="J1522" s="4">
        <f t="shared" si="193"/>
        <v>64.672475157268167</v>
      </c>
      <c r="K1522" s="5">
        <f t="shared" si="194"/>
        <v>26361.095043156631</v>
      </c>
      <c r="L1522" s="15">
        <f t="shared" si="188"/>
        <v>29.265634883575974</v>
      </c>
      <c r="M1522" s="6"/>
      <c r="N1522" s="7">
        <f t="shared" si="189"/>
        <v>33.194645513976027</v>
      </c>
      <c r="O1522" s="28">
        <f t="shared" si="190"/>
        <v>20.092005627039992</v>
      </c>
    </row>
    <row r="1523" spans="1:15" ht="13.2" x14ac:dyDescent="0.25">
      <c r="A1523" s="31">
        <v>35490</v>
      </c>
      <c r="B1523" s="11">
        <v>792.16</v>
      </c>
      <c r="C1523" s="4">
        <v>15.06</v>
      </c>
      <c r="D1523" s="11">
        <v>40.24</v>
      </c>
      <c r="E1523" s="11">
        <v>160</v>
      </c>
      <c r="F1523" s="23">
        <v>6.69</v>
      </c>
      <c r="G1523" s="4">
        <f t="shared" si="191"/>
        <v>1286.0371029999999</v>
      </c>
      <c r="H1523" s="4">
        <f t="shared" si="192"/>
        <v>24.449251125</v>
      </c>
      <c r="I1523" s="5">
        <f t="shared" si="195"/>
        <v>525031.01674540038</v>
      </c>
      <c r="J1523" s="4">
        <f t="shared" si="193"/>
        <v>65.327879499999995</v>
      </c>
      <c r="K1523" s="5">
        <f t="shared" si="194"/>
        <v>26670.430359819875</v>
      </c>
      <c r="L1523" s="15">
        <f t="shared" si="188"/>
        <v>28.802458591871677</v>
      </c>
      <c r="M1523" s="6"/>
      <c r="N1523" s="7">
        <f t="shared" si="189"/>
        <v>32.635485590380661</v>
      </c>
      <c r="O1523" s="28">
        <f t="shared" si="190"/>
        <v>19.685884691848905</v>
      </c>
    </row>
    <row r="1524" spans="1:15" ht="13.2" x14ac:dyDescent="0.25">
      <c r="A1524" s="31">
        <v>35521</v>
      </c>
      <c r="B1524" s="11">
        <v>763.93</v>
      </c>
      <c r="C1524" s="4">
        <v>15.093299999999999</v>
      </c>
      <c r="D1524" s="11">
        <v>40.343299999999999</v>
      </c>
      <c r="E1524" s="11">
        <v>160.19999999999999</v>
      </c>
      <c r="F1524" s="23">
        <v>6.89</v>
      </c>
      <c r="G1524" s="4">
        <f t="shared" si="191"/>
        <v>1238.6586098002495</v>
      </c>
      <c r="H1524" s="4">
        <f t="shared" si="192"/>
        <v>24.472721316479401</v>
      </c>
      <c r="I1524" s="5">
        <f t="shared" si="195"/>
        <v>506521.10471560189</v>
      </c>
      <c r="J1524" s="4">
        <f t="shared" si="193"/>
        <v>65.413815261548066</v>
      </c>
      <c r="K1524" s="5">
        <f t="shared" si="194"/>
        <v>26749.483439415846</v>
      </c>
      <c r="L1524" s="15">
        <f t="shared" si="188"/>
        <v>27.585160338136554</v>
      </c>
      <c r="M1524" s="6"/>
      <c r="N1524" s="7">
        <f t="shared" si="189"/>
        <v>31.2258514875058</v>
      </c>
      <c r="O1524" s="28">
        <f t="shared" si="190"/>
        <v>18.93573406240937</v>
      </c>
    </row>
    <row r="1525" spans="1:15" ht="13.2" x14ac:dyDescent="0.25">
      <c r="A1525" s="31">
        <v>35551</v>
      </c>
      <c r="B1525" s="11">
        <v>833.09</v>
      </c>
      <c r="C1525" s="4">
        <v>15.1267</v>
      </c>
      <c r="D1525" s="11">
        <v>40.4467</v>
      </c>
      <c r="E1525" s="11">
        <v>160.1</v>
      </c>
      <c r="F1525" s="23">
        <v>6.71</v>
      </c>
      <c r="G1525" s="4">
        <f t="shared" si="191"/>
        <v>1351.6403920674579</v>
      </c>
      <c r="H1525" s="4">
        <f t="shared" si="192"/>
        <v>24.542196783885071</v>
      </c>
      <c r="I1525" s="5">
        <f t="shared" si="195"/>
        <v>553558.7509979083</v>
      </c>
      <c r="J1525" s="4">
        <f t="shared" si="193"/>
        <v>65.622433885696438</v>
      </c>
      <c r="K1525" s="5">
        <f t="shared" si="194"/>
        <v>26875.397296795178</v>
      </c>
      <c r="L1525" s="15">
        <f t="shared" si="188"/>
        <v>29.928362224688804</v>
      </c>
      <c r="M1525" s="6"/>
      <c r="N1525" s="7">
        <f t="shared" si="189"/>
        <v>33.842453512139883</v>
      </c>
      <c r="O1525" s="28">
        <f t="shared" si="190"/>
        <v>20.597230429182108</v>
      </c>
    </row>
    <row r="1526" spans="1:15" ht="13.2" x14ac:dyDescent="0.25">
      <c r="A1526" s="31">
        <v>35582</v>
      </c>
      <c r="B1526" s="11">
        <v>876.29</v>
      </c>
      <c r="C1526" s="4">
        <v>15.16</v>
      </c>
      <c r="D1526" s="11">
        <v>40.549999999999997</v>
      </c>
      <c r="E1526" s="11">
        <v>160.30000000000001</v>
      </c>
      <c r="F1526" s="23">
        <v>6.49</v>
      </c>
      <c r="G1526" s="4">
        <f t="shared" si="191"/>
        <v>1419.9560597005611</v>
      </c>
      <c r="H1526" s="4">
        <f t="shared" si="192"/>
        <v>24.565536369307544</v>
      </c>
      <c r="I1526" s="5">
        <f t="shared" si="195"/>
        <v>582375.54392079532</v>
      </c>
      <c r="J1526" s="4">
        <f t="shared" si="193"/>
        <v>65.707948533998731</v>
      </c>
      <c r="K1526" s="5">
        <f t="shared" si="194"/>
        <v>26949.215791562438</v>
      </c>
      <c r="L1526" s="15">
        <f t="shared" si="188"/>
        <v>31.256560616381286</v>
      </c>
      <c r="M1526" s="6"/>
      <c r="N1526" s="7">
        <f t="shared" si="189"/>
        <v>35.30591085554618</v>
      </c>
      <c r="O1526" s="28">
        <f t="shared" si="190"/>
        <v>21.610110974106043</v>
      </c>
    </row>
    <row r="1527" spans="1:15" ht="13.2" x14ac:dyDescent="0.25">
      <c r="A1527" s="31">
        <v>35612</v>
      </c>
      <c r="B1527" s="11">
        <v>925.29</v>
      </c>
      <c r="C1527" s="4">
        <v>15.216699999999999</v>
      </c>
      <c r="D1527" s="11">
        <v>40.58</v>
      </c>
      <c r="E1527" s="11">
        <v>160.5</v>
      </c>
      <c r="F1527" s="23">
        <v>6.22</v>
      </c>
      <c r="G1527" s="4">
        <f t="shared" si="191"/>
        <v>1497.488182990654</v>
      </c>
      <c r="H1527" s="4">
        <f t="shared" si="192"/>
        <v>24.626688318380062</v>
      </c>
      <c r="I1527" s="5">
        <f t="shared" si="195"/>
        <v>615015.97475629207</v>
      </c>
      <c r="J1527" s="4">
        <f t="shared" si="193"/>
        <v>65.674621433021798</v>
      </c>
      <c r="K1527" s="5">
        <f t="shared" si="194"/>
        <v>26972.46080213807</v>
      </c>
      <c r="L1527" s="15">
        <f t="shared" si="188"/>
        <v>32.766637689669942</v>
      </c>
      <c r="M1527" s="6"/>
      <c r="N1527" s="7">
        <f t="shared" si="189"/>
        <v>36.970389812777476</v>
      </c>
      <c r="O1527" s="28">
        <f t="shared" si="190"/>
        <v>22.801626416954164</v>
      </c>
    </row>
    <row r="1528" spans="1:15" ht="13.2" x14ac:dyDescent="0.25">
      <c r="A1528" s="31">
        <v>35643</v>
      </c>
      <c r="B1528" s="11">
        <v>927.24</v>
      </c>
      <c r="C1528" s="4">
        <v>15.273300000000001</v>
      </c>
      <c r="D1528" s="11">
        <v>40.61</v>
      </c>
      <c r="E1528" s="11">
        <v>160.80000000000001</v>
      </c>
      <c r="F1528" s="23">
        <v>6.3</v>
      </c>
      <c r="G1528" s="4">
        <f t="shared" si="191"/>
        <v>1497.8443514925373</v>
      </c>
      <c r="H1528" s="4">
        <f t="shared" si="192"/>
        <v>24.672173475746266</v>
      </c>
      <c r="I1528" s="5">
        <f t="shared" si="195"/>
        <v>616006.65439582174</v>
      </c>
      <c r="J1528" s="4">
        <f t="shared" si="193"/>
        <v>65.600555534825858</v>
      </c>
      <c r="K1528" s="5">
        <f t="shared" si="194"/>
        <v>26979.024022922131</v>
      </c>
      <c r="L1528" s="15">
        <f t="shared" si="188"/>
        <v>32.586283486713185</v>
      </c>
      <c r="M1528" s="6"/>
      <c r="N1528" s="7">
        <f t="shared" si="189"/>
        <v>36.726043656284546</v>
      </c>
      <c r="O1528" s="28">
        <f t="shared" si="190"/>
        <v>22.832799803004185</v>
      </c>
    </row>
    <row r="1529" spans="1:15" ht="13.2" x14ac:dyDescent="0.25">
      <c r="A1529" s="31">
        <v>35674</v>
      </c>
      <c r="B1529" s="11">
        <v>937.02</v>
      </c>
      <c r="C1529" s="4">
        <v>15.33</v>
      </c>
      <c r="D1529" s="11">
        <v>40.64</v>
      </c>
      <c r="E1529" s="11">
        <v>161.19999999999999</v>
      </c>
      <c r="F1529" s="23">
        <v>6.21</v>
      </c>
      <c r="G1529" s="4">
        <f t="shared" si="191"/>
        <v>1509.8868241935484</v>
      </c>
      <c r="H1529" s="4">
        <f t="shared" si="192"/>
        <v>24.702316935483871</v>
      </c>
      <c r="I1529" s="5">
        <f t="shared" si="195"/>
        <v>621805.86128814786</v>
      </c>
      <c r="J1529" s="4">
        <f t="shared" si="193"/>
        <v>65.486116129032254</v>
      </c>
      <c r="K1529" s="5">
        <f t="shared" si="194"/>
        <v>26968.677512486742</v>
      </c>
      <c r="L1529" s="15">
        <f t="shared" si="188"/>
        <v>32.666581341708635</v>
      </c>
      <c r="M1529" s="6"/>
      <c r="N1529" s="7">
        <f t="shared" si="189"/>
        <v>36.775406598013184</v>
      </c>
      <c r="O1529" s="28">
        <f t="shared" si="190"/>
        <v>23.056594488188974</v>
      </c>
    </row>
    <row r="1530" spans="1:15" ht="13.2" x14ac:dyDescent="0.25">
      <c r="A1530" s="31">
        <v>35704</v>
      </c>
      <c r="B1530" s="11">
        <v>951.16</v>
      </c>
      <c r="C1530" s="4">
        <v>15.386699999999999</v>
      </c>
      <c r="D1530" s="11">
        <v>40.333300000000001</v>
      </c>
      <c r="E1530" s="11">
        <v>161.6</v>
      </c>
      <c r="F1530" s="23">
        <v>6.03</v>
      </c>
      <c r="G1530" s="4">
        <f t="shared" si="191"/>
        <v>1528.8778680693069</v>
      </c>
      <c r="H1530" s="4">
        <f t="shared" si="192"/>
        <v>24.732311170173265</v>
      </c>
      <c r="I1530" s="5">
        <f t="shared" si="195"/>
        <v>630475.58420263638</v>
      </c>
      <c r="J1530" s="4">
        <f t="shared" si="193"/>
        <v>64.831037592202975</v>
      </c>
      <c r="K1530" s="5">
        <f t="shared" si="194"/>
        <v>26734.893057235578</v>
      </c>
      <c r="L1530" s="15">
        <f t="shared" si="188"/>
        <v>32.901498179798132</v>
      </c>
      <c r="M1530" s="6"/>
      <c r="N1530" s="7">
        <f t="shared" si="189"/>
        <v>36.998076390873621</v>
      </c>
      <c r="O1530" s="28">
        <f t="shared" si="190"/>
        <v>23.582498828511426</v>
      </c>
    </row>
    <row r="1531" spans="1:15" ht="13.2" x14ac:dyDescent="0.25">
      <c r="A1531" s="31">
        <v>35735</v>
      </c>
      <c r="B1531" s="11">
        <v>938.92</v>
      </c>
      <c r="C1531" s="4">
        <v>15.443300000000001</v>
      </c>
      <c r="D1531" s="11">
        <v>40.026699999999998</v>
      </c>
      <c r="E1531" s="11">
        <v>161.5</v>
      </c>
      <c r="F1531" s="23">
        <v>5.88</v>
      </c>
      <c r="G1531" s="4">
        <f t="shared" si="191"/>
        <v>1510.1379985139317</v>
      </c>
      <c r="H1531" s="4">
        <f t="shared" si="192"/>
        <v>24.838659473065015</v>
      </c>
      <c r="I1531" s="5">
        <f t="shared" si="195"/>
        <v>623601.25081289932</v>
      </c>
      <c r="J1531" s="4">
        <f t="shared" si="193"/>
        <v>64.378052043962839</v>
      </c>
      <c r="K1531" s="5">
        <f t="shared" si="194"/>
        <v>26584.480238904991</v>
      </c>
      <c r="L1531" s="15">
        <f t="shared" si="188"/>
        <v>32.336600532812696</v>
      </c>
      <c r="M1531" s="6"/>
      <c r="N1531" s="7">
        <f t="shared" si="189"/>
        <v>36.323017872736017</v>
      </c>
      <c r="O1531" s="28">
        <f t="shared" si="190"/>
        <v>23.457342224065435</v>
      </c>
    </row>
    <row r="1532" spans="1:15" ht="13.2" x14ac:dyDescent="0.25">
      <c r="A1532" s="31">
        <v>35765</v>
      </c>
      <c r="B1532" s="11">
        <v>962.37</v>
      </c>
      <c r="C1532" s="4">
        <v>15.5</v>
      </c>
      <c r="D1532" s="11">
        <v>39.72</v>
      </c>
      <c r="E1532" s="11">
        <v>161.30000000000001</v>
      </c>
      <c r="F1532" s="23">
        <v>5.81</v>
      </c>
      <c r="G1532" s="4">
        <f t="shared" si="191"/>
        <v>1549.7736801611902</v>
      </c>
      <c r="H1532" s="4">
        <f t="shared" si="192"/>
        <v>24.960765654060754</v>
      </c>
      <c r="I1532" s="5">
        <f t="shared" si="195"/>
        <v>640827.48514904047</v>
      </c>
      <c r="J1532" s="4">
        <f t="shared" si="193"/>
        <v>63.963974953502778</v>
      </c>
      <c r="K1532" s="5">
        <f t="shared" si="194"/>
        <v>26448.941374024424</v>
      </c>
      <c r="L1532" s="15">
        <f t="shared" si="188"/>
        <v>33.03078904290544</v>
      </c>
      <c r="M1532" s="6"/>
      <c r="N1532" s="7">
        <f t="shared" si="189"/>
        <v>37.061292194911474</v>
      </c>
      <c r="O1532" s="28">
        <f t="shared" si="190"/>
        <v>24.228851963746223</v>
      </c>
    </row>
    <row r="1533" spans="1:15" ht="13.2" x14ac:dyDescent="0.25">
      <c r="A1533" s="31">
        <v>35796</v>
      </c>
      <c r="B1533" s="11">
        <v>963.36</v>
      </c>
      <c r="C1533" s="4">
        <v>15.55</v>
      </c>
      <c r="D1533" s="11">
        <v>39.659999999999997</v>
      </c>
      <c r="E1533" s="11">
        <v>161.6</v>
      </c>
      <c r="F1533" s="23">
        <v>5.54</v>
      </c>
      <c r="G1533" s="4">
        <f t="shared" si="191"/>
        <v>1548.4879336633664</v>
      </c>
      <c r="H1533" s="4">
        <f t="shared" si="192"/>
        <v>24.994796720297032</v>
      </c>
      <c r="I1533" s="5">
        <f t="shared" si="195"/>
        <v>641157.1059868912</v>
      </c>
      <c r="J1533" s="4">
        <f t="shared" si="193"/>
        <v>63.748787004950486</v>
      </c>
      <c r="K1533" s="5">
        <f t="shared" si="194"/>
        <v>26395.418974672084</v>
      </c>
      <c r="L1533" s="15">
        <f t="shared" si="188"/>
        <v>32.859968415052251</v>
      </c>
      <c r="M1533" s="6"/>
      <c r="N1533" s="7">
        <f t="shared" si="189"/>
        <v>36.828633533555887</v>
      </c>
      <c r="O1533" s="28">
        <f t="shared" si="190"/>
        <v>24.290468986384269</v>
      </c>
    </row>
    <row r="1534" spans="1:15" ht="13.2" x14ac:dyDescent="0.25">
      <c r="A1534" s="31">
        <v>35827</v>
      </c>
      <c r="B1534" s="11">
        <v>1023.74</v>
      </c>
      <c r="C1534" s="4">
        <v>15.6</v>
      </c>
      <c r="D1534" s="11">
        <v>39.6</v>
      </c>
      <c r="E1534" s="11">
        <v>161.9</v>
      </c>
      <c r="F1534" s="23">
        <v>5.57</v>
      </c>
      <c r="G1534" s="4">
        <f t="shared" si="191"/>
        <v>1642.4925029030267</v>
      </c>
      <c r="H1534" s="4">
        <f t="shared" si="192"/>
        <v>25.028701667696104</v>
      </c>
      <c r="I1534" s="5">
        <f t="shared" si="195"/>
        <v>680943.64465980243</v>
      </c>
      <c r="J1534" s="4">
        <f t="shared" si="193"/>
        <v>63.534396541074742</v>
      </c>
      <c r="K1534" s="5">
        <f t="shared" si="194"/>
        <v>26340.055413023012</v>
      </c>
      <c r="L1534" s="15">
        <f t="shared" si="188"/>
        <v>34.709677782269999</v>
      </c>
      <c r="M1534" s="6"/>
      <c r="N1534" s="7">
        <f t="shared" si="189"/>
        <v>38.856044080604242</v>
      </c>
      <c r="O1534" s="28">
        <f t="shared" si="190"/>
        <v>25.852020202020203</v>
      </c>
    </row>
    <row r="1535" spans="1:15" ht="13.2" x14ac:dyDescent="0.25">
      <c r="A1535" s="31">
        <v>35855</v>
      </c>
      <c r="B1535" s="11">
        <v>1076.83</v>
      </c>
      <c r="C1535" s="4">
        <v>15.64</v>
      </c>
      <c r="D1535" s="11">
        <v>39.54</v>
      </c>
      <c r="E1535" s="11">
        <v>162.19999999999999</v>
      </c>
      <c r="F1535" s="23">
        <v>5.65</v>
      </c>
      <c r="G1535" s="4">
        <f t="shared" si="191"/>
        <v>1724.474864303329</v>
      </c>
      <c r="H1535" s="4">
        <f t="shared" si="192"/>
        <v>25.046466831072753</v>
      </c>
      <c r="I1535" s="5">
        <f t="shared" si="195"/>
        <v>715797.1598119518</v>
      </c>
      <c r="J1535" s="4">
        <f t="shared" si="193"/>
        <v>63.320799136868061</v>
      </c>
      <c r="K1535" s="5">
        <f t="shared" si="194"/>
        <v>26283.275632146742</v>
      </c>
      <c r="L1535" s="15">
        <f t="shared" si="188"/>
        <v>36.296927736425097</v>
      </c>
      <c r="M1535" s="6"/>
      <c r="N1535" s="7">
        <f t="shared" si="189"/>
        <v>40.583259011780491</v>
      </c>
      <c r="O1535" s="28">
        <f t="shared" si="190"/>
        <v>27.233940313606475</v>
      </c>
    </row>
    <row r="1536" spans="1:15" ht="13.2" x14ac:dyDescent="0.25">
      <c r="A1536" s="31">
        <v>35886</v>
      </c>
      <c r="B1536" s="11">
        <v>1112.2</v>
      </c>
      <c r="C1536" s="4">
        <v>15.75</v>
      </c>
      <c r="D1536" s="11">
        <v>39.35</v>
      </c>
      <c r="E1536" s="11">
        <v>162.5</v>
      </c>
      <c r="F1536" s="23">
        <v>5.64</v>
      </c>
      <c r="G1536" s="4">
        <f t="shared" si="191"/>
        <v>1777.8294559999999</v>
      </c>
      <c r="H1536" s="4">
        <f t="shared" si="192"/>
        <v>25.176059999999996</v>
      </c>
      <c r="I1536" s="5">
        <f t="shared" si="195"/>
        <v>738814.49224243069</v>
      </c>
      <c r="J1536" s="4">
        <f t="shared" si="193"/>
        <v>62.900188</v>
      </c>
      <c r="K1536" s="5">
        <f t="shared" si="194"/>
        <v>26139.498534202168</v>
      </c>
      <c r="L1536" s="15">
        <f t="shared" si="188"/>
        <v>37.276934043028781</v>
      </c>
      <c r="M1536" s="6"/>
      <c r="N1536" s="7">
        <f t="shared" si="189"/>
        <v>41.62739772814114</v>
      </c>
      <c r="O1536" s="28">
        <f t="shared" si="190"/>
        <v>28.264294790343076</v>
      </c>
    </row>
    <row r="1537" spans="1:15" ht="13.2" x14ac:dyDescent="0.25">
      <c r="A1537" s="31">
        <v>35916</v>
      </c>
      <c r="B1537" s="11">
        <v>1108.42</v>
      </c>
      <c r="C1537" s="4">
        <v>15.85</v>
      </c>
      <c r="D1537" s="11">
        <v>39.159999999999997</v>
      </c>
      <c r="E1537" s="11">
        <v>162.80000000000001</v>
      </c>
      <c r="F1537" s="23">
        <v>5.65</v>
      </c>
      <c r="G1537" s="4">
        <f t="shared" si="191"/>
        <v>1768.5222374692873</v>
      </c>
      <c r="H1537" s="4">
        <f t="shared" si="192"/>
        <v>25.289220208845204</v>
      </c>
      <c r="I1537" s="5">
        <f t="shared" si="195"/>
        <v>735822.47049215052</v>
      </c>
      <c r="J1537" s="4">
        <f t="shared" si="193"/>
        <v>62.481127027027014</v>
      </c>
      <c r="K1537" s="5">
        <f t="shared" si="194"/>
        <v>25996.290164804504</v>
      </c>
      <c r="L1537" s="15">
        <f t="shared" ref="L1537:L1600" si="196">G1537/AVERAGE(J1417:J1536)</f>
        <v>36.956598518969031</v>
      </c>
      <c r="M1537" s="6"/>
      <c r="N1537" s="7">
        <f t="shared" ref="N1537:N1600" si="197">I1537/AVERAGE(K1417:K1536)</f>
        <v>41.218219323965229</v>
      </c>
      <c r="O1537" s="28">
        <f t="shared" si="190"/>
        <v>28.304902962206338</v>
      </c>
    </row>
    <row r="1538" spans="1:15" ht="13.2" x14ac:dyDescent="0.25">
      <c r="A1538" s="31">
        <v>35947</v>
      </c>
      <c r="B1538" s="11">
        <v>1108.3900000000001</v>
      </c>
      <c r="C1538" s="4">
        <v>15.95</v>
      </c>
      <c r="D1538" s="11">
        <v>38.97</v>
      </c>
      <c r="E1538" s="11">
        <v>163</v>
      </c>
      <c r="F1538" s="23">
        <v>5.5</v>
      </c>
      <c r="G1538" s="4">
        <f t="shared" si="191"/>
        <v>1766.304464233129</v>
      </c>
      <c r="H1538" s="4">
        <f t="shared" si="192"/>
        <v>25.417548159509202</v>
      </c>
      <c r="I1538" s="5">
        <f t="shared" si="195"/>
        <v>735781.0118909037</v>
      </c>
      <c r="J1538" s="4">
        <f t="shared" si="193"/>
        <v>62.101683496932509</v>
      </c>
      <c r="K1538" s="5">
        <f t="shared" si="194"/>
        <v>25869.401594554722</v>
      </c>
      <c r="L1538" s="15">
        <f t="shared" si="196"/>
        <v>36.802293460092038</v>
      </c>
      <c r="M1538" s="6"/>
      <c r="N1538" s="7">
        <f t="shared" si="197"/>
        <v>40.994341261980495</v>
      </c>
      <c r="O1538" s="28">
        <f t="shared" si="190"/>
        <v>28.442134975622277</v>
      </c>
    </row>
    <row r="1539" spans="1:15" ht="13.2" x14ac:dyDescent="0.25">
      <c r="A1539" s="31">
        <v>35977</v>
      </c>
      <c r="B1539" s="11">
        <v>1156.58</v>
      </c>
      <c r="C1539" s="4">
        <v>16.0167</v>
      </c>
      <c r="D1539" s="11">
        <v>38.676699999999997</v>
      </c>
      <c r="E1539" s="11">
        <v>163.19999999999999</v>
      </c>
      <c r="F1539" s="23">
        <v>5.46</v>
      </c>
      <c r="G1539" s="4">
        <f t="shared" si="191"/>
        <v>1840.8402251225489</v>
      </c>
      <c r="H1539" s="4">
        <f t="shared" si="192"/>
        <v>25.492560509191176</v>
      </c>
      <c r="I1539" s="5">
        <f t="shared" si="195"/>
        <v>767714.9605439899</v>
      </c>
      <c r="J1539" s="4">
        <f t="shared" si="193"/>
        <v>61.558755239583327</v>
      </c>
      <c r="K1539" s="5">
        <f t="shared" si="194"/>
        <v>25672.829561700648</v>
      </c>
      <c r="L1539" s="15">
        <f t="shared" si="196"/>
        <v>38.259645085248565</v>
      </c>
      <c r="M1539" s="6"/>
      <c r="N1539" s="7">
        <f t="shared" si="197"/>
        <v>42.561024955704227</v>
      </c>
      <c r="O1539" s="28">
        <f t="shared" si="190"/>
        <v>29.903792205643192</v>
      </c>
    </row>
    <row r="1540" spans="1:15" ht="13.2" x14ac:dyDescent="0.25">
      <c r="A1540" s="31">
        <v>36008</v>
      </c>
      <c r="B1540" s="11">
        <v>1074.6199999999999</v>
      </c>
      <c r="C1540" s="4">
        <v>16.083300000000001</v>
      </c>
      <c r="D1540" s="11">
        <v>38.383299999999998</v>
      </c>
      <c r="E1540" s="11">
        <v>163.4</v>
      </c>
      <c r="F1540" s="23">
        <v>5.34</v>
      </c>
      <c r="G1540" s="4">
        <f t="shared" si="191"/>
        <v>1708.2972390452874</v>
      </c>
      <c r="H1540" s="4">
        <f t="shared" si="192"/>
        <v>25.567230262545898</v>
      </c>
      <c r="I1540" s="5">
        <f t="shared" si="195"/>
        <v>713327.00414815277</v>
      </c>
      <c r="J1540" s="4">
        <f t="shared" si="193"/>
        <v>61.016997092411259</v>
      </c>
      <c r="K1540" s="5">
        <f t="shared" si="194"/>
        <v>25478.629095233475</v>
      </c>
      <c r="L1540" s="15">
        <f t="shared" si="196"/>
        <v>35.423401024878338</v>
      </c>
      <c r="M1540" s="6"/>
      <c r="N1540" s="7">
        <f t="shared" si="197"/>
        <v>39.357953737660544</v>
      </c>
      <c r="O1540" s="28">
        <f t="shared" si="190"/>
        <v>27.997071643136465</v>
      </c>
    </row>
    <row r="1541" spans="1:15" ht="13.2" x14ac:dyDescent="0.25">
      <c r="A1541" s="31">
        <v>36039</v>
      </c>
      <c r="B1541" s="11">
        <v>1020.64</v>
      </c>
      <c r="C1541" s="4">
        <v>16.14</v>
      </c>
      <c r="D1541" s="11">
        <v>38.090000000000003</v>
      </c>
      <c r="E1541" s="11">
        <v>163.6</v>
      </c>
      <c r="F1541" s="23">
        <v>4.8099999999999996</v>
      </c>
      <c r="G1541" s="4">
        <f t="shared" si="191"/>
        <v>1620.5030679706601</v>
      </c>
      <c r="H1541" s="4">
        <f t="shared" si="192"/>
        <v>25.625998899755501</v>
      </c>
      <c r="I1541" s="5">
        <f t="shared" si="195"/>
        <v>677558.84747974598</v>
      </c>
      <c r="J1541" s="4">
        <f t="shared" si="193"/>
        <v>60.476722310513452</v>
      </c>
      <c r="K1541" s="5">
        <f t="shared" si="194"/>
        <v>25286.307121515449</v>
      </c>
      <c r="L1541" s="15">
        <f t="shared" si="196"/>
        <v>33.532356980834912</v>
      </c>
      <c r="M1541" s="6"/>
      <c r="N1541" s="7">
        <f t="shared" si="197"/>
        <v>37.214834941350453</v>
      </c>
      <c r="O1541" s="28">
        <f t="shared" si="190"/>
        <v>26.795484379102124</v>
      </c>
    </row>
    <row r="1542" spans="1:15" ht="13.2" x14ac:dyDescent="0.25">
      <c r="A1542" s="31">
        <v>36069</v>
      </c>
      <c r="B1542" s="11">
        <v>1032.47</v>
      </c>
      <c r="C1542" s="4">
        <v>16.166699999999999</v>
      </c>
      <c r="D1542" s="11">
        <v>37.963299999999997</v>
      </c>
      <c r="E1542" s="11">
        <v>164</v>
      </c>
      <c r="F1542" s="23">
        <v>4.53</v>
      </c>
      <c r="G1542" s="4">
        <f t="shared" si="191"/>
        <v>1635.2876823780489</v>
      </c>
      <c r="H1542" s="4">
        <f t="shared" si="192"/>
        <v>25.605785518902437</v>
      </c>
      <c r="I1542" s="5">
        <f t="shared" si="195"/>
        <v>684632.71982755233</v>
      </c>
      <c r="J1542" s="4">
        <f t="shared" si="193"/>
        <v>60.128543078658524</v>
      </c>
      <c r="K1542" s="5">
        <f t="shared" si="194"/>
        <v>25173.532725047033</v>
      </c>
      <c r="L1542" s="15">
        <f t="shared" si="196"/>
        <v>33.77310287904816</v>
      </c>
      <c r="M1542" s="6"/>
      <c r="N1542" s="7">
        <f t="shared" si="197"/>
        <v>37.440000309890841</v>
      </c>
      <c r="O1542" s="28">
        <f t="shared" si="190"/>
        <v>27.196529279593715</v>
      </c>
    </row>
    <row r="1543" spans="1:15" ht="13.2" x14ac:dyDescent="0.25">
      <c r="A1543" s="31">
        <v>36100</v>
      </c>
      <c r="B1543" s="11">
        <v>1144.43</v>
      </c>
      <c r="C1543" s="4">
        <v>16.183299999999999</v>
      </c>
      <c r="D1543" s="11">
        <v>37.8367</v>
      </c>
      <c r="E1543" s="11">
        <v>164</v>
      </c>
      <c r="F1543" s="23">
        <v>4.83</v>
      </c>
      <c r="G1543" s="4">
        <f t="shared" si="191"/>
        <v>1812.6166206707319</v>
      </c>
      <c r="H1543" s="4">
        <f t="shared" si="192"/>
        <v>25.632077590853658</v>
      </c>
      <c r="I1543" s="5">
        <f t="shared" si="195"/>
        <v>759767.86244973494</v>
      </c>
      <c r="J1543" s="4">
        <f t="shared" si="193"/>
        <v>59.92802643353658</v>
      </c>
      <c r="K1543" s="5">
        <f t="shared" si="194"/>
        <v>25119.149866004806</v>
      </c>
      <c r="L1543" s="15">
        <f t="shared" si="196"/>
        <v>37.369391883920969</v>
      </c>
      <c r="M1543" s="6"/>
      <c r="N1543" s="7">
        <f t="shared" si="197"/>
        <v>41.375577000544361</v>
      </c>
      <c r="O1543" s="28">
        <f t="shared" si="190"/>
        <v>30.24655955725526</v>
      </c>
    </row>
    <row r="1544" spans="1:15" ht="13.2" x14ac:dyDescent="0.25">
      <c r="A1544" s="31">
        <v>36130</v>
      </c>
      <c r="B1544" s="11">
        <v>1190.05</v>
      </c>
      <c r="C1544" s="4">
        <v>16.2</v>
      </c>
      <c r="D1544" s="11">
        <v>37.71</v>
      </c>
      <c r="E1544" s="11">
        <v>163.9</v>
      </c>
      <c r="F1544" s="23">
        <v>4.6500000000000004</v>
      </c>
      <c r="G1544" s="4">
        <f t="shared" si="191"/>
        <v>1886.0223163514336</v>
      </c>
      <c r="H1544" s="4">
        <f t="shared" si="192"/>
        <v>25.67418303843807</v>
      </c>
      <c r="I1544" s="5">
        <f t="shared" si="195"/>
        <v>791433.03796176822</v>
      </c>
      <c r="J1544" s="4">
        <f t="shared" si="193"/>
        <v>59.763792739475292</v>
      </c>
      <c r="K1544" s="5">
        <f t="shared" si="194"/>
        <v>25078.727668197374</v>
      </c>
      <c r="L1544" s="15">
        <f t="shared" si="196"/>
        <v>38.820274780098153</v>
      </c>
      <c r="M1544" s="6"/>
      <c r="N1544" s="7">
        <f t="shared" si="197"/>
        <v>42.927339874933111</v>
      </c>
      <c r="O1544" s="28">
        <f t="shared" si="190"/>
        <v>31.557942190400421</v>
      </c>
    </row>
    <row r="1545" spans="1:15" ht="13.2" x14ac:dyDescent="0.25">
      <c r="A1545" s="31">
        <v>36161</v>
      </c>
      <c r="B1545" s="11">
        <v>1248.77</v>
      </c>
      <c r="C1545" s="4">
        <v>16.283333330000001</v>
      </c>
      <c r="D1545" s="11">
        <v>37.933333330000004</v>
      </c>
      <c r="E1545" s="11">
        <v>164.3</v>
      </c>
      <c r="F1545" s="23">
        <v>4.72</v>
      </c>
      <c r="G1545" s="4">
        <f t="shared" si="191"/>
        <v>1974.2650870967739</v>
      </c>
      <c r="H1545" s="4">
        <f t="shared" si="192"/>
        <v>25.743424725912902</v>
      </c>
      <c r="I1545" s="5">
        <f t="shared" si="195"/>
        <v>829362.64952864929</v>
      </c>
      <c r="J1545" s="4">
        <f t="shared" si="193"/>
        <v>59.971376338816128</v>
      </c>
      <c r="K1545" s="5">
        <f t="shared" si="194"/>
        <v>25193.181959866288</v>
      </c>
      <c r="L1545" s="15">
        <f t="shared" si="196"/>
        <v>40.576957677208128</v>
      </c>
      <c r="M1545" s="6"/>
      <c r="N1545" s="7">
        <f t="shared" si="197"/>
        <v>44.811053449635239</v>
      </c>
      <c r="O1545" s="28">
        <f t="shared" ref="O1545:O1608" si="198">B1545/D1545</f>
        <v>32.920123025739905</v>
      </c>
    </row>
    <row r="1546" spans="1:15" ht="13.2" x14ac:dyDescent="0.25">
      <c r="A1546" s="31">
        <v>36192</v>
      </c>
      <c r="B1546" s="11">
        <v>1246.58</v>
      </c>
      <c r="C1546" s="4">
        <v>16.366666670000001</v>
      </c>
      <c r="D1546" s="11">
        <v>38.15666667</v>
      </c>
      <c r="E1546" s="11">
        <v>164.5</v>
      </c>
      <c r="F1546" s="23">
        <v>5</v>
      </c>
      <c r="G1546" s="4">
        <f t="shared" ref="G1546:G1609" si="199">B1546*$E$1804/E1546</f>
        <v>1968.406654954407</v>
      </c>
      <c r="H1546" s="4">
        <f t="shared" ref="H1546:H1609" si="200">C1546*$E$1804/E1546</f>
        <v>25.843712872538052</v>
      </c>
      <c r="I1546" s="5">
        <f t="shared" si="195"/>
        <v>827806.3165036214</v>
      </c>
      <c r="J1546" s="4">
        <f t="shared" ref="J1546:J1609" si="201">D1546*$E$1804/E1546</f>
        <v>60.251116337583646</v>
      </c>
      <c r="K1546" s="5">
        <f t="shared" ref="K1546:K1609" si="202">J1546*(I1546/G1546)</f>
        <v>25338.389582817956</v>
      </c>
      <c r="L1546" s="15">
        <f t="shared" si="196"/>
        <v>40.400159229259948</v>
      </c>
      <c r="M1546" s="6"/>
      <c r="N1546" s="7">
        <f t="shared" si="197"/>
        <v>44.557734535378316</v>
      </c>
      <c r="O1546" s="28">
        <f t="shared" si="198"/>
        <v>32.670044550304006</v>
      </c>
    </row>
    <row r="1547" spans="1:15" ht="13.2" x14ac:dyDescent="0.25">
      <c r="A1547" s="31">
        <v>36220</v>
      </c>
      <c r="B1547" s="11">
        <v>1281.6600000000001</v>
      </c>
      <c r="C1547" s="4">
        <v>16.45</v>
      </c>
      <c r="D1547" s="11">
        <v>38.380000000000003</v>
      </c>
      <c r="E1547" s="11">
        <v>165</v>
      </c>
      <c r="F1547" s="23">
        <v>5.23</v>
      </c>
      <c r="G1547" s="4">
        <f t="shared" si="199"/>
        <v>2017.6668483636363</v>
      </c>
      <c r="H1547" s="4">
        <f t="shared" si="200"/>
        <v>25.896586969696965</v>
      </c>
      <c r="I1547" s="5">
        <f t="shared" ref="I1547:I1610" si="203">I1546*((G1547+(H1547/12))/G1546)</f>
        <v>849430.07278978673</v>
      </c>
      <c r="J1547" s="4">
        <f t="shared" si="201"/>
        <v>60.420122060606062</v>
      </c>
      <c r="K1547" s="5">
        <f t="shared" si="202"/>
        <v>25436.641694109214</v>
      </c>
      <c r="L1547" s="15">
        <f t="shared" si="196"/>
        <v>41.356103632713001</v>
      </c>
      <c r="M1547" s="6"/>
      <c r="N1547" s="7">
        <f t="shared" si="197"/>
        <v>45.551555032014981</v>
      </c>
      <c r="O1547" s="28">
        <f t="shared" si="198"/>
        <v>33.39395518499218</v>
      </c>
    </row>
    <row r="1548" spans="1:15" ht="13.2" x14ac:dyDescent="0.25">
      <c r="A1548" s="31">
        <v>36251</v>
      </c>
      <c r="B1548" s="11">
        <v>1334.76</v>
      </c>
      <c r="C1548" s="4">
        <f>C1547*2/3+C1550/3</f>
        <v>16.45</v>
      </c>
      <c r="D1548" s="11">
        <v>39.26</v>
      </c>
      <c r="E1548" s="11">
        <v>166.2</v>
      </c>
      <c r="F1548" s="23">
        <v>5.18</v>
      </c>
      <c r="G1548" s="4">
        <f t="shared" si="199"/>
        <v>2086.0885335740072</v>
      </c>
      <c r="H1548" s="4">
        <f t="shared" si="200"/>
        <v>25.709608002406735</v>
      </c>
      <c r="I1548" s="5">
        <f t="shared" si="203"/>
        <v>879137.31275377329</v>
      </c>
      <c r="J1548" s="4">
        <f t="shared" si="201"/>
        <v>61.359222503008418</v>
      </c>
      <c r="K1548" s="5">
        <f t="shared" si="202"/>
        <v>25858.529547419112</v>
      </c>
      <c r="L1548" s="15">
        <f t="shared" si="196"/>
        <v>42.704509516892145</v>
      </c>
      <c r="M1548" s="6"/>
      <c r="N1548" s="7">
        <f t="shared" si="197"/>
        <v>46.972581259880627</v>
      </c>
      <c r="O1548" s="28">
        <f t="shared" si="198"/>
        <v>33.997962302598069</v>
      </c>
    </row>
    <row r="1549" spans="1:15" ht="13.2" x14ac:dyDescent="0.25">
      <c r="A1549" s="31">
        <v>36281</v>
      </c>
      <c r="B1549" s="11">
        <v>1332.07</v>
      </c>
      <c r="C1549" s="4">
        <f>C1547/3+C1550*2/3</f>
        <v>16.45</v>
      </c>
      <c r="D1549" s="11">
        <v>40.14</v>
      </c>
      <c r="E1549" s="11">
        <v>166.2</v>
      </c>
      <c r="F1549" s="23">
        <v>5.54</v>
      </c>
      <c r="G1549" s="4">
        <f t="shared" si="199"/>
        <v>2081.8843484356194</v>
      </c>
      <c r="H1549" s="4">
        <f t="shared" si="200"/>
        <v>25.709608002406735</v>
      </c>
      <c r="I1549" s="5">
        <f t="shared" si="203"/>
        <v>878268.44596243429</v>
      </c>
      <c r="J1549" s="4">
        <f t="shared" si="201"/>
        <v>62.734569314079422</v>
      </c>
      <c r="K1549" s="5">
        <f t="shared" si="202"/>
        <v>26465.347482438698</v>
      </c>
      <c r="L1549" s="15">
        <f t="shared" si="196"/>
        <v>42.556676709518037</v>
      </c>
      <c r="M1549" s="6"/>
      <c r="N1549" s="7">
        <f t="shared" si="197"/>
        <v>46.746674800852063</v>
      </c>
      <c r="O1549" s="28">
        <f t="shared" si="198"/>
        <v>33.185600398604883</v>
      </c>
    </row>
    <row r="1550" spans="1:15" ht="13.2" x14ac:dyDescent="0.25">
      <c r="A1550" s="31">
        <v>36312</v>
      </c>
      <c r="B1550" s="11">
        <v>1322.55</v>
      </c>
      <c r="C1550" s="4">
        <v>16.45</v>
      </c>
      <c r="D1550" s="11">
        <v>41.02</v>
      </c>
      <c r="E1550" s="11">
        <v>166.2</v>
      </c>
      <c r="F1550" s="23">
        <v>5.9</v>
      </c>
      <c r="G1550" s="4">
        <f t="shared" si="199"/>
        <v>2067.0055965703973</v>
      </c>
      <c r="H1550" s="4">
        <f t="shared" si="200"/>
        <v>25.709608002406735</v>
      </c>
      <c r="I1550" s="5">
        <f t="shared" si="203"/>
        <v>872895.48812671856</v>
      </c>
      <c r="J1550" s="4">
        <f t="shared" si="201"/>
        <v>64.10991612515042</v>
      </c>
      <c r="K1550" s="5">
        <f t="shared" si="202"/>
        <v>27073.587329747832</v>
      </c>
      <c r="L1550" s="15">
        <f t="shared" si="196"/>
        <v>42.180675911746917</v>
      </c>
      <c r="M1550" s="6"/>
      <c r="N1550" s="7">
        <f t="shared" si="197"/>
        <v>46.271432553211689</v>
      </c>
      <c r="O1550" s="28">
        <f t="shared" si="198"/>
        <v>32.241589468551922</v>
      </c>
    </row>
    <row r="1551" spans="1:15" ht="13.2" x14ac:dyDescent="0.25">
      <c r="A1551" s="31">
        <v>36342</v>
      </c>
      <c r="B1551" s="11">
        <v>1380.99</v>
      </c>
      <c r="C1551" s="4">
        <f>C1550*2/3+C1553/3</f>
        <v>16.513333333333335</v>
      </c>
      <c r="D1551" s="11">
        <v>42</v>
      </c>
      <c r="E1551" s="11">
        <v>166.7</v>
      </c>
      <c r="F1551" s="23">
        <v>5.79</v>
      </c>
      <c r="G1551" s="4">
        <f t="shared" si="199"/>
        <v>2151.8673993401321</v>
      </c>
      <c r="H1551" s="4">
        <f t="shared" si="200"/>
        <v>25.731181003799247</v>
      </c>
      <c r="I1551" s="5">
        <f t="shared" si="203"/>
        <v>909638.10952787928</v>
      </c>
      <c r="J1551" s="4">
        <f t="shared" si="201"/>
        <v>65.444667066586689</v>
      </c>
      <c r="K1551" s="5">
        <f t="shared" si="202"/>
        <v>27664.791635110269</v>
      </c>
      <c r="L1551" s="15">
        <f t="shared" si="196"/>
        <v>43.828035992805411</v>
      </c>
      <c r="M1551" s="6"/>
      <c r="N1551" s="7">
        <f t="shared" si="197"/>
        <v>48.011997893801656</v>
      </c>
      <c r="O1551" s="28">
        <f t="shared" si="198"/>
        <v>32.880714285714284</v>
      </c>
    </row>
    <row r="1552" spans="1:15" ht="13.2" x14ac:dyDescent="0.25">
      <c r="A1552" s="31">
        <v>36373</v>
      </c>
      <c r="B1552" s="11">
        <v>1327.49</v>
      </c>
      <c r="C1552" s="4">
        <f>C1550/3+C1553*2/3</f>
        <v>16.576666666666668</v>
      </c>
      <c r="D1552" s="11">
        <v>42.98</v>
      </c>
      <c r="E1552" s="11">
        <v>167.1</v>
      </c>
      <c r="F1552" s="23">
        <v>5.94</v>
      </c>
      <c r="G1552" s="4">
        <f t="shared" si="199"/>
        <v>2063.5518250748055</v>
      </c>
      <c r="H1552" s="4">
        <f t="shared" si="200"/>
        <v>25.768036485138644</v>
      </c>
      <c r="I1552" s="5">
        <f t="shared" si="203"/>
        <v>873213.04307579785</v>
      </c>
      <c r="J1552" s="4">
        <f t="shared" si="201"/>
        <v>66.811394015559543</v>
      </c>
      <c r="K1552" s="5">
        <f t="shared" si="202"/>
        <v>28271.924151140716</v>
      </c>
      <c r="L1552" s="15">
        <f t="shared" si="196"/>
        <v>41.930712159940441</v>
      </c>
      <c r="M1552" s="6"/>
      <c r="N1552" s="7">
        <f t="shared" si="197"/>
        <v>45.873455189594402</v>
      </c>
      <c r="O1552" s="28">
        <f t="shared" si="198"/>
        <v>30.886226151698466</v>
      </c>
    </row>
    <row r="1553" spans="1:15" ht="13.2" x14ac:dyDescent="0.25">
      <c r="A1553" s="31">
        <v>36404</v>
      </c>
      <c r="B1553" s="11">
        <v>1318.17</v>
      </c>
      <c r="C1553" s="4">
        <v>16.64</v>
      </c>
      <c r="D1553" s="11">
        <v>43.96</v>
      </c>
      <c r="E1553" s="11">
        <v>167.9</v>
      </c>
      <c r="F1553" s="23">
        <v>5.92</v>
      </c>
      <c r="G1553" s="4">
        <f t="shared" si="199"/>
        <v>2039.300845801072</v>
      </c>
      <c r="H1553" s="4">
        <f t="shared" si="200"/>
        <v>25.743239547349614</v>
      </c>
      <c r="I1553" s="5">
        <f t="shared" si="203"/>
        <v>863858.7862732074</v>
      </c>
      <c r="J1553" s="4">
        <f t="shared" si="201"/>
        <v>68.009183323406788</v>
      </c>
      <c r="K1553" s="5">
        <f t="shared" si="202"/>
        <v>28809.055163271958</v>
      </c>
      <c r="L1553" s="15">
        <f t="shared" si="196"/>
        <v>41.32345133471501</v>
      </c>
      <c r="M1553" s="6"/>
      <c r="N1553" s="7">
        <f t="shared" si="197"/>
        <v>45.151839247065297</v>
      </c>
      <c r="O1553" s="28">
        <f t="shared" si="198"/>
        <v>29.985668789808919</v>
      </c>
    </row>
    <row r="1554" spans="1:15" ht="13.2" x14ac:dyDescent="0.25">
      <c r="A1554" s="31">
        <v>36434</v>
      </c>
      <c r="B1554" s="11">
        <v>1300.01</v>
      </c>
      <c r="C1554" s="4">
        <f>C1553*2/3+C1556/3</f>
        <v>16.656666666666666</v>
      </c>
      <c r="D1554" s="11">
        <f>(2*D1553+D1556)/3</f>
        <v>45.363333333333337</v>
      </c>
      <c r="E1554" s="11">
        <v>168.2</v>
      </c>
      <c r="F1554" s="23">
        <v>6.11</v>
      </c>
      <c r="G1554" s="4">
        <f t="shared" si="199"/>
        <v>2007.6188913793105</v>
      </c>
      <c r="H1554" s="4">
        <f t="shared" si="200"/>
        <v>25.723062643678158</v>
      </c>
      <c r="I1554" s="5">
        <f t="shared" si="203"/>
        <v>851346.17591467733</v>
      </c>
      <c r="J1554" s="4">
        <f t="shared" si="201"/>
        <v>70.055064942528745</v>
      </c>
      <c r="K1554" s="5">
        <f t="shared" si="202"/>
        <v>29707.387143234395</v>
      </c>
      <c r="L1554" s="15">
        <f t="shared" si="196"/>
        <v>40.552854399539861</v>
      </c>
      <c r="M1554" s="6"/>
      <c r="N1554" s="7">
        <f t="shared" si="197"/>
        <v>44.256041105624881</v>
      </c>
      <c r="O1554" s="28">
        <f t="shared" si="198"/>
        <v>28.657726504519065</v>
      </c>
    </row>
    <row r="1555" spans="1:15" ht="13.2" x14ac:dyDescent="0.25">
      <c r="A1555" s="31">
        <v>36465</v>
      </c>
      <c r="B1555" s="11">
        <v>1391</v>
      </c>
      <c r="C1555" s="4">
        <f>C1553/3+C1556*2/3</f>
        <v>16.673333333333332</v>
      </c>
      <c r="D1555" s="11">
        <f>(D1553+2*D1556)/3</f>
        <v>46.766666666666673</v>
      </c>
      <c r="E1555" s="11">
        <v>168.3</v>
      </c>
      <c r="F1555" s="23">
        <v>6.03</v>
      </c>
      <c r="G1555" s="4">
        <f t="shared" si="199"/>
        <v>2146.8593166963751</v>
      </c>
      <c r="H1555" s="4">
        <f t="shared" si="200"/>
        <v>25.733501802337088</v>
      </c>
      <c r="I1555" s="5">
        <f t="shared" si="203"/>
        <v>911301.51936787541</v>
      </c>
      <c r="J1555" s="4">
        <f t="shared" si="201"/>
        <v>72.179334323628439</v>
      </c>
      <c r="K1555" s="5">
        <f t="shared" si="202"/>
        <v>30638.773823942713</v>
      </c>
      <c r="L1555" s="15">
        <f t="shared" si="196"/>
        <v>43.208290714613895</v>
      </c>
      <c r="M1555" s="6"/>
      <c r="N1555" s="7">
        <f t="shared" si="197"/>
        <v>47.094097588396927</v>
      </c>
      <c r="O1555" s="28">
        <f t="shared" si="198"/>
        <v>29.74340698503207</v>
      </c>
    </row>
    <row r="1556" spans="1:15" ht="13.2" x14ac:dyDescent="0.25">
      <c r="A1556" s="31">
        <v>36495</v>
      </c>
      <c r="B1556" s="11">
        <v>1428.68</v>
      </c>
      <c r="C1556" s="4">
        <v>16.690000000000001</v>
      </c>
      <c r="D1556" s="11">
        <v>48.17</v>
      </c>
      <c r="E1556" s="11">
        <v>168.3</v>
      </c>
      <c r="F1556" s="23">
        <v>6.28</v>
      </c>
      <c r="G1556" s="4">
        <f t="shared" si="199"/>
        <v>2205.0143555555551</v>
      </c>
      <c r="H1556" s="4">
        <f t="shared" si="200"/>
        <v>25.759225014854426</v>
      </c>
      <c r="I1556" s="5">
        <f t="shared" si="203"/>
        <v>936898.43509730417</v>
      </c>
      <c r="J1556" s="4">
        <f t="shared" si="201"/>
        <v>74.345228817587639</v>
      </c>
      <c r="K1556" s="5">
        <f t="shared" si="202"/>
        <v>31588.87757835005</v>
      </c>
      <c r="L1556" s="15">
        <f t="shared" si="196"/>
        <v>44.197939761040537</v>
      </c>
      <c r="M1556" s="6"/>
      <c r="N1556" s="7">
        <f t="shared" si="197"/>
        <v>48.110968682995178</v>
      </c>
      <c r="O1556" s="28">
        <f t="shared" si="198"/>
        <v>29.659123936059789</v>
      </c>
    </row>
    <row r="1557" spans="1:15" ht="13.2" x14ac:dyDescent="0.25">
      <c r="A1557" s="31">
        <v>36526</v>
      </c>
      <c r="B1557" s="11">
        <v>1425.59</v>
      </c>
      <c r="C1557" s="4">
        <f>C1556*2/3+C1559/3</f>
        <v>16.713333333333335</v>
      </c>
      <c r="D1557" s="11">
        <f>(2*D1556+D1559)/3</f>
        <v>49.096666666666671</v>
      </c>
      <c r="E1557" s="11">
        <v>168.8</v>
      </c>
      <c r="F1557" s="23">
        <v>6.66</v>
      </c>
      <c r="G1557" s="4">
        <f t="shared" si="199"/>
        <v>2193.7279577606632</v>
      </c>
      <c r="H1557" s="4">
        <f t="shared" si="200"/>
        <v>25.718829818325432</v>
      </c>
      <c r="I1557" s="5">
        <f t="shared" si="203"/>
        <v>933013.55601421476</v>
      </c>
      <c r="J1557" s="4">
        <f t="shared" si="201"/>
        <v>75.550986117693526</v>
      </c>
      <c r="K1557" s="5">
        <f t="shared" si="202"/>
        <v>32132.559540338556</v>
      </c>
      <c r="L1557" s="15">
        <f t="shared" si="196"/>
        <v>43.772578146937981</v>
      </c>
      <c r="M1557" s="6"/>
      <c r="N1557" s="7">
        <f t="shared" si="197"/>
        <v>47.587687272921521</v>
      </c>
      <c r="O1557" s="28">
        <f t="shared" si="198"/>
        <v>29.036390793672343</v>
      </c>
    </row>
    <row r="1558" spans="1:15" ht="13.2" x14ac:dyDescent="0.25">
      <c r="A1558" s="31">
        <v>36557</v>
      </c>
      <c r="B1558" s="11">
        <v>1388.87</v>
      </c>
      <c r="C1558" s="4">
        <f>C1556/3+C1559*2/3</f>
        <v>16.736666666666668</v>
      </c>
      <c r="D1558" s="11">
        <f>(D1556+2*D1559)/3</f>
        <v>50.023333333333333</v>
      </c>
      <c r="E1558" s="11">
        <v>169.8</v>
      </c>
      <c r="F1558" s="23">
        <v>6.52</v>
      </c>
      <c r="G1558" s="4">
        <f t="shared" si="199"/>
        <v>2124.6357426972904</v>
      </c>
      <c r="H1558" s="4">
        <f t="shared" si="200"/>
        <v>25.603058755398511</v>
      </c>
      <c r="I1558" s="5">
        <f t="shared" si="203"/>
        <v>904535.40934749506</v>
      </c>
      <c r="J1558" s="4">
        <f t="shared" si="201"/>
        <v>76.523621338829983</v>
      </c>
      <c r="K1558" s="5">
        <f t="shared" si="202"/>
        <v>32578.914004617323</v>
      </c>
      <c r="L1558" s="15">
        <f t="shared" si="196"/>
        <v>42.185635887917293</v>
      </c>
      <c r="M1558" s="6"/>
      <c r="N1558" s="7">
        <f t="shared" si="197"/>
        <v>45.807695321871748</v>
      </c>
      <c r="O1558" s="28">
        <f t="shared" si="198"/>
        <v>27.764443259812086</v>
      </c>
    </row>
    <row r="1559" spans="1:15" ht="13.2" x14ac:dyDescent="0.25">
      <c r="A1559" s="31">
        <v>36586</v>
      </c>
      <c r="B1559" s="11">
        <v>1442.21</v>
      </c>
      <c r="C1559" s="16">
        <v>16.760000000000002</v>
      </c>
      <c r="D1559" s="11">
        <v>50.95</v>
      </c>
      <c r="E1559" s="11">
        <v>171.2</v>
      </c>
      <c r="F1559" s="23">
        <v>6.26</v>
      </c>
      <c r="G1559" s="4">
        <f t="shared" si="199"/>
        <v>2188.1914376752338</v>
      </c>
      <c r="H1559" s="4">
        <f t="shared" si="200"/>
        <v>25.429090420560751</v>
      </c>
      <c r="I1559" s="5">
        <f t="shared" si="203"/>
        <v>932495.57593299018</v>
      </c>
      <c r="J1559" s="4">
        <f t="shared" si="201"/>
        <v>77.303827978971967</v>
      </c>
      <c r="K1559" s="5">
        <f t="shared" si="202"/>
        <v>32942.948387395627</v>
      </c>
      <c r="L1559" s="15">
        <f t="shared" si="196"/>
        <v>43.220748439965867</v>
      </c>
      <c r="M1559" s="6"/>
      <c r="N1559" s="7">
        <f t="shared" si="197"/>
        <v>46.876009335888149</v>
      </c>
      <c r="O1559" s="28">
        <f t="shared" si="198"/>
        <v>28.306378802747791</v>
      </c>
    </row>
    <row r="1560" spans="1:15" ht="13.2" x14ac:dyDescent="0.25">
      <c r="A1560" s="31">
        <v>36617</v>
      </c>
      <c r="B1560" s="11">
        <v>1461.36</v>
      </c>
      <c r="C1560" s="4">
        <f>C1559*2/3+C1562/3</f>
        <v>16.740000000000002</v>
      </c>
      <c r="D1560" s="11">
        <f>(2*D1559+D1562)/3</f>
        <v>51.273333333333333</v>
      </c>
      <c r="E1560" s="11">
        <v>171.3</v>
      </c>
      <c r="F1560" s="23">
        <v>5.99</v>
      </c>
      <c r="G1560" s="4">
        <f t="shared" si="199"/>
        <v>2215.9523880910679</v>
      </c>
      <c r="H1560" s="4">
        <f t="shared" si="200"/>
        <v>25.383918388791592</v>
      </c>
      <c r="I1560" s="5">
        <f t="shared" si="203"/>
        <v>945227.32124553679</v>
      </c>
      <c r="J1560" s="4">
        <f t="shared" si="201"/>
        <v>77.748990971006023</v>
      </c>
      <c r="K1560" s="5">
        <f t="shared" si="202"/>
        <v>33164.282256251819</v>
      </c>
      <c r="L1560" s="15">
        <f t="shared" si="196"/>
        <v>43.52857428850772</v>
      </c>
      <c r="M1560" s="6"/>
      <c r="N1560" s="7">
        <f t="shared" si="197"/>
        <v>47.155406855244692</v>
      </c>
      <c r="O1560" s="28">
        <f t="shared" si="198"/>
        <v>28.501365232089451</v>
      </c>
    </row>
    <row r="1561" spans="1:15" ht="13.2" x14ac:dyDescent="0.25">
      <c r="A1561" s="31">
        <v>36647</v>
      </c>
      <c r="B1561" s="11">
        <v>1418.48</v>
      </c>
      <c r="C1561" s="4">
        <f>C1559/3+C1562*2/3</f>
        <v>16.72</v>
      </c>
      <c r="D1561" s="11">
        <f>(D1559+2*D1562)/3</f>
        <v>51.596666666666671</v>
      </c>
      <c r="E1561" s="11">
        <v>171.5</v>
      </c>
      <c r="F1561" s="23">
        <v>6.44</v>
      </c>
      <c r="G1561" s="4">
        <f t="shared" si="199"/>
        <v>2148.4223640816326</v>
      </c>
      <c r="H1561" s="4">
        <f t="shared" si="200"/>
        <v>25.324024256559763</v>
      </c>
      <c r="I1561" s="5">
        <f t="shared" si="203"/>
        <v>917322.17427751515</v>
      </c>
      <c r="J1561" s="4">
        <f t="shared" si="201"/>
        <v>78.148040563654035</v>
      </c>
      <c r="K1561" s="5">
        <f t="shared" si="202"/>
        <v>33367.24271906467</v>
      </c>
      <c r="L1561" s="15">
        <f t="shared" si="196"/>
        <v>41.966050503324297</v>
      </c>
      <c r="M1561" s="6"/>
      <c r="N1561" s="7">
        <f t="shared" si="197"/>
        <v>45.413038105009896</v>
      </c>
      <c r="O1561" s="28">
        <f t="shared" si="198"/>
        <v>27.491698430131144</v>
      </c>
    </row>
    <row r="1562" spans="1:15" ht="13.2" x14ac:dyDescent="0.25">
      <c r="A1562" s="31">
        <v>36678</v>
      </c>
      <c r="B1562" s="11">
        <v>1461.96</v>
      </c>
      <c r="C1562" s="4">
        <v>16.7</v>
      </c>
      <c r="D1562" s="11">
        <v>51.92</v>
      </c>
      <c r="E1562" s="11">
        <v>172.4</v>
      </c>
      <c r="F1562" s="23">
        <v>6.1</v>
      </c>
      <c r="G1562" s="4">
        <f t="shared" si="199"/>
        <v>2202.71749350348</v>
      </c>
      <c r="H1562" s="4">
        <f t="shared" si="200"/>
        <v>25.161688515081202</v>
      </c>
      <c r="I1562" s="5">
        <f t="shared" si="203"/>
        <v>941400.10929634445</v>
      </c>
      <c r="J1562" s="4">
        <f t="shared" si="201"/>
        <v>78.227237587006954</v>
      </c>
      <c r="K1562" s="5">
        <f t="shared" si="202"/>
        <v>33432.85293350448</v>
      </c>
      <c r="L1562" s="15">
        <f t="shared" si="196"/>
        <v>42.78197156707143</v>
      </c>
      <c r="M1562" s="6"/>
      <c r="N1562" s="7">
        <f t="shared" si="197"/>
        <v>46.245587485836111</v>
      </c>
      <c r="O1562" s="28">
        <f t="shared" si="198"/>
        <v>28.157935285053927</v>
      </c>
    </row>
    <row r="1563" spans="1:15" ht="13.2" x14ac:dyDescent="0.25">
      <c r="A1563" s="31">
        <v>36708</v>
      </c>
      <c r="B1563" s="11">
        <v>1473</v>
      </c>
      <c r="C1563" s="4">
        <f>C1562*2/3+C1565/3</f>
        <v>16.583333333333332</v>
      </c>
      <c r="D1563" s="11">
        <f>(2*D1562+D1565)/3</f>
        <v>52.513333333333343</v>
      </c>
      <c r="E1563" s="11">
        <v>172.8</v>
      </c>
      <c r="F1563" s="23">
        <v>6.05</v>
      </c>
      <c r="G1563" s="4">
        <f t="shared" si="199"/>
        <v>2214.2139409722222</v>
      </c>
      <c r="H1563" s="4">
        <f t="shared" si="200"/>
        <v>24.928070505401234</v>
      </c>
      <c r="I1563" s="5">
        <f t="shared" si="203"/>
        <v>947201.29092743224</v>
      </c>
      <c r="J1563" s="4">
        <f t="shared" si="201"/>
        <v>78.938054822530873</v>
      </c>
      <c r="K1563" s="5">
        <f t="shared" si="202"/>
        <v>33768.294042251116</v>
      </c>
      <c r="L1563" s="15">
        <f t="shared" si="196"/>
        <v>42.758093618269584</v>
      </c>
      <c r="M1563" s="6"/>
      <c r="N1563" s="7">
        <f t="shared" si="197"/>
        <v>46.170728131840342</v>
      </c>
      <c r="O1563" s="28">
        <f t="shared" si="198"/>
        <v>28.050019042782779</v>
      </c>
    </row>
    <row r="1564" spans="1:15" ht="13.2" x14ac:dyDescent="0.25">
      <c r="A1564" s="31">
        <v>36739</v>
      </c>
      <c r="B1564" s="11">
        <v>1485.46</v>
      </c>
      <c r="C1564" s="4">
        <f>C1562/3+C1565*2/3</f>
        <v>16.466666666666669</v>
      </c>
      <c r="D1564" s="11">
        <f>(D1562+2*D1565)/3</f>
        <v>53.106666666666662</v>
      </c>
      <c r="E1564" s="11">
        <v>172.8</v>
      </c>
      <c r="F1564" s="23">
        <v>5.83</v>
      </c>
      <c r="G1564" s="4">
        <f t="shared" si="199"/>
        <v>2232.9438158564813</v>
      </c>
      <c r="H1564" s="4">
        <f t="shared" si="200"/>
        <v>24.752697145061727</v>
      </c>
      <c r="I1564" s="5">
        <f t="shared" si="203"/>
        <v>956095.99475993996</v>
      </c>
      <c r="J1564" s="4">
        <f t="shared" si="201"/>
        <v>79.829953626543187</v>
      </c>
      <c r="K1564" s="5">
        <f t="shared" si="202"/>
        <v>34181.379030772419</v>
      </c>
      <c r="L1564" s="15">
        <f t="shared" si="196"/>
        <v>42.869565494419483</v>
      </c>
      <c r="M1564" s="6"/>
      <c r="N1564" s="7">
        <f t="shared" si="197"/>
        <v>46.2421135236469</v>
      </c>
      <c r="O1564" s="28">
        <f t="shared" si="198"/>
        <v>27.971252824504145</v>
      </c>
    </row>
    <row r="1565" spans="1:15" ht="13.2" x14ac:dyDescent="0.25">
      <c r="A1565" s="31">
        <v>36770</v>
      </c>
      <c r="B1565" s="11">
        <v>1468.05</v>
      </c>
      <c r="C1565" s="4">
        <v>16.350000000000001</v>
      </c>
      <c r="D1565" s="11">
        <v>53.7</v>
      </c>
      <c r="E1565" s="11">
        <v>173.7</v>
      </c>
      <c r="F1565" s="23">
        <v>5.8</v>
      </c>
      <c r="G1565" s="4">
        <f t="shared" si="199"/>
        <v>2195.3390423143351</v>
      </c>
      <c r="H1565" s="4">
        <f t="shared" si="200"/>
        <v>24.449980138169259</v>
      </c>
      <c r="I1565" s="5">
        <f t="shared" si="203"/>
        <v>940866.89265751268</v>
      </c>
      <c r="J1565" s="4">
        <f t="shared" si="201"/>
        <v>80.303604490500874</v>
      </c>
      <c r="K1565" s="5">
        <f t="shared" si="202"/>
        <v>34416.097636802857</v>
      </c>
      <c r="L1565" s="15">
        <f t="shared" si="196"/>
        <v>41.898007924884723</v>
      </c>
      <c r="M1565" s="6"/>
      <c r="N1565" s="7">
        <f t="shared" si="197"/>
        <v>45.147501501622969</v>
      </c>
      <c r="O1565" s="28">
        <f t="shared" si="198"/>
        <v>27.337988826815639</v>
      </c>
    </row>
    <row r="1566" spans="1:15" ht="13.2" x14ac:dyDescent="0.25">
      <c r="A1566" s="31">
        <v>36800</v>
      </c>
      <c r="B1566" s="11">
        <v>1390.14</v>
      </c>
      <c r="C1566" s="4">
        <f>C1565*2/3+C1568/3</f>
        <v>16.323333333333334</v>
      </c>
      <c r="D1566" s="11">
        <f>(2*D1565+D1568)/3</f>
        <v>52.466666666666669</v>
      </c>
      <c r="E1566" s="11">
        <v>174</v>
      </c>
      <c r="F1566" s="23">
        <v>5.74</v>
      </c>
      <c r="G1566" s="4">
        <f t="shared" si="199"/>
        <v>2075.2473300000001</v>
      </c>
      <c r="H1566" s="4">
        <f t="shared" si="200"/>
        <v>24.36801611111111</v>
      </c>
      <c r="I1566" s="5">
        <f t="shared" si="203"/>
        <v>890268.90949491353</v>
      </c>
      <c r="J1566" s="4">
        <f t="shared" si="201"/>
        <v>78.323988888888891</v>
      </c>
      <c r="K1566" s="5">
        <f t="shared" si="202"/>
        <v>33600.530966784972</v>
      </c>
      <c r="L1566" s="15">
        <f t="shared" si="196"/>
        <v>39.369699044201354</v>
      </c>
      <c r="M1566" s="6"/>
      <c r="N1566" s="7">
        <f t="shared" si="197"/>
        <v>42.382640229890008</v>
      </c>
      <c r="O1566" s="28">
        <f t="shared" si="198"/>
        <v>26.495679796696315</v>
      </c>
    </row>
    <row r="1567" spans="1:15" ht="13.2" x14ac:dyDescent="0.25">
      <c r="A1567" s="31">
        <v>36831</v>
      </c>
      <c r="B1567" s="11">
        <v>1378.04</v>
      </c>
      <c r="C1567" s="4">
        <f>C1565/3+C1568*2/3</f>
        <v>16.296666666666667</v>
      </c>
      <c r="D1567" s="11">
        <f>(D1565+2*D1568)/3</f>
        <v>51.233333333333327</v>
      </c>
      <c r="E1567" s="11">
        <v>174.1</v>
      </c>
      <c r="F1567" s="23">
        <v>5.72</v>
      </c>
      <c r="G1567" s="4">
        <f t="shared" si="199"/>
        <v>2056.0024360712232</v>
      </c>
      <c r="H1567" s="4">
        <f t="shared" si="200"/>
        <v>24.314233524794183</v>
      </c>
      <c r="I1567" s="5">
        <f t="shared" si="203"/>
        <v>882882.18503275479</v>
      </c>
      <c r="J1567" s="4">
        <f t="shared" si="201"/>
        <v>76.43889737698639</v>
      </c>
      <c r="K1567" s="5">
        <f t="shared" si="202"/>
        <v>32824.154073789439</v>
      </c>
      <c r="L1567" s="15">
        <f t="shared" si="196"/>
        <v>38.782142456784754</v>
      </c>
      <c r="M1567" s="6"/>
      <c r="N1567" s="7">
        <f t="shared" si="197"/>
        <v>41.713360280388024</v>
      </c>
      <c r="O1567" s="28">
        <f t="shared" si="198"/>
        <v>26.897332465842553</v>
      </c>
    </row>
    <row r="1568" spans="1:15" ht="13.2" x14ac:dyDescent="0.25">
      <c r="A1568" s="31">
        <v>36861</v>
      </c>
      <c r="B1568" s="11">
        <v>1330.93</v>
      </c>
      <c r="C1568" s="16">
        <v>16.27</v>
      </c>
      <c r="D1568" s="11">
        <v>50</v>
      </c>
      <c r="E1568" s="11">
        <v>174</v>
      </c>
      <c r="F1568" s="23">
        <v>5.24</v>
      </c>
      <c r="G1568" s="4">
        <f t="shared" si="199"/>
        <v>1986.8566683333333</v>
      </c>
      <c r="H1568" s="4">
        <f t="shared" si="200"/>
        <v>24.288398333333333</v>
      </c>
      <c r="I1568" s="5">
        <f t="shared" si="203"/>
        <v>854058.97810594516</v>
      </c>
      <c r="J1568" s="4">
        <f t="shared" si="201"/>
        <v>74.641666666666666</v>
      </c>
      <c r="K1568" s="5">
        <f t="shared" si="202"/>
        <v>32085.044972535939</v>
      </c>
      <c r="L1568" s="15">
        <f t="shared" si="196"/>
        <v>37.274238004497192</v>
      </c>
      <c r="M1568" s="6"/>
      <c r="N1568" s="7">
        <f t="shared" si="197"/>
        <v>40.059879473596069</v>
      </c>
      <c r="O1568" s="28">
        <f t="shared" si="198"/>
        <v>26.618600000000001</v>
      </c>
    </row>
    <row r="1569" spans="1:15" ht="13.2" x14ac:dyDescent="0.25">
      <c r="A1569" s="31">
        <v>36892</v>
      </c>
      <c r="B1569" s="11">
        <v>1335.63</v>
      </c>
      <c r="C1569" s="4">
        <f>C1568*2/3+C1571/3</f>
        <v>16.169999999999998</v>
      </c>
      <c r="D1569" s="11">
        <f>(2*D1568+D1571)/3</f>
        <v>48.48</v>
      </c>
      <c r="E1569" s="11">
        <v>175.1</v>
      </c>
      <c r="F1569" s="23">
        <v>5.16</v>
      </c>
      <c r="G1569" s="4">
        <f t="shared" si="199"/>
        <v>1981.3472266704744</v>
      </c>
      <c r="H1569" s="4">
        <f t="shared" si="200"/>
        <v>23.987470074243284</v>
      </c>
      <c r="I1569" s="5">
        <f t="shared" si="203"/>
        <v>852549.9805105367</v>
      </c>
      <c r="J1569" s="4">
        <f t="shared" si="201"/>
        <v>71.917906567675615</v>
      </c>
      <c r="K1569" s="5">
        <f t="shared" si="202"/>
        <v>30945.413816064938</v>
      </c>
      <c r="L1569" s="15">
        <f t="shared" si="196"/>
        <v>36.978867997029823</v>
      </c>
      <c r="M1569" s="6"/>
      <c r="N1569" s="7">
        <f t="shared" si="197"/>
        <v>39.712809789447142</v>
      </c>
      <c r="O1569" s="28">
        <f t="shared" si="198"/>
        <v>27.550123762376241</v>
      </c>
    </row>
    <row r="1570" spans="1:15" ht="13.2" x14ac:dyDescent="0.25">
      <c r="A1570" s="31">
        <v>36923</v>
      </c>
      <c r="B1570" s="11">
        <v>1305.75</v>
      </c>
      <c r="C1570" s="4">
        <f>C1568/3+C1571*2/3</f>
        <v>16.07</v>
      </c>
      <c r="D1570" s="11">
        <f>(D1568+2*D1571)/3</f>
        <v>46.96</v>
      </c>
      <c r="E1570" s="11">
        <v>175.8</v>
      </c>
      <c r="F1570" s="23">
        <v>5.0999999999999996</v>
      </c>
      <c r="G1570" s="4">
        <f t="shared" si="199"/>
        <v>1929.3087585324231</v>
      </c>
      <c r="H1570" s="4">
        <f t="shared" si="200"/>
        <v>23.744201990898745</v>
      </c>
      <c r="I1570" s="5">
        <f t="shared" si="203"/>
        <v>831009.85475988907</v>
      </c>
      <c r="J1570" s="4">
        <f t="shared" si="201"/>
        <v>69.385670534698519</v>
      </c>
      <c r="K1570" s="5">
        <f t="shared" si="202"/>
        <v>29886.44287154845</v>
      </c>
      <c r="L1570" s="15">
        <f t="shared" si="196"/>
        <v>35.83466265143128</v>
      </c>
      <c r="M1570" s="6"/>
      <c r="N1570" s="7">
        <f t="shared" si="197"/>
        <v>38.458570743648067</v>
      </c>
      <c r="O1570" s="28">
        <f t="shared" si="198"/>
        <v>27.805579216354342</v>
      </c>
    </row>
    <row r="1571" spans="1:15" ht="13.2" x14ac:dyDescent="0.25">
      <c r="A1571" s="31">
        <v>36951</v>
      </c>
      <c r="B1571" s="11">
        <v>1185.8499999999999</v>
      </c>
      <c r="C1571" s="4">
        <v>15.97</v>
      </c>
      <c r="D1571" s="11">
        <v>45.44</v>
      </c>
      <c r="E1571" s="11">
        <v>176.2</v>
      </c>
      <c r="F1571" s="23">
        <v>4.8899999999999997</v>
      </c>
      <c r="G1571" s="4">
        <f t="shared" si="199"/>
        <v>1748.1730706583426</v>
      </c>
      <c r="H1571" s="4">
        <f t="shared" si="200"/>
        <v>23.542879738933031</v>
      </c>
      <c r="I1571" s="5">
        <f t="shared" si="203"/>
        <v>753834.45333306247</v>
      </c>
      <c r="J1571" s="4">
        <f t="shared" si="201"/>
        <v>66.987379795686721</v>
      </c>
      <c r="K1571" s="5">
        <f t="shared" si="202"/>
        <v>28885.809806851092</v>
      </c>
      <c r="L1571" s="15">
        <f t="shared" si="196"/>
        <v>32.325837236178742</v>
      </c>
      <c r="M1571" s="6"/>
      <c r="N1571" s="7">
        <f t="shared" si="197"/>
        <v>34.675224630315931</v>
      </c>
      <c r="O1571" s="28">
        <f t="shared" si="198"/>
        <v>26.097051056338028</v>
      </c>
    </row>
    <row r="1572" spans="1:15" ht="13.2" x14ac:dyDescent="0.25">
      <c r="A1572" s="31">
        <v>36982</v>
      </c>
      <c r="B1572" s="11">
        <v>1189.8399999999999</v>
      </c>
      <c r="C1572" s="4">
        <f>C1571*2/3+C1574/3</f>
        <v>15.876666666666665</v>
      </c>
      <c r="D1572" s="11">
        <f>(2*D1571+D1574)/3</f>
        <v>42.556666666666665</v>
      </c>
      <c r="E1572" s="11">
        <v>176.9</v>
      </c>
      <c r="F1572" s="23">
        <v>5.14</v>
      </c>
      <c r="G1572" s="4">
        <f t="shared" si="199"/>
        <v>1747.1142426229505</v>
      </c>
      <c r="H1572" s="4">
        <f t="shared" si="200"/>
        <v>23.312672677595621</v>
      </c>
      <c r="I1572" s="5">
        <f t="shared" si="203"/>
        <v>754215.59995974414</v>
      </c>
      <c r="J1572" s="4">
        <f t="shared" si="201"/>
        <v>62.488534972677591</v>
      </c>
      <c r="K1572" s="5">
        <f t="shared" si="202"/>
        <v>26975.813455831747</v>
      </c>
      <c r="L1572" s="15">
        <f t="shared" si="196"/>
        <v>32.173901168360679</v>
      </c>
      <c r="M1572" s="6"/>
      <c r="N1572" s="7">
        <f t="shared" si="197"/>
        <v>34.496099624617528</v>
      </c>
      <c r="O1572" s="28">
        <f t="shared" si="198"/>
        <v>27.95895668520404</v>
      </c>
    </row>
    <row r="1573" spans="1:15" ht="13.2" x14ac:dyDescent="0.25">
      <c r="A1573" s="31">
        <v>37012</v>
      </c>
      <c r="B1573" s="11">
        <v>1270.3699999999999</v>
      </c>
      <c r="C1573" s="4">
        <f>C1571/3+C1574*2/3</f>
        <v>15.783333333333331</v>
      </c>
      <c r="D1573" s="11">
        <f>(D1571+2*D1574)/3</f>
        <v>39.673333333333332</v>
      </c>
      <c r="E1573" s="11">
        <v>177.7</v>
      </c>
      <c r="F1573" s="23">
        <v>5.39</v>
      </c>
      <c r="G1573" s="4">
        <f t="shared" si="199"/>
        <v>1856.9635262239728</v>
      </c>
      <c r="H1573" s="4">
        <f t="shared" si="200"/>
        <v>23.071289720502719</v>
      </c>
      <c r="I1573" s="5">
        <f t="shared" si="203"/>
        <v>802466.65408730123</v>
      </c>
      <c r="J1573" s="4">
        <f t="shared" si="201"/>
        <v>57.992500581504409</v>
      </c>
      <c r="K1573" s="5">
        <f t="shared" si="202"/>
        <v>25060.830353747489</v>
      </c>
      <c r="L1573" s="15">
        <f t="shared" si="196"/>
        <v>34.074643217140022</v>
      </c>
      <c r="M1573" s="6"/>
      <c r="N1573" s="7">
        <f t="shared" si="197"/>
        <v>36.517428561211965</v>
      </c>
      <c r="O1573" s="28">
        <f t="shared" si="198"/>
        <v>32.020752814653001</v>
      </c>
    </row>
    <row r="1574" spans="1:15" ht="13.2" x14ac:dyDescent="0.25">
      <c r="A1574" s="31">
        <v>37043</v>
      </c>
      <c r="B1574" s="11">
        <v>1238.71</v>
      </c>
      <c r="C1574" s="4">
        <v>15.69</v>
      </c>
      <c r="D1574" s="11">
        <v>36.79</v>
      </c>
      <c r="E1574" s="11">
        <v>178</v>
      </c>
      <c r="F1574" s="23">
        <v>5.28</v>
      </c>
      <c r="G1574" s="4">
        <f t="shared" si="199"/>
        <v>1807.6328012921349</v>
      </c>
      <c r="H1574" s="4">
        <f t="shared" si="200"/>
        <v>22.896205449438199</v>
      </c>
      <c r="I1574" s="5">
        <f t="shared" si="203"/>
        <v>781973.44507835689</v>
      </c>
      <c r="J1574" s="4">
        <f t="shared" si="201"/>
        <v>53.687150955056175</v>
      </c>
      <c r="K1574" s="5">
        <f t="shared" si="202"/>
        <v>23224.808909617866</v>
      </c>
      <c r="L1574" s="15">
        <f t="shared" si="196"/>
        <v>33.068534411112758</v>
      </c>
      <c r="M1574" s="6"/>
      <c r="N1574" s="7">
        <f t="shared" si="197"/>
        <v>35.426859322674495</v>
      </c>
      <c r="O1574" s="28">
        <f t="shared" si="198"/>
        <v>33.669747213916828</v>
      </c>
    </row>
    <row r="1575" spans="1:15" ht="13.2" x14ac:dyDescent="0.25">
      <c r="A1575" s="31">
        <v>37073</v>
      </c>
      <c r="B1575" s="11">
        <v>1204.45</v>
      </c>
      <c r="C1575" s="4">
        <f>C1574*2/3+C1577/3</f>
        <v>15.706666666666667</v>
      </c>
      <c r="D1575" s="11">
        <f>(2*D1574+D1577)/3</f>
        <v>33.963333333333331</v>
      </c>
      <c r="E1575" s="11">
        <v>177.5</v>
      </c>
      <c r="F1575" s="23">
        <v>5.24</v>
      </c>
      <c r="G1575" s="4">
        <f t="shared" si="199"/>
        <v>1762.5887371830986</v>
      </c>
      <c r="H1575" s="4">
        <f t="shared" si="200"/>
        <v>22.985091755868545</v>
      </c>
      <c r="I1575" s="5">
        <f t="shared" si="203"/>
        <v>763316.19841921737</v>
      </c>
      <c r="J1575" s="4">
        <f t="shared" si="201"/>
        <v>49.701846328638489</v>
      </c>
      <c r="K1575" s="5">
        <f t="shared" si="202"/>
        <v>21524.150015064701</v>
      </c>
      <c r="L1575" s="15">
        <f t="shared" si="196"/>
        <v>32.163038687444335</v>
      </c>
      <c r="M1575" s="6"/>
      <c r="N1575" s="7">
        <f t="shared" si="197"/>
        <v>34.448593957650338</v>
      </c>
      <c r="O1575" s="28">
        <f t="shared" si="198"/>
        <v>35.463244675630584</v>
      </c>
    </row>
    <row r="1576" spans="1:15" ht="13.2" x14ac:dyDescent="0.25">
      <c r="A1576" s="31">
        <v>37104</v>
      </c>
      <c r="B1576" s="11">
        <v>1178.5</v>
      </c>
      <c r="C1576" s="4">
        <f>C1574/3+C1577*2/3</f>
        <v>15.723333333333333</v>
      </c>
      <c r="D1576" s="11">
        <f>(D1574+2*D1577)/3</f>
        <v>31.136666666666667</v>
      </c>
      <c r="E1576" s="11">
        <v>177.5</v>
      </c>
      <c r="F1576" s="23">
        <v>4.97</v>
      </c>
      <c r="G1576" s="4">
        <f t="shared" si="199"/>
        <v>1724.61358028169</v>
      </c>
      <c r="H1576" s="4">
        <f t="shared" si="200"/>
        <v>23.009481708920188</v>
      </c>
      <c r="I1576" s="5">
        <f t="shared" si="203"/>
        <v>747700.85606646526</v>
      </c>
      <c r="J1576" s="4">
        <f t="shared" si="201"/>
        <v>45.565310291079811</v>
      </c>
      <c r="K1576" s="5">
        <f t="shared" si="202"/>
        <v>19754.698618347764</v>
      </c>
      <c r="L1576" s="15">
        <f t="shared" si="196"/>
        <v>31.404318760780129</v>
      </c>
      <c r="M1576" s="6"/>
      <c r="N1576" s="7">
        <f t="shared" si="197"/>
        <v>33.631390163183063</v>
      </c>
      <c r="O1576" s="28">
        <f t="shared" si="198"/>
        <v>37.849266673803662</v>
      </c>
    </row>
    <row r="1577" spans="1:15" ht="13.2" x14ac:dyDescent="0.25">
      <c r="A1577" s="31">
        <v>37135</v>
      </c>
      <c r="B1577" s="11">
        <v>1044.6400000000001</v>
      </c>
      <c r="C1577" s="4">
        <v>15.74</v>
      </c>
      <c r="D1577" s="11">
        <v>28.31</v>
      </c>
      <c r="E1577" s="11">
        <v>178.3</v>
      </c>
      <c r="F1577" s="23">
        <v>4.7300000000000004</v>
      </c>
      <c r="G1577" s="4">
        <f t="shared" si="199"/>
        <v>1521.8641274256868</v>
      </c>
      <c r="H1577" s="4">
        <f t="shared" si="200"/>
        <v>22.930522826696574</v>
      </c>
      <c r="I1577" s="5">
        <f t="shared" si="203"/>
        <v>660627.91585032572</v>
      </c>
      <c r="J1577" s="4">
        <f t="shared" si="201"/>
        <v>41.242890802019062</v>
      </c>
      <c r="K1577" s="5">
        <f t="shared" si="202"/>
        <v>17903.178413350743</v>
      </c>
      <c r="L1577" s="15">
        <f t="shared" si="196"/>
        <v>27.667392586862476</v>
      </c>
      <c r="M1577" s="6"/>
      <c r="N1577" s="7">
        <f t="shared" si="197"/>
        <v>29.63191012429958</v>
      </c>
      <c r="O1577" s="28">
        <f t="shared" si="198"/>
        <v>36.900035323207355</v>
      </c>
    </row>
    <row r="1578" spans="1:15" ht="13.2" x14ac:dyDescent="0.25">
      <c r="A1578" s="31">
        <v>37165</v>
      </c>
      <c r="B1578" s="11">
        <v>1076.5899999999999</v>
      </c>
      <c r="C1578" s="4">
        <f>C1577*2/3+C1580/3</f>
        <v>15.740000000000002</v>
      </c>
      <c r="D1578" s="11">
        <f>(2*D1577+D1580)/3</f>
        <v>27.103333333333335</v>
      </c>
      <c r="E1578" s="11">
        <v>177.7</v>
      </c>
      <c r="F1578" s="23">
        <v>4.57</v>
      </c>
      <c r="G1578" s="4">
        <f t="shared" si="199"/>
        <v>1573.7055839617333</v>
      </c>
      <c r="H1578" s="4">
        <f t="shared" si="200"/>
        <v>23.007947214406304</v>
      </c>
      <c r="I1578" s="5">
        <f t="shared" si="203"/>
        <v>683964.13474402484</v>
      </c>
      <c r="J1578" s="4">
        <f t="shared" si="201"/>
        <v>39.618301313074475</v>
      </c>
      <c r="K1578" s="5">
        <f t="shared" si="202"/>
        <v>17218.911500211056</v>
      </c>
      <c r="L1578" s="15">
        <f t="shared" si="196"/>
        <v>28.577373113360093</v>
      </c>
      <c r="M1578" s="6"/>
      <c r="N1578" s="7">
        <f t="shared" si="197"/>
        <v>30.610210495719627</v>
      </c>
      <c r="O1578" s="28">
        <f t="shared" si="198"/>
        <v>39.721682449883154</v>
      </c>
    </row>
    <row r="1579" spans="1:15" ht="13.2" x14ac:dyDescent="0.25">
      <c r="A1579" s="31">
        <v>37196</v>
      </c>
      <c r="B1579" s="11">
        <v>1129.68</v>
      </c>
      <c r="C1579" s="4">
        <f>C1577/3+C1580*2/3</f>
        <v>15.740000000000002</v>
      </c>
      <c r="D1579" s="11">
        <f>(D1577+2*D1580)/3</f>
        <v>25.896666666666665</v>
      </c>
      <c r="E1579" s="11">
        <v>177.4</v>
      </c>
      <c r="F1579" s="23">
        <v>4.6500000000000004</v>
      </c>
      <c r="G1579" s="4">
        <f t="shared" si="199"/>
        <v>1654.1024184892897</v>
      </c>
      <c r="H1579" s="4">
        <f t="shared" si="200"/>
        <v>23.046855806087937</v>
      </c>
      <c r="I1579" s="5">
        <f t="shared" si="203"/>
        <v>719740.93685794098</v>
      </c>
      <c r="J1579" s="4">
        <f t="shared" si="201"/>
        <v>37.918471570838022</v>
      </c>
      <c r="K1579" s="5">
        <f t="shared" si="202"/>
        <v>16499.266277321432</v>
      </c>
      <c r="L1579" s="15">
        <f t="shared" si="196"/>
        <v>30.005103811056802</v>
      </c>
      <c r="M1579" s="6"/>
      <c r="N1579" s="7">
        <f t="shared" si="197"/>
        <v>32.143096534852347</v>
      </c>
      <c r="O1579" s="28">
        <f t="shared" si="198"/>
        <v>43.622602651563916</v>
      </c>
    </row>
    <row r="1580" spans="1:15" ht="13.2" x14ac:dyDescent="0.25">
      <c r="A1580" s="31">
        <v>37226</v>
      </c>
      <c r="B1580" s="11">
        <v>1144.93</v>
      </c>
      <c r="C1580" s="4">
        <v>15.74</v>
      </c>
      <c r="D1580" s="11">
        <v>24.69</v>
      </c>
      <c r="E1580" s="11">
        <v>176.7</v>
      </c>
      <c r="F1580" s="23">
        <v>5.09</v>
      </c>
      <c r="G1580" s="4">
        <f t="shared" si="199"/>
        <v>1683.0730180531975</v>
      </c>
      <c r="H1580" s="4">
        <f t="shared" si="200"/>
        <v>23.138156310130164</v>
      </c>
      <c r="I1580" s="5">
        <f t="shared" si="203"/>
        <v>733185.76112105581</v>
      </c>
      <c r="J1580" s="4">
        <f t="shared" si="201"/>
        <v>36.294858913412561</v>
      </c>
      <c r="K1580" s="5">
        <f t="shared" si="202"/>
        <v>15810.884894341896</v>
      </c>
      <c r="L1580" s="15">
        <f t="shared" si="196"/>
        <v>30.49995325502044</v>
      </c>
      <c r="M1580" s="6"/>
      <c r="N1580" s="7">
        <f t="shared" si="197"/>
        <v>32.6779626749301</v>
      </c>
      <c r="O1580" s="28">
        <f t="shared" si="198"/>
        <v>46.37221547185095</v>
      </c>
    </row>
    <row r="1581" spans="1:15" ht="13.2" x14ac:dyDescent="0.25">
      <c r="A1581" s="31">
        <v>37257</v>
      </c>
      <c r="B1581" s="11">
        <v>1140.21</v>
      </c>
      <c r="C1581" s="4">
        <f>C1580*2/3+C1583/3</f>
        <v>15.736666666666668</v>
      </c>
      <c r="D1581" s="11">
        <f>(2*D1580+D1583)/3</f>
        <v>24.693333333333332</v>
      </c>
      <c r="E1581" s="11">
        <v>177.1</v>
      </c>
      <c r="F1581" s="23">
        <v>5.04</v>
      </c>
      <c r="G1581" s="4">
        <f t="shared" si="199"/>
        <v>1672.3487754376058</v>
      </c>
      <c r="H1581" s="4">
        <f t="shared" si="200"/>
        <v>23.081007208733297</v>
      </c>
      <c r="I1581" s="5">
        <f t="shared" si="203"/>
        <v>729351.91685987497</v>
      </c>
      <c r="J1581" s="4">
        <f t="shared" si="201"/>
        <v>36.217771955580652</v>
      </c>
      <c r="K1581" s="5">
        <f t="shared" si="202"/>
        <v>15795.449961258464</v>
      </c>
      <c r="L1581" s="15">
        <f t="shared" si="196"/>
        <v>30.277204433095982</v>
      </c>
      <c r="M1581" s="6"/>
      <c r="N1581" s="7">
        <f t="shared" si="197"/>
        <v>32.445677897691269</v>
      </c>
      <c r="O1581" s="28">
        <f t="shared" si="198"/>
        <v>46.174811015118799</v>
      </c>
    </row>
    <row r="1582" spans="1:15" ht="13.2" x14ac:dyDescent="0.25">
      <c r="A1582" s="31">
        <v>37288</v>
      </c>
      <c r="B1582" s="11">
        <v>1100.67</v>
      </c>
      <c r="C1582" s="4">
        <f>C1580/3+C1583*2/3</f>
        <v>15.733333333333334</v>
      </c>
      <c r="D1582" s="11">
        <f>(D1580+2*D1583)/3</f>
        <v>24.696666666666669</v>
      </c>
      <c r="E1582" s="11">
        <v>177.8</v>
      </c>
      <c r="F1582" s="23">
        <v>4.91</v>
      </c>
      <c r="G1582" s="4">
        <f t="shared" si="199"/>
        <v>1607.9996316647919</v>
      </c>
      <c r="H1582" s="4">
        <f t="shared" si="200"/>
        <v>22.985267341582301</v>
      </c>
      <c r="I1582" s="5">
        <f t="shared" si="203"/>
        <v>702123.0618736787</v>
      </c>
      <c r="J1582" s="4">
        <f t="shared" si="201"/>
        <v>36.080052062242217</v>
      </c>
      <c r="K1582" s="5">
        <f t="shared" si="202"/>
        <v>15754.130863995219</v>
      </c>
      <c r="L1582" s="15">
        <f t="shared" si="196"/>
        <v>29.085704152008411</v>
      </c>
      <c r="M1582" s="6"/>
      <c r="N1582" s="7">
        <f t="shared" si="197"/>
        <v>31.176385637974693</v>
      </c>
      <c r="O1582" s="28">
        <f t="shared" si="198"/>
        <v>44.567552976110136</v>
      </c>
    </row>
    <row r="1583" spans="1:15" ht="13.2" x14ac:dyDescent="0.25">
      <c r="A1583" s="31">
        <v>37316</v>
      </c>
      <c r="B1583" s="11">
        <v>1153.79</v>
      </c>
      <c r="C1583" s="4">
        <v>15.73</v>
      </c>
      <c r="D1583" s="11">
        <v>24.7</v>
      </c>
      <c r="E1583" s="11">
        <v>178.8</v>
      </c>
      <c r="F1583" s="23">
        <v>5.28</v>
      </c>
      <c r="G1583" s="4">
        <f t="shared" si="199"/>
        <v>1676.1768113534674</v>
      </c>
      <c r="H1583" s="4">
        <f t="shared" si="200"/>
        <v>22.851871868008949</v>
      </c>
      <c r="I1583" s="5">
        <f t="shared" si="203"/>
        <v>732723.7150316484</v>
      </c>
      <c r="J1583" s="4">
        <f t="shared" si="201"/>
        <v>35.883104586129747</v>
      </c>
      <c r="K1583" s="5">
        <f t="shared" si="202"/>
        <v>15685.93570864864</v>
      </c>
      <c r="L1583" s="15">
        <f t="shared" si="196"/>
        <v>30.292130640918664</v>
      </c>
      <c r="M1583" s="6"/>
      <c r="N1583" s="7">
        <f t="shared" si="197"/>
        <v>32.475809252847995</v>
      </c>
      <c r="O1583" s="28">
        <f t="shared" si="198"/>
        <v>46.712145748987851</v>
      </c>
    </row>
    <row r="1584" spans="1:15" ht="13.2" x14ac:dyDescent="0.25">
      <c r="A1584" s="31">
        <v>37347</v>
      </c>
      <c r="B1584" s="11">
        <v>1111.93</v>
      </c>
      <c r="C1584" s="4">
        <f>C1583*2/3+C1586/3</f>
        <v>15.833333333333332</v>
      </c>
      <c r="D1584" s="11">
        <f>(2*D1583+D1586)/3</f>
        <v>25.38</v>
      </c>
      <c r="E1584" s="11">
        <v>179.8</v>
      </c>
      <c r="F1584" s="23">
        <v>5.21</v>
      </c>
      <c r="G1584" s="4">
        <f t="shared" si="199"/>
        <v>1606.3801629032257</v>
      </c>
      <c r="H1584" s="4">
        <f t="shared" si="200"/>
        <v>22.87405913978494</v>
      </c>
      <c r="I1584" s="5">
        <f t="shared" si="203"/>
        <v>703046.08073930407</v>
      </c>
      <c r="J1584" s="4">
        <f t="shared" si="201"/>
        <v>36.665912903225802</v>
      </c>
      <c r="K1584" s="5">
        <f t="shared" si="202"/>
        <v>16047.151825351899</v>
      </c>
      <c r="L1584" s="15">
        <f t="shared" si="196"/>
        <v>29.005883253118668</v>
      </c>
      <c r="M1584" s="6"/>
      <c r="N1584" s="7">
        <f t="shared" si="197"/>
        <v>31.104690399704143</v>
      </c>
      <c r="O1584" s="28">
        <f t="shared" si="198"/>
        <v>43.811268715524037</v>
      </c>
    </row>
    <row r="1585" spans="1:15" ht="13.2" x14ac:dyDescent="0.25">
      <c r="A1585" s="31">
        <v>37377</v>
      </c>
      <c r="B1585" s="11">
        <v>1079.25</v>
      </c>
      <c r="C1585" s="4">
        <f>C1583/3+C1586*2/3</f>
        <v>15.936666666666667</v>
      </c>
      <c r="D1585" s="11">
        <f>(D1583+2*D1586)/3</f>
        <v>26.06</v>
      </c>
      <c r="E1585" s="11">
        <v>179.8</v>
      </c>
      <c r="F1585" s="23">
        <v>5.16</v>
      </c>
      <c r="G1585" s="4">
        <f t="shared" si="199"/>
        <v>1559.1681048387095</v>
      </c>
      <c r="H1585" s="4">
        <f t="shared" si="200"/>
        <v>23.02334247311828</v>
      </c>
      <c r="I1585" s="5">
        <f t="shared" si="203"/>
        <v>683223.01484017086</v>
      </c>
      <c r="J1585" s="4">
        <f t="shared" si="201"/>
        <v>37.648293548387095</v>
      </c>
      <c r="K1585" s="5">
        <f t="shared" si="202"/>
        <v>16497.374812818951</v>
      </c>
      <c r="L1585" s="15">
        <f t="shared" si="196"/>
        <v>28.128107508688323</v>
      </c>
      <c r="M1585" s="6"/>
      <c r="N1585" s="7">
        <f t="shared" si="197"/>
        <v>30.171984137541511</v>
      </c>
      <c r="O1585" s="28">
        <f t="shared" si="198"/>
        <v>41.414044512663089</v>
      </c>
    </row>
    <row r="1586" spans="1:15" ht="13.2" x14ac:dyDescent="0.25">
      <c r="A1586" s="31">
        <v>37408</v>
      </c>
      <c r="B1586" s="11">
        <v>1014.02</v>
      </c>
      <c r="C1586" s="4">
        <v>16.04</v>
      </c>
      <c r="D1586" s="11">
        <v>26.74</v>
      </c>
      <c r="E1586" s="11">
        <v>179.9</v>
      </c>
      <c r="F1586" s="23">
        <v>4.93</v>
      </c>
      <c r="G1586" s="4">
        <f t="shared" si="199"/>
        <v>1464.1174933852137</v>
      </c>
      <c r="H1586" s="4">
        <f t="shared" si="200"/>
        <v>23.159744969427457</v>
      </c>
      <c r="I1586" s="5">
        <f t="shared" si="203"/>
        <v>642417.81928505213</v>
      </c>
      <c r="J1586" s="4">
        <f t="shared" si="201"/>
        <v>38.609200778210109</v>
      </c>
      <c r="K1586" s="5">
        <f t="shared" si="202"/>
        <v>16940.743267077862</v>
      </c>
      <c r="L1586" s="15">
        <f t="shared" si="196"/>
        <v>26.387672541183338</v>
      </c>
      <c r="M1586" s="6"/>
      <c r="N1586" s="7">
        <f t="shared" si="197"/>
        <v>28.315227417431327</v>
      </c>
      <c r="O1586" s="28">
        <f t="shared" si="198"/>
        <v>37.921465968586389</v>
      </c>
    </row>
    <row r="1587" spans="1:15" ht="13.2" x14ac:dyDescent="0.25">
      <c r="A1587" s="31">
        <v>37438</v>
      </c>
      <c r="B1587" s="11">
        <v>903.59</v>
      </c>
      <c r="C1587" s="4">
        <f>C1586*2/3+C1589/3</f>
        <v>15.96</v>
      </c>
      <c r="D1587" s="11">
        <f>(2*D1586+D1589)/3</f>
        <v>27.84</v>
      </c>
      <c r="E1587" s="11">
        <v>180.1</v>
      </c>
      <c r="F1587" s="23">
        <v>4.6500000000000004</v>
      </c>
      <c r="G1587" s="4">
        <f t="shared" si="199"/>
        <v>1303.2216172681844</v>
      </c>
      <c r="H1587" s="4">
        <f t="shared" si="200"/>
        <v>23.018644530816214</v>
      </c>
      <c r="I1587" s="5">
        <f t="shared" si="203"/>
        <v>572662.43464098405</v>
      </c>
      <c r="J1587" s="4">
        <f t="shared" si="201"/>
        <v>40.152823542476405</v>
      </c>
      <c r="K1587" s="5">
        <f t="shared" si="202"/>
        <v>17643.978109989039</v>
      </c>
      <c r="L1587" s="15">
        <f t="shared" si="196"/>
        <v>23.463120467431434</v>
      </c>
      <c r="M1587" s="6"/>
      <c r="N1587" s="7">
        <f t="shared" si="197"/>
        <v>25.189619576345255</v>
      </c>
      <c r="O1587" s="28">
        <f t="shared" si="198"/>
        <v>32.456537356321839</v>
      </c>
    </row>
    <row r="1588" spans="1:15" ht="13.2" x14ac:dyDescent="0.25">
      <c r="A1588" s="31">
        <v>37469</v>
      </c>
      <c r="B1588" s="11">
        <v>912.55</v>
      </c>
      <c r="C1588" s="4">
        <f>C1586/3+C1589*2/3</f>
        <v>15.879999999999999</v>
      </c>
      <c r="D1588" s="11">
        <f>(D1586+2*D1589)/3</f>
        <v>28.939999999999998</v>
      </c>
      <c r="E1588" s="11">
        <v>180.7</v>
      </c>
      <c r="F1588" s="23">
        <v>4.26</v>
      </c>
      <c r="G1588" s="4">
        <f t="shared" si="199"/>
        <v>1311.7742122302159</v>
      </c>
      <c r="H1588" s="4">
        <f t="shared" si="200"/>
        <v>22.827214388489207</v>
      </c>
      <c r="I1588" s="5">
        <f t="shared" si="203"/>
        <v>577256.51681506634</v>
      </c>
      <c r="J1588" s="4">
        <f t="shared" si="201"/>
        <v>41.60072949640287</v>
      </c>
      <c r="K1588" s="5">
        <f t="shared" si="202"/>
        <v>18306.726860586285</v>
      </c>
      <c r="L1588" s="15">
        <f t="shared" si="196"/>
        <v>23.588713528842366</v>
      </c>
      <c r="M1588" s="6"/>
      <c r="N1588" s="7">
        <f t="shared" si="197"/>
        <v>25.335997073986558</v>
      </c>
      <c r="O1588" s="28">
        <f t="shared" si="198"/>
        <v>31.532480995162405</v>
      </c>
    </row>
    <row r="1589" spans="1:15" ht="13.2" x14ac:dyDescent="0.25">
      <c r="A1589" s="31">
        <v>37500</v>
      </c>
      <c r="B1589" s="11">
        <v>867.81</v>
      </c>
      <c r="C1589" s="4">
        <v>15.8</v>
      </c>
      <c r="D1589" s="11">
        <v>30.04</v>
      </c>
      <c r="E1589" s="11">
        <v>181</v>
      </c>
      <c r="F1589" s="23">
        <v>3.87</v>
      </c>
      <c r="G1589" s="4">
        <f t="shared" si="199"/>
        <v>1245.3936515469611</v>
      </c>
      <c r="H1589" s="4">
        <f t="shared" si="200"/>
        <v>22.674571270718229</v>
      </c>
      <c r="I1589" s="5">
        <f t="shared" si="203"/>
        <v>548876.74137214187</v>
      </c>
      <c r="J1589" s="4">
        <f t="shared" si="201"/>
        <v>43.11038740331491</v>
      </c>
      <c r="K1589" s="5">
        <f t="shared" si="202"/>
        <v>18999.847098810962</v>
      </c>
      <c r="L1589" s="15">
        <f t="shared" si="196"/>
        <v>22.365036801224317</v>
      </c>
      <c r="M1589" s="6"/>
      <c r="N1589" s="7">
        <f t="shared" si="197"/>
        <v>24.033754017347924</v>
      </c>
      <c r="O1589" s="28">
        <f t="shared" si="198"/>
        <v>28.888482023968042</v>
      </c>
    </row>
    <row r="1590" spans="1:15" ht="13.2" x14ac:dyDescent="0.25">
      <c r="A1590" s="31">
        <v>37530</v>
      </c>
      <c r="B1590" s="11">
        <v>854.63</v>
      </c>
      <c r="C1590" s="4">
        <f>C1589*2/3+C1592/3</f>
        <v>15.89</v>
      </c>
      <c r="D1590" s="11">
        <f>(2*D1589+D1592)/3</f>
        <v>29.223333333333333</v>
      </c>
      <c r="E1590" s="11">
        <v>181.3</v>
      </c>
      <c r="F1590" s="23">
        <v>3.94</v>
      </c>
      <c r="G1590" s="4">
        <f t="shared" si="199"/>
        <v>1224.4495664092663</v>
      </c>
      <c r="H1590" s="4">
        <f t="shared" si="200"/>
        <v>22.765996525096522</v>
      </c>
      <c r="I1590" s="5">
        <f t="shared" si="203"/>
        <v>540482.27855348692</v>
      </c>
      <c r="J1590" s="4">
        <f t="shared" si="201"/>
        <v>41.868993399521962</v>
      </c>
      <c r="K1590" s="5">
        <f t="shared" si="202"/>
        <v>18481.323832451548</v>
      </c>
      <c r="L1590" s="15">
        <f t="shared" si="196"/>
        <v>21.956233863659069</v>
      </c>
      <c r="M1590" s="6"/>
      <c r="N1590" s="7">
        <f t="shared" si="197"/>
        <v>23.606572751994385</v>
      </c>
      <c r="O1590" s="28">
        <f t="shared" si="198"/>
        <v>29.244781567240789</v>
      </c>
    </row>
    <row r="1591" spans="1:15" ht="13.2" x14ac:dyDescent="0.25">
      <c r="A1591" s="31">
        <v>37561</v>
      </c>
      <c r="B1591" s="11">
        <v>909.93</v>
      </c>
      <c r="C1591" s="4">
        <f>C1589/3+C1592*2/3</f>
        <v>15.98</v>
      </c>
      <c r="D1591" s="11">
        <f>(D1589+2*D1592)/3</f>
        <v>28.406666666666666</v>
      </c>
      <c r="E1591" s="11">
        <v>181.3</v>
      </c>
      <c r="F1591" s="23">
        <v>4.05</v>
      </c>
      <c r="G1591" s="4">
        <f t="shared" si="199"/>
        <v>1303.6792459459457</v>
      </c>
      <c r="H1591" s="4">
        <f t="shared" si="200"/>
        <v>22.894941753998893</v>
      </c>
      <c r="I1591" s="5">
        <f t="shared" si="203"/>
        <v>576297.08992013847</v>
      </c>
      <c r="J1591" s="4">
        <f t="shared" si="201"/>
        <v>40.69893484096341</v>
      </c>
      <c r="K1591" s="5">
        <f t="shared" si="202"/>
        <v>17991.141444211535</v>
      </c>
      <c r="L1591" s="15">
        <f t="shared" si="196"/>
        <v>23.348396502725119</v>
      </c>
      <c r="M1591" s="6"/>
      <c r="N1591" s="7">
        <f t="shared" si="197"/>
        <v>25.114358041300324</v>
      </c>
      <c r="O1591" s="28">
        <f t="shared" si="198"/>
        <v>32.032269420323864</v>
      </c>
    </row>
    <row r="1592" spans="1:15" ht="13.2" x14ac:dyDescent="0.25">
      <c r="A1592" s="31">
        <v>37591</v>
      </c>
      <c r="B1592" s="11">
        <v>899.18</v>
      </c>
      <c r="C1592" s="4">
        <v>16.07</v>
      </c>
      <c r="D1592" s="11">
        <v>27.59</v>
      </c>
      <c r="E1592" s="11">
        <v>180.9</v>
      </c>
      <c r="F1592" s="23">
        <v>4.03</v>
      </c>
      <c r="G1592" s="4">
        <f t="shared" si="199"/>
        <v>1291.1260505251519</v>
      </c>
      <c r="H1592" s="4">
        <f t="shared" si="200"/>
        <v>23.074796627971253</v>
      </c>
      <c r="I1592" s="5">
        <f t="shared" si="203"/>
        <v>571597.92139614269</v>
      </c>
      <c r="J1592" s="4">
        <f t="shared" si="201"/>
        <v>39.616281205085677</v>
      </c>
      <c r="K1592" s="5">
        <f t="shared" si="202"/>
        <v>17538.631476811737</v>
      </c>
      <c r="L1592" s="15">
        <f t="shared" si="196"/>
        <v>23.101442537685625</v>
      </c>
      <c r="M1592" s="6"/>
      <c r="N1592" s="7">
        <f t="shared" si="197"/>
        <v>24.860432504266146</v>
      </c>
      <c r="O1592" s="28">
        <f t="shared" si="198"/>
        <v>32.590793765857192</v>
      </c>
    </row>
    <row r="1593" spans="1:15" ht="13.2" x14ac:dyDescent="0.25">
      <c r="A1593" s="31">
        <v>37622</v>
      </c>
      <c r="B1593" s="11">
        <v>895.84</v>
      </c>
      <c r="C1593" s="4">
        <f>C1592*2/3+C1595/3</f>
        <v>16.119999999999997</v>
      </c>
      <c r="D1593" s="11">
        <f>(2*D1592+D1595)/3</f>
        <v>28.5</v>
      </c>
      <c r="E1593" s="11">
        <v>181.7</v>
      </c>
      <c r="F1593" s="23">
        <v>4.05</v>
      </c>
      <c r="G1593" s="4">
        <f t="shared" si="199"/>
        <v>1280.6666346725374</v>
      </c>
      <c r="H1593" s="4">
        <f t="shared" si="200"/>
        <v>23.044680022014305</v>
      </c>
      <c r="I1593" s="5">
        <f t="shared" si="203"/>
        <v>567817.58606399712</v>
      </c>
      <c r="J1593" s="4">
        <f t="shared" si="201"/>
        <v>40.742765547605941</v>
      </c>
      <c r="K1593" s="5">
        <f t="shared" si="202"/>
        <v>18064.387840266023</v>
      </c>
      <c r="L1593" s="15">
        <f t="shared" si="196"/>
        <v>22.898348576613209</v>
      </c>
      <c r="M1593" s="6"/>
      <c r="N1593" s="7">
        <f t="shared" si="197"/>
        <v>24.653867027835648</v>
      </c>
      <c r="O1593" s="28">
        <f t="shared" si="198"/>
        <v>31.432982456140351</v>
      </c>
    </row>
    <row r="1594" spans="1:15" ht="13.2" x14ac:dyDescent="0.25">
      <c r="A1594" s="31">
        <v>37653</v>
      </c>
      <c r="B1594" s="11">
        <v>837.03</v>
      </c>
      <c r="C1594" s="4">
        <f>C1592/3+C1595*2/3</f>
        <v>16.169999999999998</v>
      </c>
      <c r="D1594" s="11">
        <f>(D1592+2*D1595)/3</f>
        <v>29.41</v>
      </c>
      <c r="E1594" s="11">
        <v>183.1</v>
      </c>
      <c r="F1594" s="23">
        <v>3.9</v>
      </c>
      <c r="G1594" s="4">
        <f t="shared" si="199"/>
        <v>1187.4443123429819</v>
      </c>
      <c r="H1594" s="4">
        <f t="shared" si="200"/>
        <v>22.939410212998357</v>
      </c>
      <c r="I1594" s="5">
        <f t="shared" si="203"/>
        <v>527332.55851324892</v>
      </c>
      <c r="J1594" s="4">
        <f t="shared" si="201"/>
        <v>41.722204969961773</v>
      </c>
      <c r="K1594" s="5">
        <f t="shared" si="202"/>
        <v>18528.428546019441</v>
      </c>
      <c r="L1594" s="15">
        <f t="shared" si="196"/>
        <v>21.214102123415273</v>
      </c>
      <c r="M1594" s="6"/>
      <c r="N1594" s="7">
        <f t="shared" si="197"/>
        <v>22.853826114365571</v>
      </c>
      <c r="O1594" s="28">
        <f t="shared" si="198"/>
        <v>28.460727643658618</v>
      </c>
    </row>
    <row r="1595" spans="1:15" ht="13.2" x14ac:dyDescent="0.25">
      <c r="A1595" s="31">
        <v>37681</v>
      </c>
      <c r="B1595" s="11">
        <v>846.63</v>
      </c>
      <c r="C1595" s="4">
        <v>16.22</v>
      </c>
      <c r="D1595" s="11">
        <v>30.32</v>
      </c>
      <c r="E1595" s="11">
        <v>184.2</v>
      </c>
      <c r="F1595" s="23">
        <v>3.81</v>
      </c>
      <c r="G1595" s="4">
        <f t="shared" si="199"/>
        <v>1193.8907838762213</v>
      </c>
      <c r="H1595" s="4">
        <f t="shared" si="200"/>
        <v>22.872929750271446</v>
      </c>
      <c r="I1595" s="5">
        <f t="shared" si="203"/>
        <v>531041.84491518594</v>
      </c>
      <c r="J1595" s="4">
        <f t="shared" si="201"/>
        <v>42.756302714440828</v>
      </c>
      <c r="K1595" s="5">
        <f t="shared" si="202"/>
        <v>19017.975665672657</v>
      </c>
      <c r="L1595" s="15">
        <f t="shared" si="196"/>
        <v>21.309719026990976</v>
      </c>
      <c r="M1595" s="6"/>
      <c r="N1595" s="7">
        <f t="shared" si="197"/>
        <v>22.969623651201275</v>
      </c>
      <c r="O1595" s="28">
        <f t="shared" si="198"/>
        <v>27.923153034300793</v>
      </c>
    </row>
    <row r="1596" spans="1:15" ht="13.2" x14ac:dyDescent="0.25">
      <c r="A1596" s="31">
        <v>37712</v>
      </c>
      <c r="B1596" s="11">
        <v>890.03</v>
      </c>
      <c r="C1596" s="4">
        <f>C1595*2/3+C1598/3</f>
        <v>16.203333333333333</v>
      </c>
      <c r="D1596" s="11">
        <f>(2*D1595+D1598)/3</f>
        <v>31.73</v>
      </c>
      <c r="E1596" s="11">
        <v>183.8</v>
      </c>
      <c r="F1596" s="23">
        <v>3.96</v>
      </c>
      <c r="G1596" s="4">
        <f t="shared" si="199"/>
        <v>1257.8235178998909</v>
      </c>
      <c r="H1596" s="4">
        <f t="shared" si="200"/>
        <v>22.899153663402245</v>
      </c>
      <c r="I1596" s="5">
        <f t="shared" si="203"/>
        <v>560327.87752328021</v>
      </c>
      <c r="J1596" s="4">
        <f t="shared" si="201"/>
        <v>44.842016811751904</v>
      </c>
      <c r="K1596" s="5">
        <f t="shared" si="202"/>
        <v>19975.95985957067</v>
      </c>
      <c r="L1596" s="15">
        <f t="shared" si="196"/>
        <v>22.427939577730889</v>
      </c>
      <c r="M1596" s="6"/>
      <c r="N1596" s="7">
        <f t="shared" si="197"/>
        <v>24.186166302446413</v>
      </c>
      <c r="O1596" s="28">
        <f t="shared" si="198"/>
        <v>28.050110305704379</v>
      </c>
    </row>
    <row r="1597" spans="1:15" ht="13.2" x14ac:dyDescent="0.25">
      <c r="A1597" s="31">
        <v>37742</v>
      </c>
      <c r="B1597" s="11">
        <v>935.96</v>
      </c>
      <c r="C1597" s="4">
        <f>C1595/3+C1598*2/3</f>
        <v>16.186666666666667</v>
      </c>
      <c r="D1597" s="11">
        <f>(D1595+2*D1598)/3</f>
        <v>33.139999999999993</v>
      </c>
      <c r="E1597" s="11">
        <v>183.5</v>
      </c>
      <c r="F1597" s="23">
        <v>3.57</v>
      </c>
      <c r="G1597" s="4">
        <f t="shared" si="199"/>
        <v>1324.8960102452315</v>
      </c>
      <c r="H1597" s="4">
        <f t="shared" si="200"/>
        <v>22.91299851044505</v>
      </c>
      <c r="I1597" s="5">
        <f t="shared" si="203"/>
        <v>591057.53557513829</v>
      </c>
      <c r="J1597" s="4">
        <f t="shared" si="201"/>
        <v>46.911250245231599</v>
      </c>
      <c r="K1597" s="5">
        <f t="shared" si="202"/>
        <v>20927.867354331469</v>
      </c>
      <c r="L1597" s="15">
        <f t="shared" si="196"/>
        <v>23.591080453481471</v>
      </c>
      <c r="M1597" s="6"/>
      <c r="N1597" s="7">
        <f t="shared" si="197"/>
        <v>25.45002301017637</v>
      </c>
      <c r="O1597" s="28">
        <f t="shared" si="198"/>
        <v>28.242607121303568</v>
      </c>
    </row>
    <row r="1598" spans="1:15" ht="13.2" x14ac:dyDescent="0.25">
      <c r="A1598" s="31">
        <v>37773</v>
      </c>
      <c r="B1598" s="11">
        <v>988</v>
      </c>
      <c r="C1598" s="4">
        <v>16.170000000000002</v>
      </c>
      <c r="D1598" s="11">
        <v>34.549999999999997</v>
      </c>
      <c r="E1598" s="11">
        <v>183.7</v>
      </c>
      <c r="F1598" s="23">
        <v>3.33</v>
      </c>
      <c r="G1598" s="4">
        <f t="shared" si="199"/>
        <v>1397.0384540010887</v>
      </c>
      <c r="H1598" s="4">
        <f t="shared" si="200"/>
        <v>22.864485628742514</v>
      </c>
      <c r="I1598" s="5">
        <f t="shared" si="203"/>
        <v>624091.46444371203</v>
      </c>
      <c r="J1598" s="4">
        <f t="shared" si="201"/>
        <v>48.853925694066405</v>
      </c>
      <c r="K1598" s="5">
        <f t="shared" si="202"/>
        <v>21824.251109848428</v>
      </c>
      <c r="L1598" s="15">
        <f t="shared" si="196"/>
        <v>24.832223259531048</v>
      </c>
      <c r="M1598" s="6"/>
      <c r="N1598" s="7">
        <f t="shared" si="197"/>
        <v>26.796570516909885</v>
      </c>
      <c r="O1598" s="28">
        <f t="shared" si="198"/>
        <v>28.596237337192477</v>
      </c>
    </row>
    <row r="1599" spans="1:15" ht="13.2" x14ac:dyDescent="0.25">
      <c r="A1599" s="31">
        <v>37803</v>
      </c>
      <c r="B1599" s="11">
        <v>992.54</v>
      </c>
      <c r="C1599" s="4">
        <f>C1598*2/3+C1601/3</f>
        <v>16.310000000000002</v>
      </c>
      <c r="D1599" s="11">
        <f>(2*D1598+D1601)/3</f>
        <v>35.893333333333331</v>
      </c>
      <c r="E1599" s="11">
        <v>183.9</v>
      </c>
      <c r="F1599" s="23">
        <v>3.98</v>
      </c>
      <c r="G1599" s="4">
        <f t="shared" si="199"/>
        <v>1401.9317162588361</v>
      </c>
      <c r="H1599" s="4">
        <f t="shared" si="200"/>
        <v>23.037365035345296</v>
      </c>
      <c r="I1599" s="5">
        <f t="shared" si="203"/>
        <v>627135.01830556418</v>
      </c>
      <c r="J1599" s="4">
        <f t="shared" si="201"/>
        <v>50.698211056733726</v>
      </c>
      <c r="K1599" s="5">
        <f t="shared" si="202"/>
        <v>22679.152736461725</v>
      </c>
      <c r="L1599" s="15">
        <f t="shared" si="196"/>
        <v>24.867329101268766</v>
      </c>
      <c r="M1599" s="6"/>
      <c r="N1599" s="7">
        <f t="shared" si="197"/>
        <v>26.8419109075211</v>
      </c>
      <c r="O1599" s="28">
        <f t="shared" si="198"/>
        <v>27.652488855869244</v>
      </c>
    </row>
    <row r="1600" spans="1:15" ht="13.2" x14ac:dyDescent="0.25">
      <c r="A1600" s="31">
        <v>37834</v>
      </c>
      <c r="B1600" s="11">
        <v>989.53</v>
      </c>
      <c r="C1600" s="4">
        <f>C1598/3+C1601*2/3</f>
        <v>16.450000000000003</v>
      </c>
      <c r="D1600" s="11">
        <f>(D1598+2*D1601)/3</f>
        <v>37.236666666666665</v>
      </c>
      <c r="E1600" s="11">
        <v>184.6</v>
      </c>
      <c r="F1600" s="23">
        <v>4.45</v>
      </c>
      <c r="G1600" s="4">
        <f t="shared" si="199"/>
        <v>1392.3802063380281</v>
      </c>
      <c r="H1600" s="4">
        <f t="shared" si="200"/>
        <v>23.147003521126766</v>
      </c>
      <c r="I1600" s="5">
        <f t="shared" si="203"/>
        <v>623725.15538534278</v>
      </c>
      <c r="J1600" s="4">
        <f t="shared" si="201"/>
        <v>52.396185680751174</v>
      </c>
      <c r="K1600" s="5">
        <f t="shared" si="202"/>
        <v>23471.189052074096</v>
      </c>
      <c r="L1600" s="15">
        <f t="shared" si="196"/>
        <v>24.642251409932154</v>
      </c>
      <c r="M1600" s="6"/>
      <c r="N1600" s="7">
        <f t="shared" si="197"/>
        <v>26.606108883763639</v>
      </c>
      <c r="O1600" s="28">
        <f t="shared" si="198"/>
        <v>26.574075731805568</v>
      </c>
    </row>
    <row r="1601" spans="1:15" ht="13.2" x14ac:dyDescent="0.25">
      <c r="A1601" s="31">
        <v>37865</v>
      </c>
      <c r="B1601" s="11">
        <v>1019.44</v>
      </c>
      <c r="C1601" s="4">
        <v>16.59</v>
      </c>
      <c r="D1601" s="11">
        <v>38.58</v>
      </c>
      <c r="E1601" s="11">
        <v>185.2</v>
      </c>
      <c r="F1601" s="23">
        <v>4.2699999999999996</v>
      </c>
      <c r="G1601" s="4">
        <f t="shared" si="199"/>
        <v>1429.8196453563714</v>
      </c>
      <c r="H1601" s="4">
        <f t="shared" si="200"/>
        <v>23.268370788336934</v>
      </c>
      <c r="I1601" s="5">
        <f t="shared" si="203"/>
        <v>641364.97973522067</v>
      </c>
      <c r="J1601" s="4">
        <f t="shared" si="201"/>
        <v>54.110533153347724</v>
      </c>
      <c r="K1601" s="5">
        <f t="shared" si="202"/>
        <v>24272.012985741985</v>
      </c>
      <c r="L1601" s="15">
        <f t="shared" ref="L1601:L1664" si="204">G1601/AVERAGE(J1481:J1600)</f>
        <v>25.243686752606244</v>
      </c>
      <c r="M1601" s="6"/>
      <c r="N1601" s="7">
        <f t="shared" ref="N1601:N1664" si="205">I1601/AVERAGE(K1481:K1600)</f>
        <v>27.261410549557137</v>
      </c>
      <c r="O1601" s="28">
        <f t="shared" si="198"/>
        <v>26.424053913945052</v>
      </c>
    </row>
    <row r="1602" spans="1:15" ht="13.2" x14ac:dyDescent="0.25">
      <c r="A1602" s="31">
        <v>37895</v>
      </c>
      <c r="B1602" s="11">
        <v>1038.73</v>
      </c>
      <c r="C1602" s="4">
        <f>C1601*2/3+C1604/3</f>
        <v>16.856666666666669</v>
      </c>
      <c r="D1602" s="11">
        <f>(2*D1601+D1604)/3</f>
        <v>41.966666666666669</v>
      </c>
      <c r="E1602" s="11">
        <v>185</v>
      </c>
      <c r="F1602" s="23">
        <v>4.29</v>
      </c>
      <c r="G1602" s="4">
        <f t="shared" si="199"/>
        <v>1458.4499118378376</v>
      </c>
      <c r="H1602" s="4">
        <f t="shared" si="200"/>
        <v>23.667944522522525</v>
      </c>
      <c r="I1602" s="5">
        <f t="shared" si="203"/>
        <v>655092.18855396833</v>
      </c>
      <c r="J1602" s="4">
        <f t="shared" si="201"/>
        <v>58.924149009009007</v>
      </c>
      <c r="K1602" s="5">
        <f t="shared" si="202"/>
        <v>26466.96977364815</v>
      </c>
      <c r="L1602" s="15">
        <f t="shared" si="204"/>
        <v>25.682756070579668</v>
      </c>
      <c r="M1602" s="6"/>
      <c r="N1602" s="7">
        <f t="shared" si="205"/>
        <v>27.740905417972638</v>
      </c>
      <c r="O1602" s="28">
        <f t="shared" si="198"/>
        <v>24.751310563939633</v>
      </c>
    </row>
    <row r="1603" spans="1:15" ht="13.2" x14ac:dyDescent="0.25">
      <c r="A1603" s="31">
        <v>37926</v>
      </c>
      <c r="B1603" s="11">
        <v>1049.9000000000001</v>
      </c>
      <c r="C1603" s="4">
        <f>C1601/3+C1604*2/3</f>
        <v>17.123333333333335</v>
      </c>
      <c r="D1603" s="11">
        <f>(D1601+2*D1604)/3</f>
        <v>45.353333333333332</v>
      </c>
      <c r="E1603" s="11">
        <v>184.5</v>
      </c>
      <c r="F1603" s="23">
        <v>4.3</v>
      </c>
      <c r="G1603" s="4">
        <f t="shared" si="199"/>
        <v>1478.1283181571816</v>
      </c>
      <c r="H1603" s="4">
        <f t="shared" si="200"/>
        <v>24.107518717253839</v>
      </c>
      <c r="I1603" s="5">
        <f t="shared" si="203"/>
        <v>664833.50642904115</v>
      </c>
      <c r="J1603" s="4">
        <f t="shared" si="201"/>
        <v>63.851839530261962</v>
      </c>
      <c r="K1603" s="5">
        <f t="shared" si="202"/>
        <v>28719.321486089255</v>
      </c>
      <c r="L1603" s="15">
        <f t="shared" si="204"/>
        <v>25.946798218420113</v>
      </c>
      <c r="M1603" s="6"/>
      <c r="N1603" s="7">
        <f t="shared" si="205"/>
        <v>28.030020810958007</v>
      </c>
      <c r="O1603" s="28">
        <f t="shared" si="198"/>
        <v>23.149345876819055</v>
      </c>
    </row>
    <row r="1604" spans="1:15" ht="13.2" x14ac:dyDescent="0.25">
      <c r="A1604" s="31">
        <v>37956</v>
      </c>
      <c r="B1604" s="11">
        <v>1080.6400000000001</v>
      </c>
      <c r="C1604" s="4">
        <v>17.39</v>
      </c>
      <c r="D1604" s="11">
        <v>48.74</v>
      </c>
      <c r="E1604" s="11">
        <v>184.3</v>
      </c>
      <c r="F1604" s="23">
        <v>4.2699999999999996</v>
      </c>
      <c r="G1604" s="4">
        <f t="shared" si="199"/>
        <v>1523.0574168204014</v>
      </c>
      <c r="H1604" s="4">
        <f t="shared" si="200"/>
        <v>24.509520727075419</v>
      </c>
      <c r="I1604" s="5">
        <f t="shared" si="203"/>
        <v>685960.4043479719</v>
      </c>
      <c r="J1604" s="4">
        <f t="shared" si="201"/>
        <v>68.694309386869236</v>
      </c>
      <c r="K1604" s="5">
        <f t="shared" si="202"/>
        <v>30938.804882218086</v>
      </c>
      <c r="L1604" s="15">
        <f t="shared" si="204"/>
        <v>26.635170511081515</v>
      </c>
      <c r="M1604" s="6"/>
      <c r="N1604" s="7">
        <f t="shared" si="205"/>
        <v>28.775402120617279</v>
      </c>
      <c r="O1604" s="28">
        <f t="shared" si="198"/>
        <v>22.171522363561756</v>
      </c>
    </row>
    <row r="1605" spans="1:15" ht="13.2" x14ac:dyDescent="0.25">
      <c r="A1605" s="31">
        <v>37987</v>
      </c>
      <c r="B1605" s="11">
        <v>1132.52</v>
      </c>
      <c r="C1605" s="4">
        <f>C1604*2/3+C1607/3</f>
        <v>17.600000000000001</v>
      </c>
      <c r="D1605" s="11">
        <f>(2*D1604+D1607)/3</f>
        <v>49.826666666666675</v>
      </c>
      <c r="E1605" s="11">
        <v>185.2</v>
      </c>
      <c r="F1605" s="23">
        <v>4.1500000000000004</v>
      </c>
      <c r="G1605" s="4">
        <f t="shared" si="199"/>
        <v>1588.4204511879047</v>
      </c>
      <c r="H1605" s="4">
        <f t="shared" si="200"/>
        <v>24.684950323974082</v>
      </c>
      <c r="I1605" s="5">
        <f t="shared" si="203"/>
        <v>716325.33205775789</v>
      </c>
      <c r="J1605" s="4">
        <f t="shared" si="201"/>
        <v>69.884590424766031</v>
      </c>
      <c r="K1605" s="5">
        <f t="shared" si="202"/>
        <v>31515.649653278731</v>
      </c>
      <c r="L1605" s="15">
        <f t="shared" si="204"/>
        <v>27.658540355736559</v>
      </c>
      <c r="M1605" s="6"/>
      <c r="N1605" s="7">
        <f t="shared" si="205"/>
        <v>29.879678114424973</v>
      </c>
      <c r="O1605" s="28">
        <f t="shared" si="198"/>
        <v>22.729194541075724</v>
      </c>
    </row>
    <row r="1606" spans="1:15" ht="13.2" x14ac:dyDescent="0.25">
      <c r="A1606" s="31">
        <v>38018</v>
      </c>
      <c r="B1606" s="11">
        <v>1143.3599999999999</v>
      </c>
      <c r="C1606" s="4">
        <f>C1604/3+C1607*2/3</f>
        <v>17.810000000000002</v>
      </c>
      <c r="D1606" s="11">
        <f>(D1604+2*D1607)/3</f>
        <v>50.913333333333334</v>
      </c>
      <c r="E1606" s="11">
        <v>186.2</v>
      </c>
      <c r="F1606" s="23">
        <v>4.08</v>
      </c>
      <c r="G1606" s="4">
        <f t="shared" si="199"/>
        <v>1595.0117619763694</v>
      </c>
      <c r="H1606" s="4">
        <f t="shared" si="200"/>
        <v>24.845332599355533</v>
      </c>
      <c r="I1606" s="5">
        <f t="shared" si="203"/>
        <v>720231.49849181657</v>
      </c>
      <c r="J1606" s="4">
        <f t="shared" si="201"/>
        <v>71.025193734335843</v>
      </c>
      <c r="K1606" s="5">
        <f t="shared" si="202"/>
        <v>32071.601560208532</v>
      </c>
      <c r="L1606" s="15">
        <f t="shared" si="204"/>
        <v>27.650862036740204</v>
      </c>
      <c r="M1606" s="6"/>
      <c r="N1606" s="7">
        <f t="shared" si="205"/>
        <v>29.869912101543235</v>
      </c>
      <c r="O1606" s="28">
        <f t="shared" si="198"/>
        <v>22.456985727379859</v>
      </c>
    </row>
    <row r="1607" spans="1:15" ht="13.2" x14ac:dyDescent="0.25">
      <c r="A1607" s="31">
        <v>38047</v>
      </c>
      <c r="B1607" s="11">
        <v>1123.98</v>
      </c>
      <c r="C1607" s="4">
        <v>18.02</v>
      </c>
      <c r="D1607" s="11">
        <v>52</v>
      </c>
      <c r="E1607" s="11">
        <v>187.4</v>
      </c>
      <c r="F1607" s="23">
        <v>3.83</v>
      </c>
      <c r="G1607" s="4">
        <f t="shared" si="199"/>
        <v>1557.9358427961579</v>
      </c>
      <c r="H1607" s="4">
        <f t="shared" si="200"/>
        <v>24.977316221985053</v>
      </c>
      <c r="I1607" s="5">
        <f t="shared" si="203"/>
        <v>704429.65639526909</v>
      </c>
      <c r="J1607" s="4">
        <f t="shared" si="201"/>
        <v>72.076606189967976</v>
      </c>
      <c r="K1607" s="5">
        <f t="shared" si="202"/>
        <v>32589.85225053292</v>
      </c>
      <c r="L1607" s="15">
        <f t="shared" si="204"/>
        <v>26.886530384035858</v>
      </c>
      <c r="M1607" s="6"/>
      <c r="N1607" s="7">
        <f t="shared" si="205"/>
        <v>29.043714557354281</v>
      </c>
      <c r="O1607" s="28">
        <f t="shared" si="198"/>
        <v>21.615000000000002</v>
      </c>
    </row>
    <row r="1608" spans="1:15" ht="13.2" x14ac:dyDescent="0.25">
      <c r="A1608" s="31">
        <v>38078</v>
      </c>
      <c r="B1608" s="11">
        <v>1133.3599999999999</v>
      </c>
      <c r="C1608" s="4">
        <f>C1607*2/3+C1610/3</f>
        <v>18.213333333333335</v>
      </c>
      <c r="D1608" s="11">
        <f>(2*D1607+D1610)/3</f>
        <v>53.383333333333333</v>
      </c>
      <c r="E1608" s="11">
        <v>188</v>
      </c>
      <c r="F1608" s="23">
        <v>4.3499999999999996</v>
      </c>
      <c r="G1608" s="4">
        <f t="shared" si="199"/>
        <v>1565.9237238297869</v>
      </c>
      <c r="H1608" s="4">
        <f t="shared" si="200"/>
        <v>25.164723262411346</v>
      </c>
      <c r="I1608" s="5">
        <f t="shared" si="203"/>
        <v>708989.6206399115</v>
      </c>
      <c r="J1608" s="4">
        <f t="shared" si="201"/>
        <v>73.757877570921977</v>
      </c>
      <c r="K1608" s="5">
        <f t="shared" si="202"/>
        <v>33394.710637832592</v>
      </c>
      <c r="L1608" s="15">
        <f t="shared" si="204"/>
        <v>26.900577508444876</v>
      </c>
      <c r="M1608" s="6"/>
      <c r="N1608" s="7">
        <f t="shared" si="205"/>
        <v>29.058291817756949</v>
      </c>
      <c r="O1608" s="28">
        <f t="shared" si="198"/>
        <v>21.230596315953793</v>
      </c>
    </row>
    <row r="1609" spans="1:15" ht="13.2" x14ac:dyDescent="0.25">
      <c r="A1609" s="31">
        <v>38108</v>
      </c>
      <c r="B1609" s="11">
        <v>1102.78</v>
      </c>
      <c r="C1609" s="4">
        <f>C1607/3+C1610*2/3</f>
        <v>18.406666666666666</v>
      </c>
      <c r="D1609" s="11">
        <f>(D1607+2*D1610)/3</f>
        <v>54.766666666666673</v>
      </c>
      <c r="E1609" s="11">
        <v>189.1</v>
      </c>
      <c r="F1609" s="23">
        <v>4.72</v>
      </c>
      <c r="G1609" s="4">
        <f t="shared" si="199"/>
        <v>1514.8091662612374</v>
      </c>
      <c r="H1609" s="4">
        <f t="shared" si="200"/>
        <v>25.283907385862857</v>
      </c>
      <c r="I1609" s="5">
        <f t="shared" si="203"/>
        <v>686800.89293106226</v>
      </c>
      <c r="J1609" s="4">
        <f t="shared" si="201"/>
        <v>75.229010928961756</v>
      </c>
      <c r="K1609" s="5">
        <f t="shared" si="202"/>
        <v>34108.158988669107</v>
      </c>
      <c r="L1609" s="15">
        <f t="shared" si="204"/>
        <v>25.902814292943749</v>
      </c>
      <c r="M1609" s="6"/>
      <c r="N1609" s="7">
        <f t="shared" si="205"/>
        <v>27.980644843237346</v>
      </c>
      <c r="O1609" s="28">
        <f t="shared" ref="O1609:O1672" si="206">B1609/D1609</f>
        <v>20.135970785149116</v>
      </c>
    </row>
    <row r="1610" spans="1:15" ht="13.2" x14ac:dyDescent="0.25">
      <c r="A1610" s="31">
        <v>38139</v>
      </c>
      <c r="B1610" s="11">
        <v>1132.76</v>
      </c>
      <c r="C1610" s="4">
        <v>18.600000000000001</v>
      </c>
      <c r="D1610" s="11">
        <v>56.15</v>
      </c>
      <c r="E1610" s="11">
        <v>189.7</v>
      </c>
      <c r="F1610" s="23">
        <v>4.7300000000000004</v>
      </c>
      <c r="G1610" s="4">
        <f t="shared" ref="G1610:G1673" si="207">B1610*$E$1804/E1610</f>
        <v>1551.0691000527149</v>
      </c>
      <c r="H1610" s="4">
        <f t="shared" ref="H1610:H1673" si="208">C1610*$E$1804/E1610</f>
        <v>25.468665260938327</v>
      </c>
      <c r="I1610" s="5">
        <f t="shared" si="203"/>
        <v>704203.09381307301</v>
      </c>
      <c r="J1610" s="4">
        <f t="shared" ref="J1610:J1673" si="209">D1610*$E$1804/E1610</f>
        <v>76.885244860305747</v>
      </c>
      <c r="K1610" s="5">
        <f t="shared" ref="K1610:K1673" si="210">J1610*(I1610/G1610)</f>
        <v>34906.7796511212</v>
      </c>
      <c r="L1610" s="15">
        <f t="shared" si="204"/>
        <v>26.401285366474902</v>
      </c>
      <c r="M1610" s="6"/>
      <c r="N1610" s="7">
        <f t="shared" si="205"/>
        <v>28.517933395288189</v>
      </c>
      <c r="O1610" s="28">
        <f t="shared" si="206"/>
        <v>20.173820124666072</v>
      </c>
    </row>
    <row r="1611" spans="1:15" ht="13.2" x14ac:dyDescent="0.25">
      <c r="A1611" s="31">
        <v>38169</v>
      </c>
      <c r="B1611" s="11">
        <v>1105.8499999999999</v>
      </c>
      <c r="C1611" s="4">
        <f>C1610*2/3+C1613/3</f>
        <v>18.786666666666669</v>
      </c>
      <c r="D1611" s="11">
        <f>(2*D1610+D1613)/3</f>
        <v>56.69</v>
      </c>
      <c r="E1611" s="11">
        <v>189.4</v>
      </c>
      <c r="F1611" s="23">
        <v>4.5</v>
      </c>
      <c r="G1611" s="4">
        <f t="shared" si="207"/>
        <v>1516.6201428194295</v>
      </c>
      <c r="H1611" s="4">
        <f t="shared" si="208"/>
        <v>25.765010700457584</v>
      </c>
      <c r="I1611" s="5">
        <f t="shared" ref="I1611:I1674" si="211">I1610*((G1611+(H1611/12))/G1610)</f>
        <v>689537.67438876</v>
      </c>
      <c r="J1611" s="4">
        <f t="shared" si="209"/>
        <v>77.747611246040123</v>
      </c>
      <c r="K1611" s="5">
        <f t="shared" si="210"/>
        <v>35348.275770763496</v>
      </c>
      <c r="L1611" s="15">
        <f t="shared" si="204"/>
        <v>25.695888646268546</v>
      </c>
      <c r="M1611" s="6"/>
      <c r="N1611" s="7">
        <f t="shared" si="205"/>
        <v>27.755514536330775</v>
      </c>
      <c r="O1611" s="28">
        <f t="shared" si="206"/>
        <v>19.506967719174458</v>
      </c>
    </row>
    <row r="1612" spans="1:15" ht="13.2" x14ac:dyDescent="0.25">
      <c r="A1612" s="31">
        <v>38200</v>
      </c>
      <c r="B1612" s="11">
        <v>1088.94</v>
      </c>
      <c r="C1612" s="4">
        <f>C1610/3+C1613*2/3</f>
        <v>18.973333333333333</v>
      </c>
      <c r="D1612" s="11">
        <f>(D1610+2*D1613)/3</f>
        <v>57.23</v>
      </c>
      <c r="E1612" s="11">
        <v>189.5</v>
      </c>
      <c r="F1612" s="23">
        <v>4.28</v>
      </c>
      <c r="G1612" s="4">
        <f t="shared" si="207"/>
        <v>1492.6408011609499</v>
      </c>
      <c r="H1612" s="4">
        <f t="shared" si="208"/>
        <v>26.007283658751096</v>
      </c>
      <c r="I1612" s="5">
        <f t="shared" si="211"/>
        <v>679620.72667610948</v>
      </c>
      <c r="J1612" s="4">
        <f t="shared" si="209"/>
        <v>78.44677672823218</v>
      </c>
      <c r="K1612" s="5">
        <f t="shared" si="210"/>
        <v>35717.940554735564</v>
      </c>
      <c r="L1612" s="15">
        <f t="shared" si="204"/>
        <v>25.174462226477768</v>
      </c>
      <c r="M1612" s="6"/>
      <c r="N1612" s="7">
        <f t="shared" si="205"/>
        <v>27.192500070259673</v>
      </c>
      <c r="O1612" s="28">
        <f t="shared" si="206"/>
        <v>19.027433164424256</v>
      </c>
    </row>
    <row r="1613" spans="1:15" ht="13.2" x14ac:dyDescent="0.25">
      <c r="A1613" s="31">
        <v>38231</v>
      </c>
      <c r="B1613" s="11">
        <v>1117.6600000000001</v>
      </c>
      <c r="C1613" s="4">
        <v>19.16</v>
      </c>
      <c r="D1613" s="11">
        <v>57.77</v>
      </c>
      <c r="E1613" s="11">
        <v>189.9</v>
      </c>
      <c r="F1613" s="23">
        <v>4.13</v>
      </c>
      <c r="G1613" s="4">
        <f t="shared" si="207"/>
        <v>1528.7811373354398</v>
      </c>
      <c r="H1613" s="4">
        <f t="shared" si="208"/>
        <v>26.207832964718271</v>
      </c>
      <c r="I1613" s="5">
        <f t="shared" si="211"/>
        <v>697070.33928215294</v>
      </c>
      <c r="J1613" s="4">
        <f t="shared" si="209"/>
        <v>79.020172775144815</v>
      </c>
      <c r="K1613" s="5">
        <f t="shared" si="210"/>
        <v>36030.414884964994</v>
      </c>
      <c r="L1613" s="15">
        <f t="shared" si="204"/>
        <v>25.668406776357688</v>
      </c>
      <c r="M1613" s="6"/>
      <c r="N1613" s="7">
        <f t="shared" si="205"/>
        <v>27.725340561354148</v>
      </c>
      <c r="O1613" s="28">
        <f t="shared" si="206"/>
        <v>19.346719750735677</v>
      </c>
    </row>
    <row r="1614" spans="1:15" ht="13.2" x14ac:dyDescent="0.25">
      <c r="A1614" s="31">
        <v>38261</v>
      </c>
      <c r="B1614" s="11">
        <v>1117.21</v>
      </c>
      <c r="C1614" s="4">
        <f>C1613*2/3+C1616/3</f>
        <v>19.253333333333334</v>
      </c>
      <c r="D1614" s="11">
        <f>(2*D1613+D1616)/3</f>
        <v>58.03</v>
      </c>
      <c r="E1614" s="11">
        <v>190.9</v>
      </c>
      <c r="F1614" s="23">
        <v>4.0999999999999996</v>
      </c>
      <c r="G1614" s="4">
        <f t="shared" si="207"/>
        <v>1520.1605507071763</v>
      </c>
      <c r="H1614" s="4">
        <f t="shared" si="208"/>
        <v>26.197543705255804</v>
      </c>
      <c r="I1614" s="5">
        <f t="shared" si="211"/>
        <v>694135.08523372351</v>
      </c>
      <c r="J1614" s="4">
        <f t="shared" si="209"/>
        <v>78.960013567312728</v>
      </c>
      <c r="K1614" s="5">
        <f t="shared" si="210"/>
        <v>36054.688909079741</v>
      </c>
      <c r="L1614" s="15">
        <f t="shared" si="204"/>
        <v>25.411655665489324</v>
      </c>
      <c r="M1614" s="6"/>
      <c r="N1614" s="7">
        <f t="shared" si="205"/>
        <v>27.447302225242773</v>
      </c>
      <c r="O1614" s="28">
        <f t="shared" si="206"/>
        <v>19.25228330174048</v>
      </c>
    </row>
    <row r="1615" spans="1:15" ht="13.2" x14ac:dyDescent="0.25">
      <c r="A1615" s="31">
        <v>38292</v>
      </c>
      <c r="B1615" s="11">
        <v>1168.94</v>
      </c>
      <c r="C1615" s="4">
        <f>C1613/3+C1616*2/3</f>
        <v>19.346666666666668</v>
      </c>
      <c r="D1615" s="11">
        <f>(D1613+2*D1616)/3</f>
        <v>58.29</v>
      </c>
      <c r="E1615" s="11">
        <v>191</v>
      </c>
      <c r="F1615" s="23">
        <v>4.1900000000000004</v>
      </c>
      <c r="G1615" s="4">
        <f t="shared" si="207"/>
        <v>1589.7155592670156</v>
      </c>
      <c r="H1615" s="4">
        <f t="shared" si="208"/>
        <v>26.310757626527053</v>
      </c>
      <c r="I1615" s="5">
        <f t="shared" si="211"/>
        <v>726896.43190261279</v>
      </c>
      <c r="J1615" s="4">
        <f t="shared" si="209"/>
        <v>79.272263717277482</v>
      </c>
      <c r="K1615" s="5">
        <f t="shared" si="210"/>
        <v>36247.192341440365</v>
      </c>
      <c r="L1615" s="15">
        <f t="shared" si="204"/>
        <v>26.465310814818036</v>
      </c>
      <c r="M1615" s="6"/>
      <c r="N1615" s="7">
        <f t="shared" si="205"/>
        <v>28.582705258099491</v>
      </c>
      <c r="O1615" s="28">
        <f t="shared" si="206"/>
        <v>20.053868588094012</v>
      </c>
    </row>
    <row r="1616" spans="1:15" ht="13.2" x14ac:dyDescent="0.25">
      <c r="A1616" s="31">
        <v>38322</v>
      </c>
      <c r="B1616" s="11">
        <v>1199.21</v>
      </c>
      <c r="C1616" s="4">
        <v>19.440000000000001</v>
      </c>
      <c r="D1616" s="11">
        <v>58.55</v>
      </c>
      <c r="E1616" s="11">
        <v>190.3</v>
      </c>
      <c r="F1616" s="23">
        <v>4.2300000000000004</v>
      </c>
      <c r="G1616" s="4">
        <f t="shared" si="207"/>
        <v>1636.8806890698897</v>
      </c>
      <c r="H1616" s="4">
        <f t="shared" si="208"/>
        <v>26.534935995796111</v>
      </c>
      <c r="I1616" s="5">
        <f t="shared" si="211"/>
        <v>749473.74783357768</v>
      </c>
      <c r="J1616" s="4">
        <f t="shared" si="209"/>
        <v>79.91875013137151</v>
      </c>
      <c r="K1616" s="5">
        <f t="shared" si="210"/>
        <v>36592.163120434256</v>
      </c>
      <c r="L1616" s="15">
        <f t="shared" si="204"/>
        <v>27.144808694741229</v>
      </c>
      <c r="M1616" s="6"/>
      <c r="N1616" s="7">
        <f t="shared" si="205"/>
        <v>29.312639184857169</v>
      </c>
      <c r="O1616" s="28">
        <f t="shared" si="206"/>
        <v>20.481810418445775</v>
      </c>
    </row>
    <row r="1617" spans="1:15" ht="13.2" x14ac:dyDescent="0.25">
      <c r="A1617" s="31">
        <v>38353</v>
      </c>
      <c r="B1617" s="11">
        <v>1181.4100000000001</v>
      </c>
      <c r="C1617" s="4">
        <f>C1616*2/3+C1619/3</f>
        <v>19.703333333333333</v>
      </c>
      <c r="D1617" s="11">
        <f>(2*D1616+D1619)/3</f>
        <v>59.106666666666662</v>
      </c>
      <c r="E1617" s="11">
        <v>190.7</v>
      </c>
      <c r="F1617" s="23">
        <v>4.22</v>
      </c>
      <c r="G1617" s="4">
        <f t="shared" si="207"/>
        <v>1609.2018444153121</v>
      </c>
      <c r="H1617" s="4">
        <f t="shared" si="208"/>
        <v>26.83796509351512</v>
      </c>
      <c r="I1617" s="5">
        <f t="shared" si="211"/>
        <v>737824.53496828361</v>
      </c>
      <c r="J1617" s="4">
        <f t="shared" si="209"/>
        <v>80.509354937947904</v>
      </c>
      <c r="K1617" s="5">
        <f t="shared" si="210"/>
        <v>36913.813872287079</v>
      </c>
      <c r="L1617" s="15">
        <f t="shared" si="204"/>
        <v>26.587250697970369</v>
      </c>
      <c r="M1617" s="6"/>
      <c r="N1617" s="7">
        <f t="shared" si="205"/>
        <v>28.707356524065602</v>
      </c>
      <c r="O1617" s="28">
        <f t="shared" si="206"/>
        <v>19.98776223776224</v>
      </c>
    </row>
    <row r="1618" spans="1:15" ht="13.2" x14ac:dyDescent="0.25">
      <c r="A1618" s="31">
        <v>38384</v>
      </c>
      <c r="B1618" s="11">
        <v>1199.6300000000001</v>
      </c>
      <c r="C1618" s="4">
        <f>C1616/3+C1619*2/3</f>
        <v>19.966666666666669</v>
      </c>
      <c r="D1618" s="11">
        <f>(D1616+2*D1619)/3</f>
        <v>59.663333333333334</v>
      </c>
      <c r="E1618" s="11">
        <v>191.8</v>
      </c>
      <c r="F1618" s="23">
        <v>4.17</v>
      </c>
      <c r="G1618" s="4">
        <f t="shared" si="207"/>
        <v>1624.6480260166841</v>
      </c>
      <c r="H1618" s="4">
        <f t="shared" si="208"/>
        <v>27.040675530066039</v>
      </c>
      <c r="I1618" s="5">
        <f t="shared" si="211"/>
        <v>745939.84875344124</v>
      </c>
      <c r="J1618" s="4">
        <f t="shared" si="209"/>
        <v>80.801511070559599</v>
      </c>
      <c r="K1618" s="5">
        <f t="shared" si="210"/>
        <v>37099.153774741222</v>
      </c>
      <c r="L1618" s="15">
        <f t="shared" si="204"/>
        <v>26.744863128101176</v>
      </c>
      <c r="M1618" s="6"/>
      <c r="N1618" s="7">
        <f t="shared" si="205"/>
        <v>28.87411008120948</v>
      </c>
      <c r="O1618" s="28">
        <f t="shared" si="206"/>
        <v>20.106654003016931</v>
      </c>
    </row>
    <row r="1619" spans="1:15" ht="13.2" x14ac:dyDescent="0.25">
      <c r="A1619" s="31">
        <v>38412</v>
      </c>
      <c r="B1619" s="11">
        <v>1194.9000000000001</v>
      </c>
      <c r="C1619" s="4">
        <v>20.23</v>
      </c>
      <c r="D1619" s="11">
        <v>60.22</v>
      </c>
      <c r="E1619" s="11">
        <v>193.3</v>
      </c>
      <c r="F1619" s="23">
        <v>4.5</v>
      </c>
      <c r="G1619" s="4">
        <f t="shared" si="207"/>
        <v>1605.6847371960685</v>
      </c>
      <c r="H1619" s="4">
        <f t="shared" si="208"/>
        <v>27.1847035178479</v>
      </c>
      <c r="I1619" s="5">
        <f t="shared" si="211"/>
        <v>738273.18713850633</v>
      </c>
      <c r="J1619" s="4">
        <f t="shared" si="209"/>
        <v>80.922533160889799</v>
      </c>
      <c r="K1619" s="5">
        <f t="shared" si="210"/>
        <v>37207.139785321648</v>
      </c>
      <c r="L1619" s="15">
        <f t="shared" si="204"/>
        <v>26.339142131057926</v>
      </c>
      <c r="M1619" s="6"/>
      <c r="N1619" s="7">
        <f t="shared" si="205"/>
        <v>28.433346549933503</v>
      </c>
      <c r="O1619" s="28">
        <f t="shared" si="206"/>
        <v>19.842245101295251</v>
      </c>
    </row>
    <row r="1620" spans="1:15" ht="13.2" x14ac:dyDescent="0.25">
      <c r="A1620" s="31">
        <v>38443</v>
      </c>
      <c r="B1620" s="11">
        <v>1164.43</v>
      </c>
      <c r="C1620" s="4">
        <f>C1619*2/3+C1622/3</f>
        <v>20.463333333333331</v>
      </c>
      <c r="D1620" s="11">
        <f>(2*D1619+D1622)/3</f>
        <v>61.233333333333327</v>
      </c>
      <c r="E1620" s="11">
        <v>194.6</v>
      </c>
      <c r="F1620" s="23">
        <v>4.34</v>
      </c>
      <c r="G1620" s="4">
        <f t="shared" si="207"/>
        <v>1554.2866690133608</v>
      </c>
      <c r="H1620" s="4">
        <f t="shared" si="208"/>
        <v>27.314554076738606</v>
      </c>
      <c r="I1620" s="5">
        <f t="shared" si="211"/>
        <v>715687.5899399264</v>
      </c>
      <c r="J1620" s="4">
        <f t="shared" si="209"/>
        <v>81.734542822884535</v>
      </c>
      <c r="K1620" s="5">
        <f t="shared" si="210"/>
        <v>37635.527045268056</v>
      </c>
      <c r="L1620" s="15">
        <f t="shared" si="204"/>
        <v>25.408922569114456</v>
      </c>
      <c r="M1620" s="6"/>
      <c r="N1620" s="7">
        <f t="shared" si="205"/>
        <v>27.427971644284618</v>
      </c>
      <c r="O1620" s="28">
        <f t="shared" si="206"/>
        <v>19.016276537833427</v>
      </c>
    </row>
    <row r="1621" spans="1:15" ht="13.2" x14ac:dyDescent="0.25">
      <c r="A1621" s="31">
        <v>38473</v>
      </c>
      <c r="B1621" s="11">
        <v>1178.28</v>
      </c>
      <c r="C1621" s="4">
        <f>C1619/3+C1622*2/3</f>
        <v>20.696666666666665</v>
      </c>
      <c r="D1621" s="11">
        <f>(D1619+2*D1622)/3</f>
        <v>62.24666666666667</v>
      </c>
      <c r="E1621" s="11">
        <v>194.4</v>
      </c>
      <c r="F1621" s="23">
        <v>4.1399999999999997</v>
      </c>
      <c r="G1621" s="4">
        <f t="shared" si="207"/>
        <v>1574.3917944444443</v>
      </c>
      <c r="H1621" s="4">
        <f t="shared" si="208"/>
        <v>27.654430332647458</v>
      </c>
      <c r="I1621" s="5">
        <f t="shared" si="211"/>
        <v>726006.35339668358</v>
      </c>
      <c r="J1621" s="4">
        <f t="shared" si="209"/>
        <v>83.172625548696843</v>
      </c>
      <c r="K1621" s="5">
        <f t="shared" si="210"/>
        <v>38353.766063894465</v>
      </c>
      <c r="L1621" s="15">
        <f t="shared" si="204"/>
        <v>25.650230187182963</v>
      </c>
      <c r="M1621" s="6"/>
      <c r="N1621" s="7">
        <f t="shared" si="205"/>
        <v>27.686995391999098</v>
      </c>
      <c r="O1621" s="28">
        <f t="shared" si="206"/>
        <v>18.929206383206598</v>
      </c>
    </row>
    <row r="1622" spans="1:15" ht="13.2" x14ac:dyDescent="0.25">
      <c r="A1622" s="31">
        <v>38504</v>
      </c>
      <c r="B1622" s="11">
        <v>1202.25</v>
      </c>
      <c r="C1622" s="4">
        <v>20.93</v>
      </c>
      <c r="D1622" s="11">
        <v>63.26</v>
      </c>
      <c r="E1622" s="11">
        <v>194.5</v>
      </c>
      <c r="F1622" s="23">
        <v>4</v>
      </c>
      <c r="G1622" s="4">
        <f t="shared" si="207"/>
        <v>1605.5940578406169</v>
      </c>
      <c r="H1622" s="4">
        <f t="shared" si="208"/>
        <v>27.951826683804626</v>
      </c>
      <c r="I1622" s="5">
        <f t="shared" si="211"/>
        <v>741468.92241243843</v>
      </c>
      <c r="J1622" s="4">
        <f t="shared" si="209"/>
        <v>84.483160822622096</v>
      </c>
      <c r="K1622" s="5">
        <f t="shared" si="210"/>
        <v>39014.617618474404</v>
      </c>
      <c r="L1622" s="15">
        <f t="shared" si="204"/>
        <v>26.068394871883985</v>
      </c>
      <c r="M1622" s="6"/>
      <c r="N1622" s="7">
        <f t="shared" si="205"/>
        <v>28.136067840768241</v>
      </c>
      <c r="O1622" s="28">
        <f t="shared" si="206"/>
        <v>19.004900411002215</v>
      </c>
    </row>
    <row r="1623" spans="1:15" ht="13.2" x14ac:dyDescent="0.25">
      <c r="A1623" s="31">
        <v>38534</v>
      </c>
      <c r="B1623" s="11">
        <v>1222.24</v>
      </c>
      <c r="C1623" s="4">
        <f>C1622*2/3+C1625/3</f>
        <v>21.11</v>
      </c>
      <c r="D1623" s="11">
        <f>(2*D1622+D1625)/3</f>
        <v>64.33</v>
      </c>
      <c r="E1623" s="11">
        <v>195.4</v>
      </c>
      <c r="F1623" s="23">
        <v>4.18</v>
      </c>
      <c r="G1623" s="4">
        <f t="shared" si="207"/>
        <v>1624.7722964176048</v>
      </c>
      <c r="H1623" s="4">
        <f t="shared" si="208"/>
        <v>28.062363510747179</v>
      </c>
      <c r="I1623" s="5">
        <f t="shared" si="211"/>
        <v>751405.4411418112</v>
      </c>
      <c r="J1623" s="4">
        <f t="shared" si="209"/>
        <v>85.516430348004079</v>
      </c>
      <c r="K1623" s="5">
        <f t="shared" si="210"/>
        <v>39548.625497981338</v>
      </c>
      <c r="L1623" s="15">
        <f t="shared" si="204"/>
        <v>26.287871091254743</v>
      </c>
      <c r="M1623" s="6"/>
      <c r="N1623" s="7">
        <f t="shared" si="205"/>
        <v>28.369905062639255</v>
      </c>
      <c r="O1623" s="28">
        <f t="shared" si="206"/>
        <v>18.999533654593503</v>
      </c>
    </row>
    <row r="1624" spans="1:15" ht="13.2" x14ac:dyDescent="0.25">
      <c r="A1624" s="31">
        <v>38565</v>
      </c>
      <c r="B1624" s="11">
        <v>1224.27</v>
      </c>
      <c r="C1624" s="4">
        <f>C1622/3+C1625*2/3</f>
        <v>21.29</v>
      </c>
      <c r="D1624" s="11">
        <f>(D1622+2*D1625)/3</f>
        <v>65.399999999999991</v>
      </c>
      <c r="E1624" s="11">
        <v>196.4</v>
      </c>
      <c r="F1624" s="23">
        <v>4.26</v>
      </c>
      <c r="G1624" s="4">
        <f t="shared" si="207"/>
        <v>1619.1843447556007</v>
      </c>
      <c r="H1624" s="4">
        <f t="shared" si="208"/>
        <v>28.157542617107939</v>
      </c>
      <c r="I1624" s="5">
        <f t="shared" si="211"/>
        <v>749906.35535520723</v>
      </c>
      <c r="J1624" s="4">
        <f t="shared" si="209"/>
        <v>86.496161914460259</v>
      </c>
      <c r="K1624" s="5">
        <f t="shared" si="210"/>
        <v>40059.689153724707</v>
      </c>
      <c r="L1624" s="15">
        <f t="shared" si="204"/>
        <v>26.104381410936146</v>
      </c>
      <c r="M1624" s="6"/>
      <c r="N1624" s="7">
        <f t="shared" si="205"/>
        <v>28.168980742317423</v>
      </c>
      <c r="O1624" s="28">
        <f t="shared" si="206"/>
        <v>18.719724770642205</v>
      </c>
    </row>
    <row r="1625" spans="1:15" ht="13.2" x14ac:dyDescent="0.25">
      <c r="A1625" s="31">
        <v>38596</v>
      </c>
      <c r="B1625" s="11">
        <v>1225.92</v>
      </c>
      <c r="C1625" s="4">
        <v>21.47</v>
      </c>
      <c r="D1625" s="11">
        <v>66.47</v>
      </c>
      <c r="E1625" s="11">
        <v>198.8</v>
      </c>
      <c r="F1625" s="23">
        <v>4.2</v>
      </c>
      <c r="G1625" s="4">
        <f t="shared" si="207"/>
        <v>1601.7927452716299</v>
      </c>
      <c r="H1625" s="4">
        <f t="shared" si="208"/>
        <v>28.052801358148891</v>
      </c>
      <c r="I1625" s="5">
        <f t="shared" si="211"/>
        <v>742934.33277438127</v>
      </c>
      <c r="J1625" s="4">
        <f t="shared" si="209"/>
        <v>86.850009607645859</v>
      </c>
      <c r="K1625" s="5">
        <f t="shared" si="210"/>
        <v>40282.273802134812</v>
      </c>
      <c r="L1625" s="15">
        <f t="shared" si="204"/>
        <v>25.730122990164467</v>
      </c>
      <c r="M1625" s="6"/>
      <c r="N1625" s="7">
        <f t="shared" si="205"/>
        <v>27.76246340846556</v>
      </c>
      <c r="O1625" s="28">
        <f t="shared" si="206"/>
        <v>18.443207462012939</v>
      </c>
    </row>
    <row r="1626" spans="1:15" ht="13.2" x14ac:dyDescent="0.25">
      <c r="A1626" s="31">
        <v>38626</v>
      </c>
      <c r="B1626" s="11">
        <v>1191.96</v>
      </c>
      <c r="C1626" s="4">
        <f>C1625*2/3+C1628/3</f>
        <v>21.72</v>
      </c>
      <c r="D1626" s="11">
        <f>(2*D1625+D1628)/3</f>
        <v>67.589999999999989</v>
      </c>
      <c r="E1626" s="11">
        <v>199.2</v>
      </c>
      <c r="F1626" s="23">
        <v>4.46</v>
      </c>
      <c r="G1626" s="4">
        <f t="shared" si="207"/>
        <v>1554.293101807229</v>
      </c>
      <c r="H1626" s="4">
        <f t="shared" si="208"/>
        <v>28.322465662650604</v>
      </c>
      <c r="I1626" s="5">
        <f t="shared" si="211"/>
        <v>721998.01729550736</v>
      </c>
      <c r="J1626" s="4">
        <f t="shared" si="209"/>
        <v>88.136070632530107</v>
      </c>
      <c r="K1626" s="5">
        <f t="shared" si="210"/>
        <v>40940.841965337204</v>
      </c>
      <c r="L1626" s="15">
        <f t="shared" si="204"/>
        <v>24.87653872364795</v>
      </c>
      <c r="M1626" s="6"/>
      <c r="N1626" s="7">
        <f t="shared" si="205"/>
        <v>26.840542701863455</v>
      </c>
      <c r="O1626" s="28">
        <f t="shared" si="206"/>
        <v>17.635153129161122</v>
      </c>
    </row>
    <row r="1627" spans="1:15" ht="13.2" x14ac:dyDescent="0.25">
      <c r="A1627" s="31">
        <v>38657</v>
      </c>
      <c r="B1627" s="11">
        <v>1237.3699999999999</v>
      </c>
      <c r="C1627" s="4">
        <f>C1625/3+C1628*2/3</f>
        <v>21.97</v>
      </c>
      <c r="D1627" s="11">
        <f>(D1625+2*D1628)/3</f>
        <v>68.709999999999994</v>
      </c>
      <c r="E1627" s="11">
        <v>197.6</v>
      </c>
      <c r="F1627" s="23">
        <v>4.54</v>
      </c>
      <c r="G1627" s="4">
        <f t="shared" si="207"/>
        <v>1626.5717085526314</v>
      </c>
      <c r="H1627" s="4">
        <f t="shared" si="208"/>
        <v>28.880432236842104</v>
      </c>
      <c r="I1627" s="5">
        <f t="shared" si="211"/>
        <v>756690.73083079082</v>
      </c>
      <c r="J1627" s="4">
        <f t="shared" si="209"/>
        <v>90.322007236842083</v>
      </c>
      <c r="K1627" s="5">
        <f t="shared" si="210"/>
        <v>42018.32929146789</v>
      </c>
      <c r="L1627" s="15">
        <f t="shared" si="204"/>
        <v>25.931783309069012</v>
      </c>
      <c r="M1627" s="6"/>
      <c r="N1627" s="7">
        <f t="shared" si="205"/>
        <v>27.977205472367217</v>
      </c>
      <c r="O1627" s="28">
        <f t="shared" si="206"/>
        <v>18.008586814146412</v>
      </c>
    </row>
    <row r="1628" spans="1:15" ht="13.2" x14ac:dyDescent="0.25">
      <c r="A1628" s="31">
        <v>38687</v>
      </c>
      <c r="B1628" s="11">
        <v>1262.07</v>
      </c>
      <c r="C1628" s="4">
        <v>22.22</v>
      </c>
      <c r="D1628" s="11">
        <v>69.83</v>
      </c>
      <c r="E1628" s="11">
        <v>196.8</v>
      </c>
      <c r="F1628" s="23">
        <v>4.47</v>
      </c>
      <c r="G1628" s="4">
        <f t="shared" si="207"/>
        <v>1665.7849019817072</v>
      </c>
      <c r="H1628" s="4">
        <f t="shared" si="208"/>
        <v>29.327803150406499</v>
      </c>
      <c r="I1628" s="5">
        <f t="shared" si="211"/>
        <v>776069.89472599991</v>
      </c>
      <c r="J1628" s="4">
        <f t="shared" si="209"/>
        <v>92.167438973577234</v>
      </c>
      <c r="K1628" s="5">
        <f t="shared" si="210"/>
        <v>42939.742445915501</v>
      </c>
      <c r="L1628" s="15">
        <f t="shared" si="204"/>
        <v>26.443803114292397</v>
      </c>
      <c r="M1628" s="6"/>
      <c r="N1628" s="7">
        <f t="shared" si="205"/>
        <v>28.527159043907641</v>
      </c>
      <c r="O1628" s="28">
        <f t="shared" si="206"/>
        <v>18.073464127165973</v>
      </c>
    </row>
    <row r="1629" spans="1:15" ht="13.2" x14ac:dyDescent="0.25">
      <c r="A1629" s="31">
        <v>38718</v>
      </c>
      <c r="B1629" s="11">
        <v>1278.73</v>
      </c>
      <c r="C1629" s="4">
        <f>C1628*2/3+C1631/3</f>
        <v>22.406666666666666</v>
      </c>
      <c r="D1629" s="11">
        <f>(2*D1628+D1631)/3</f>
        <v>70.776666666666657</v>
      </c>
      <c r="E1629" s="11">
        <v>198.3</v>
      </c>
      <c r="F1629" s="23">
        <v>4.42</v>
      </c>
      <c r="G1629" s="4">
        <f t="shared" si="207"/>
        <v>1675.0073307614723</v>
      </c>
      <c r="H1629" s="4">
        <f t="shared" si="208"/>
        <v>29.350473457723982</v>
      </c>
      <c r="I1629" s="5">
        <f t="shared" si="211"/>
        <v>781506.02129832341</v>
      </c>
      <c r="J1629" s="4">
        <f t="shared" si="209"/>
        <v>92.710294990754733</v>
      </c>
      <c r="K1629" s="5">
        <f t="shared" si="210"/>
        <v>43255.723387598897</v>
      </c>
      <c r="L1629" s="15">
        <f t="shared" si="204"/>
        <v>26.468702626685708</v>
      </c>
      <c r="M1629" s="6"/>
      <c r="N1629" s="7">
        <f t="shared" si="205"/>
        <v>28.551311891344469</v>
      </c>
      <c r="O1629" s="28">
        <f t="shared" si="206"/>
        <v>18.067112513540248</v>
      </c>
    </row>
    <row r="1630" spans="1:15" ht="13.2" x14ac:dyDescent="0.25">
      <c r="A1630" s="31">
        <v>38749</v>
      </c>
      <c r="B1630" s="11">
        <v>1276.6500000000001</v>
      </c>
      <c r="C1630" s="4">
        <f>C1628/3+C1631*2/3</f>
        <v>22.593333333333334</v>
      </c>
      <c r="D1630" s="11">
        <f>(D1628+2*D1631)/3</f>
        <v>71.723333333333343</v>
      </c>
      <c r="E1630" s="11">
        <v>198.7</v>
      </c>
      <c r="F1630" s="23">
        <v>4.57</v>
      </c>
      <c r="G1630" s="4">
        <f t="shared" si="207"/>
        <v>1668.9162931555109</v>
      </c>
      <c r="H1630" s="4">
        <f t="shared" si="208"/>
        <v>29.535410736453617</v>
      </c>
      <c r="I1630" s="5">
        <f t="shared" si="211"/>
        <v>779812.4919217173</v>
      </c>
      <c r="J1630" s="4">
        <f t="shared" si="209"/>
        <v>93.761202835094792</v>
      </c>
      <c r="K1630" s="5">
        <f t="shared" si="210"/>
        <v>43810.559899423213</v>
      </c>
      <c r="L1630" s="15">
        <f t="shared" si="204"/>
        <v>26.249624763583288</v>
      </c>
      <c r="M1630" s="6"/>
      <c r="N1630" s="7">
        <f t="shared" si="205"/>
        <v>28.312953220671435</v>
      </c>
      <c r="O1630" s="28">
        <f t="shared" si="206"/>
        <v>17.799646790909513</v>
      </c>
    </row>
    <row r="1631" spans="1:15" ht="13.2" x14ac:dyDescent="0.25">
      <c r="A1631" s="31">
        <v>38777</v>
      </c>
      <c r="B1631" s="11">
        <v>1293.74</v>
      </c>
      <c r="C1631" s="4">
        <v>22.78</v>
      </c>
      <c r="D1631" s="11">
        <v>72.67</v>
      </c>
      <c r="E1631" s="11">
        <v>199.8</v>
      </c>
      <c r="F1631" s="23">
        <v>4.72</v>
      </c>
      <c r="G1631" s="4">
        <f t="shared" si="207"/>
        <v>1681.9461772772772</v>
      </c>
      <c r="H1631" s="4">
        <f t="shared" si="208"/>
        <v>29.615482182182181</v>
      </c>
      <c r="I1631" s="5">
        <f t="shared" si="211"/>
        <v>787053.96354974667</v>
      </c>
      <c r="J1631" s="4">
        <f t="shared" si="209"/>
        <v>94.475728278278268</v>
      </c>
      <c r="K1631" s="5">
        <f t="shared" si="210"/>
        <v>44209.200868149775</v>
      </c>
      <c r="L1631" s="15">
        <f t="shared" si="204"/>
        <v>26.327837778667678</v>
      </c>
      <c r="M1631" s="6"/>
      <c r="N1631" s="7">
        <f t="shared" si="205"/>
        <v>28.39507373397662</v>
      </c>
      <c r="O1631" s="28">
        <f t="shared" si="206"/>
        <v>17.802944819044999</v>
      </c>
    </row>
    <row r="1632" spans="1:15" ht="13.2" x14ac:dyDescent="0.25">
      <c r="A1632" s="31">
        <v>38808</v>
      </c>
      <c r="B1632" s="11">
        <v>1302.17</v>
      </c>
      <c r="C1632" s="4">
        <f>C1631*2/3+C1634/3</f>
        <v>23</v>
      </c>
      <c r="D1632" s="11">
        <f>(2*D1631+D1634)/3</f>
        <v>73.276666666666657</v>
      </c>
      <c r="E1632" s="11">
        <v>201.5</v>
      </c>
      <c r="F1632" s="23">
        <v>4.99</v>
      </c>
      <c r="G1632" s="4">
        <f t="shared" si="207"/>
        <v>1678.6231464516127</v>
      </c>
      <c r="H1632" s="4">
        <f t="shared" si="208"/>
        <v>29.649225806451611</v>
      </c>
      <c r="I1632" s="5">
        <f t="shared" si="211"/>
        <v>786655.1540035177</v>
      </c>
      <c r="J1632" s="4">
        <f t="shared" si="209"/>
        <v>94.460714623655903</v>
      </c>
      <c r="K1632" s="5">
        <f t="shared" si="210"/>
        <v>44267.236613906869</v>
      </c>
      <c r="L1632" s="15">
        <f t="shared" si="204"/>
        <v>26.14728094387451</v>
      </c>
      <c r="M1632" s="6"/>
      <c r="N1632" s="7">
        <f t="shared" si="205"/>
        <v>28.198403856607353</v>
      </c>
      <c r="O1632" s="28">
        <f t="shared" si="206"/>
        <v>17.770595460128284</v>
      </c>
    </row>
    <row r="1633" spans="1:15" ht="13.2" x14ac:dyDescent="0.25">
      <c r="A1633" s="31">
        <v>38838</v>
      </c>
      <c r="B1633" s="11">
        <v>1290.01</v>
      </c>
      <c r="C1633" s="4">
        <f>C1631/3+C1634*2/3</f>
        <v>23.22</v>
      </c>
      <c r="D1633" s="11">
        <f>(D1631+2*D1634)/3</f>
        <v>73.883333333333326</v>
      </c>
      <c r="E1633" s="11">
        <v>202.5</v>
      </c>
      <c r="F1633" s="27">
        <v>5.1100000000000003</v>
      </c>
      <c r="G1633" s="4">
        <f t="shared" si="207"/>
        <v>1654.7356421234567</v>
      </c>
      <c r="H1633" s="4">
        <f t="shared" si="208"/>
        <v>29.785010666666665</v>
      </c>
      <c r="I1633" s="5">
        <f t="shared" si="211"/>
        <v>776623.90661750501</v>
      </c>
      <c r="J1633" s="4">
        <f t="shared" si="209"/>
        <v>94.772432016460897</v>
      </c>
      <c r="K1633" s="5">
        <f t="shared" si="210"/>
        <v>44479.936564256604</v>
      </c>
      <c r="L1633" s="15">
        <f t="shared" si="204"/>
        <v>25.650640708757329</v>
      </c>
      <c r="M1633" s="6"/>
      <c r="N1633" s="7">
        <f t="shared" si="205"/>
        <v>27.661895284857184</v>
      </c>
      <c r="O1633" s="28">
        <f t="shared" si="206"/>
        <v>17.460094743965712</v>
      </c>
    </row>
    <row r="1634" spans="1:15" ht="13.2" x14ac:dyDescent="0.25">
      <c r="A1634" s="31">
        <v>38869</v>
      </c>
      <c r="B1634" s="11">
        <v>1253.17</v>
      </c>
      <c r="C1634" s="4">
        <v>23.44</v>
      </c>
      <c r="D1634" s="11">
        <v>74.489999999999995</v>
      </c>
      <c r="E1634" s="11">
        <v>202.9</v>
      </c>
      <c r="F1634" s="27">
        <v>5.1100000000000003</v>
      </c>
      <c r="G1634" s="4">
        <f t="shared" si="207"/>
        <v>1604.310828043371</v>
      </c>
      <c r="H1634" s="4">
        <f t="shared" si="208"/>
        <v>30.007936520453423</v>
      </c>
      <c r="I1634" s="5">
        <f t="shared" si="211"/>
        <v>754131.46628663014</v>
      </c>
      <c r="J1634" s="4">
        <f t="shared" si="209"/>
        <v>95.3622521931986</v>
      </c>
      <c r="K1634" s="5">
        <f t="shared" si="210"/>
        <v>44826.5222784547</v>
      </c>
      <c r="L1634" s="15">
        <f t="shared" si="204"/>
        <v>24.749582241646365</v>
      </c>
      <c r="M1634" s="6"/>
      <c r="N1634" s="7">
        <f t="shared" si="205"/>
        <v>26.690943997751571</v>
      </c>
      <c r="O1634" s="28">
        <f t="shared" si="206"/>
        <v>16.82333199087126</v>
      </c>
    </row>
    <row r="1635" spans="1:15" ht="13.2" x14ac:dyDescent="0.25">
      <c r="A1635" s="31">
        <v>38899</v>
      </c>
      <c r="B1635" s="11">
        <v>1260.24</v>
      </c>
      <c r="C1635" s="4">
        <f>C1634*2/3+C1637/3</f>
        <v>23.66</v>
      </c>
      <c r="D1635" s="11">
        <f>(2*D1634+D1637)/3</f>
        <v>75.849999999999994</v>
      </c>
      <c r="E1635" s="11">
        <v>203.5</v>
      </c>
      <c r="F1635" s="27">
        <v>5.09</v>
      </c>
      <c r="G1635" s="4">
        <f t="shared" si="207"/>
        <v>1608.6050158230958</v>
      </c>
      <c r="H1635" s="4">
        <f t="shared" si="208"/>
        <v>30.200275085995084</v>
      </c>
      <c r="I1635" s="5">
        <f t="shared" si="211"/>
        <v>757333.02601441042</v>
      </c>
      <c r="J1635" s="4">
        <f t="shared" si="209"/>
        <v>96.817027272727259</v>
      </c>
      <c r="K1635" s="5">
        <f t="shared" si="210"/>
        <v>45581.563847515572</v>
      </c>
      <c r="L1635" s="15">
        <f t="shared" si="204"/>
        <v>24.696786766853307</v>
      </c>
      <c r="M1635" s="6"/>
      <c r="N1635" s="7">
        <f t="shared" si="205"/>
        <v>26.634874022226963</v>
      </c>
      <c r="O1635" s="28">
        <f t="shared" si="206"/>
        <v>16.614897824653923</v>
      </c>
    </row>
    <row r="1636" spans="1:15" ht="13.2" x14ac:dyDescent="0.25">
      <c r="A1636" s="31">
        <v>38930</v>
      </c>
      <c r="B1636" s="11">
        <v>1287.1500000000001</v>
      </c>
      <c r="C1636" s="4">
        <f>C1634/3+C1637*2/3</f>
        <v>23.88</v>
      </c>
      <c r="D1636" s="11">
        <f>(D1634+2*D1637)/3</f>
        <v>77.209999999999994</v>
      </c>
      <c r="E1636" s="11">
        <v>203.9</v>
      </c>
      <c r="F1636" s="27">
        <v>4.88</v>
      </c>
      <c r="G1636" s="4">
        <f t="shared" si="207"/>
        <v>1639.7306226091221</v>
      </c>
      <c r="H1636" s="4">
        <f t="shared" si="208"/>
        <v>30.42129298675821</v>
      </c>
      <c r="I1636" s="5">
        <f t="shared" si="211"/>
        <v>773180.52776019881</v>
      </c>
      <c r="J1636" s="4">
        <f t="shared" si="209"/>
        <v>98.359632810201077</v>
      </c>
      <c r="K1636" s="5">
        <f t="shared" si="210"/>
        <v>46379.418520269552</v>
      </c>
      <c r="L1636" s="15">
        <f t="shared" si="204"/>
        <v>25.051393562010958</v>
      </c>
      <c r="M1636" s="6"/>
      <c r="N1636" s="7">
        <f t="shared" si="205"/>
        <v>27.017418909973298</v>
      </c>
      <c r="O1636" s="28">
        <f t="shared" si="206"/>
        <v>16.670768035228601</v>
      </c>
    </row>
    <row r="1637" spans="1:15" ht="13.2" x14ac:dyDescent="0.25">
      <c r="A1637" s="31">
        <v>38961</v>
      </c>
      <c r="B1637" s="11">
        <v>1317.74</v>
      </c>
      <c r="C1637" s="4">
        <v>24.1</v>
      </c>
      <c r="D1637" s="11">
        <v>78.569999999999993</v>
      </c>
      <c r="E1637" s="11">
        <v>202.9</v>
      </c>
      <c r="F1637" s="27">
        <v>4.72</v>
      </c>
      <c r="G1637" s="4">
        <f t="shared" si="207"/>
        <v>1686.9734757023164</v>
      </c>
      <c r="H1637" s="4">
        <f t="shared" si="208"/>
        <v>30.852869886643667</v>
      </c>
      <c r="I1637" s="5">
        <f t="shared" si="211"/>
        <v>796669.23788220936</v>
      </c>
      <c r="J1637" s="4">
        <f t="shared" si="209"/>
        <v>100.58547663873827</v>
      </c>
      <c r="K1637" s="5">
        <f t="shared" si="210"/>
        <v>47501.253677057066</v>
      </c>
      <c r="L1637" s="15">
        <f t="shared" si="204"/>
        <v>25.644156440797389</v>
      </c>
      <c r="M1637" s="6"/>
      <c r="N1637" s="7">
        <f t="shared" si="205"/>
        <v>27.655917575274064</v>
      </c>
      <c r="O1637" s="28">
        <f t="shared" si="206"/>
        <v>16.771541300750926</v>
      </c>
    </row>
    <row r="1638" spans="1:15" ht="13.2" x14ac:dyDescent="0.25">
      <c r="A1638" s="31">
        <v>38991</v>
      </c>
      <c r="B1638" s="11">
        <v>1363.38</v>
      </c>
      <c r="C1638" s="4">
        <f>C1637*2/3+C1640/3</f>
        <v>24.36</v>
      </c>
      <c r="D1638" s="11">
        <f>D1637*2/3+D1640/3</f>
        <v>79.55</v>
      </c>
      <c r="E1638" s="11">
        <v>201.8</v>
      </c>
      <c r="F1638" s="27">
        <v>4.7300000000000004</v>
      </c>
      <c r="G1638" s="4">
        <f t="shared" si="207"/>
        <v>1754.9159818632309</v>
      </c>
      <c r="H1638" s="4">
        <f t="shared" si="208"/>
        <v>31.355713974231907</v>
      </c>
      <c r="I1638" s="5">
        <f t="shared" si="211"/>
        <v>829988.89770034258</v>
      </c>
      <c r="J1638" s="4">
        <f t="shared" si="209"/>
        <v>102.3951989593657</v>
      </c>
      <c r="K1638" s="5">
        <f t="shared" si="210"/>
        <v>48427.890105518818</v>
      </c>
      <c r="L1638" s="15">
        <f t="shared" si="204"/>
        <v>26.538040282101722</v>
      </c>
      <c r="M1638" s="6"/>
      <c r="N1638" s="7">
        <f t="shared" si="205"/>
        <v>28.617660202008306</v>
      </c>
      <c r="O1638" s="28">
        <f t="shared" si="206"/>
        <v>17.138654934003775</v>
      </c>
    </row>
    <row r="1639" spans="1:15" ht="13.2" x14ac:dyDescent="0.25">
      <c r="A1639" s="31">
        <v>39022</v>
      </c>
      <c r="B1639" s="11">
        <v>1388.64</v>
      </c>
      <c r="C1639" s="4">
        <f>C1637/3+C1640*2/3</f>
        <v>24.619999999999997</v>
      </c>
      <c r="D1639" s="11">
        <f>D1637/3+D1640*2/3</f>
        <v>80.53</v>
      </c>
      <c r="E1639" s="11">
        <v>201.5</v>
      </c>
      <c r="F1639" s="27">
        <v>4.5999999999999996</v>
      </c>
      <c r="G1639" s="4">
        <f t="shared" si="207"/>
        <v>1790.0913445161291</v>
      </c>
      <c r="H1639" s="4">
        <f t="shared" si="208"/>
        <v>31.737562580645154</v>
      </c>
      <c r="I1639" s="5">
        <f t="shared" si="211"/>
        <v>847875.97198048083</v>
      </c>
      <c r="J1639" s="4">
        <f t="shared" si="209"/>
        <v>103.81096322580643</v>
      </c>
      <c r="K1639" s="5">
        <f t="shared" si="210"/>
        <v>49170.016723980378</v>
      </c>
      <c r="L1639" s="15">
        <f t="shared" si="204"/>
        <v>26.928020270856489</v>
      </c>
      <c r="M1639" s="6"/>
      <c r="N1639" s="7">
        <f t="shared" si="205"/>
        <v>29.034995488566953</v>
      </c>
      <c r="O1639" s="28">
        <f t="shared" si="206"/>
        <v>17.243760089407676</v>
      </c>
    </row>
    <row r="1640" spans="1:15" ht="13.2" x14ac:dyDescent="0.25">
      <c r="A1640" s="31">
        <v>39052</v>
      </c>
      <c r="B1640" s="11">
        <v>1416.42</v>
      </c>
      <c r="C1640" s="4">
        <v>24.88</v>
      </c>
      <c r="D1640" s="11">
        <v>81.510000000000005</v>
      </c>
      <c r="E1640" s="11">
        <v>201.8</v>
      </c>
      <c r="F1640" s="27">
        <v>4.5599999999999996</v>
      </c>
      <c r="G1640" s="4">
        <f t="shared" si="207"/>
        <v>1823.1880290386518</v>
      </c>
      <c r="H1640" s="4">
        <f t="shared" si="208"/>
        <v>32.025047770069371</v>
      </c>
      <c r="I1640" s="5">
        <f t="shared" si="211"/>
        <v>864816.25607673335</v>
      </c>
      <c r="J1640" s="4">
        <f t="shared" si="209"/>
        <v>104.91807249752229</v>
      </c>
      <c r="K1640" s="5">
        <f t="shared" si="210"/>
        <v>49767.1404193774</v>
      </c>
      <c r="L1640" s="15">
        <f t="shared" si="204"/>
        <v>27.28268978757168</v>
      </c>
      <c r="M1640" s="6"/>
      <c r="N1640" s="7">
        <f t="shared" si="205"/>
        <v>29.413282471660668</v>
      </c>
      <c r="O1640" s="28">
        <f t="shared" si="206"/>
        <v>17.377254324622747</v>
      </c>
    </row>
    <row r="1641" spans="1:15" ht="13.2" x14ac:dyDescent="0.25">
      <c r="A1641" s="31">
        <v>39083</v>
      </c>
      <c r="B1641" s="11">
        <v>1424.16</v>
      </c>
      <c r="C1641" s="4">
        <f>C1640*2/3+C1643/3</f>
        <v>25.083333333333332</v>
      </c>
      <c r="D1641" s="11">
        <f>D1640*2/3+D1643/3</f>
        <v>82.056666666666672</v>
      </c>
      <c r="E1641" s="11">
        <v>202.416</v>
      </c>
      <c r="F1641" s="27">
        <v>4.76</v>
      </c>
      <c r="G1641" s="4">
        <f t="shared" si="207"/>
        <v>1827.5720915342661</v>
      </c>
      <c r="H1641" s="4">
        <f t="shared" si="208"/>
        <v>32.188518117803596</v>
      </c>
      <c r="I1641" s="5">
        <f t="shared" si="211"/>
        <v>868168.1710888641</v>
      </c>
      <c r="J1641" s="4">
        <f t="shared" si="209"/>
        <v>105.30029907056097</v>
      </c>
      <c r="K1641" s="5">
        <f t="shared" si="210"/>
        <v>50021.757545253735</v>
      </c>
      <c r="L1641" s="15">
        <f t="shared" si="204"/>
        <v>27.20753665680714</v>
      </c>
      <c r="M1641" s="6"/>
      <c r="N1641" s="7">
        <f t="shared" si="205"/>
        <v>29.327838512792738</v>
      </c>
      <c r="O1641" s="28">
        <f t="shared" si="206"/>
        <v>17.355811024901492</v>
      </c>
    </row>
    <row r="1642" spans="1:15" ht="13.2" x14ac:dyDescent="0.25">
      <c r="A1642" s="31">
        <v>39114</v>
      </c>
      <c r="B1642" s="11">
        <v>1444.8</v>
      </c>
      <c r="C1642" s="4">
        <f>C1640/3+C1643*2/3</f>
        <v>25.286666666666665</v>
      </c>
      <c r="D1642" s="11">
        <f>D1640/3+D1643*2/3</f>
        <v>82.603333333333339</v>
      </c>
      <c r="E1642" s="11">
        <v>203.499</v>
      </c>
      <c r="F1642" s="27">
        <v>4.72</v>
      </c>
      <c r="G1642" s="4">
        <f t="shared" si="207"/>
        <v>1844.1915409903734</v>
      </c>
      <c r="H1642" s="4">
        <f t="shared" si="208"/>
        <v>32.276755790773741</v>
      </c>
      <c r="I1642" s="5">
        <f t="shared" si="211"/>
        <v>877340.78583099216</v>
      </c>
      <c r="J1642" s="4">
        <f t="shared" si="209"/>
        <v>105.43768590181442</v>
      </c>
      <c r="K1642" s="5">
        <f t="shared" si="210"/>
        <v>50160.072936687473</v>
      </c>
      <c r="L1642" s="15">
        <f t="shared" si="204"/>
        <v>27.315181413516612</v>
      </c>
      <c r="M1642" s="6"/>
      <c r="N1642" s="7">
        <f t="shared" si="205"/>
        <v>29.439186629440346</v>
      </c>
      <c r="O1642" s="28">
        <f t="shared" si="206"/>
        <v>17.490819579516565</v>
      </c>
    </row>
    <row r="1643" spans="1:15" ht="13.2" x14ac:dyDescent="0.25">
      <c r="A1643" s="31">
        <v>39142</v>
      </c>
      <c r="B1643" s="11">
        <v>1406.95</v>
      </c>
      <c r="C1643" s="4">
        <v>25.49</v>
      </c>
      <c r="D1643" s="11">
        <v>83.15</v>
      </c>
      <c r="E1643" s="11">
        <v>205.352</v>
      </c>
      <c r="F1643" s="27">
        <v>4.5599999999999996</v>
      </c>
      <c r="G1643" s="4">
        <f t="shared" si="207"/>
        <v>1779.6733576980014</v>
      </c>
      <c r="H1643" s="4">
        <f t="shared" si="208"/>
        <v>32.242705062526781</v>
      </c>
      <c r="I1643" s="5">
        <f t="shared" si="211"/>
        <v>847925.66684363387</v>
      </c>
      <c r="J1643" s="4">
        <f t="shared" si="209"/>
        <v>105.17775307764229</v>
      </c>
      <c r="K1643" s="5">
        <f t="shared" si="210"/>
        <v>50111.957921779853</v>
      </c>
      <c r="L1643" s="15">
        <f t="shared" si="204"/>
        <v>26.2276055546509</v>
      </c>
      <c r="M1643" s="6"/>
      <c r="N1643" s="7">
        <f t="shared" si="205"/>
        <v>28.264070221688105</v>
      </c>
      <c r="O1643" s="28">
        <f t="shared" si="206"/>
        <v>16.92062537582682</v>
      </c>
    </row>
    <row r="1644" spans="1:15" ht="13.2" x14ac:dyDescent="0.25">
      <c r="A1644" s="31">
        <v>39173</v>
      </c>
      <c r="B1644" s="11">
        <v>1463.64</v>
      </c>
      <c r="C1644" s="4">
        <f>C1643*2/3+C1646/3</f>
        <v>25.716666666666669</v>
      </c>
      <c r="D1644" s="11">
        <f>D1643*2/3+D1646/3</f>
        <v>83.740000000000009</v>
      </c>
      <c r="E1644" s="11">
        <v>206.68600000000001</v>
      </c>
      <c r="F1644" s="27">
        <v>4.6900000000000004</v>
      </c>
      <c r="G1644" s="4">
        <f t="shared" si="207"/>
        <v>1839.4321866018986</v>
      </c>
      <c r="H1644" s="4">
        <f t="shared" si="208"/>
        <v>32.319466807943776</v>
      </c>
      <c r="I1644" s="5">
        <f t="shared" si="211"/>
        <v>877680.98874367331</v>
      </c>
      <c r="J1644" s="4">
        <f t="shared" si="209"/>
        <v>105.24039470501147</v>
      </c>
      <c r="K1644" s="5">
        <f t="shared" si="210"/>
        <v>50215.220954193108</v>
      </c>
      <c r="L1644" s="15">
        <f t="shared" si="204"/>
        <v>26.976268314189088</v>
      </c>
      <c r="M1644" s="6"/>
      <c r="N1644" s="7">
        <f t="shared" si="205"/>
        <v>29.066642443029881</v>
      </c>
      <c r="O1644" s="28">
        <f t="shared" si="206"/>
        <v>17.478385478863146</v>
      </c>
    </row>
    <row r="1645" spans="1:15" ht="13.2" x14ac:dyDescent="0.25">
      <c r="A1645" s="31">
        <v>39203</v>
      </c>
      <c r="B1645" s="11">
        <v>1511.14</v>
      </c>
      <c r="C1645" s="4">
        <f>C1643/3+C1646*2/3</f>
        <v>25.943333333333335</v>
      </c>
      <c r="D1645" s="11">
        <f>D1643/3+D1646*2/3</f>
        <v>84.330000000000013</v>
      </c>
      <c r="E1645" s="11">
        <v>207.94900000000001</v>
      </c>
      <c r="F1645" s="27">
        <v>4.75</v>
      </c>
      <c r="G1645" s="4">
        <f t="shared" si="207"/>
        <v>1887.5933446181514</v>
      </c>
      <c r="H1645" s="4">
        <f t="shared" si="208"/>
        <v>32.40630473497508</v>
      </c>
      <c r="I1645" s="5">
        <f t="shared" si="211"/>
        <v>901949.52819315169</v>
      </c>
      <c r="J1645" s="4">
        <f t="shared" si="209"/>
        <v>105.33818623797183</v>
      </c>
      <c r="K1645" s="5">
        <f t="shared" si="210"/>
        <v>50333.790193184286</v>
      </c>
      <c r="L1645" s="15">
        <f t="shared" si="204"/>
        <v>27.548490451851254</v>
      </c>
      <c r="M1645" s="6"/>
      <c r="N1645" s="7">
        <f t="shared" si="205"/>
        <v>29.678159305539168</v>
      </c>
      <c r="O1645" s="28">
        <f t="shared" si="206"/>
        <v>17.919364401755008</v>
      </c>
    </row>
    <row r="1646" spans="1:15" ht="13.2" x14ac:dyDescent="0.25">
      <c r="A1646" s="31">
        <v>39234</v>
      </c>
      <c r="B1646" s="11">
        <v>1514.19</v>
      </c>
      <c r="C1646" s="4">
        <v>26.17</v>
      </c>
      <c r="D1646" s="11">
        <v>84.92</v>
      </c>
      <c r="E1646" s="11">
        <v>208.352</v>
      </c>
      <c r="F1646" s="27">
        <v>5.0999999999999996</v>
      </c>
      <c r="G1646" s="4">
        <f t="shared" si="207"/>
        <v>1887.7447544060051</v>
      </c>
      <c r="H1646" s="4">
        <f t="shared" si="208"/>
        <v>32.62620953962525</v>
      </c>
      <c r="I1646" s="5">
        <f t="shared" si="211"/>
        <v>903321.02602442424</v>
      </c>
      <c r="J1646" s="4">
        <f t="shared" si="209"/>
        <v>105.86999289663646</v>
      </c>
      <c r="K1646" s="5">
        <f t="shared" si="210"/>
        <v>50660.763530332457</v>
      </c>
      <c r="L1646" s="15">
        <f t="shared" si="204"/>
        <v>27.418262740410601</v>
      </c>
      <c r="M1646" s="6"/>
      <c r="N1646" s="7">
        <f t="shared" si="205"/>
        <v>29.53331815294467</v>
      </c>
      <c r="O1646" s="28">
        <f t="shared" si="206"/>
        <v>17.830781912388129</v>
      </c>
    </row>
    <row r="1647" spans="1:15" ht="13.2" x14ac:dyDescent="0.25">
      <c r="A1647" s="31">
        <v>39264</v>
      </c>
      <c r="B1647" s="24">
        <v>1520.71</v>
      </c>
      <c r="C1647" s="4">
        <f>C1646*2/3+C1649/3</f>
        <v>26.440000000000005</v>
      </c>
      <c r="D1647" s="11">
        <f>D1646*2/3+D1649/3</f>
        <v>82.813333333333333</v>
      </c>
      <c r="E1647" s="11">
        <v>208.29900000000001</v>
      </c>
      <c r="F1647" s="27">
        <v>5</v>
      </c>
      <c r="G1647" s="4">
        <f t="shared" si="207"/>
        <v>1896.3556456344004</v>
      </c>
      <c r="H1647" s="4">
        <f t="shared" si="208"/>
        <v>32.971206390813208</v>
      </c>
      <c r="I1647" s="5">
        <f t="shared" si="211"/>
        <v>908756.27589475515</v>
      </c>
      <c r="J1647" s="4">
        <f t="shared" si="209"/>
        <v>103.26987538746384</v>
      </c>
      <c r="K1647" s="5">
        <f t="shared" si="210"/>
        <v>49488.157764748692</v>
      </c>
      <c r="L1647" s="15">
        <f t="shared" si="204"/>
        <v>27.410088167204329</v>
      </c>
      <c r="M1647" s="6"/>
      <c r="N1647" s="7">
        <f t="shared" si="205"/>
        <v>29.520310708990625</v>
      </c>
      <c r="O1647" s="28">
        <f t="shared" si="206"/>
        <v>18.363105780067624</v>
      </c>
    </row>
    <row r="1648" spans="1:15" ht="13.2" x14ac:dyDescent="0.25">
      <c r="A1648" s="31">
        <v>39295</v>
      </c>
      <c r="B1648" s="11">
        <v>1454.62</v>
      </c>
      <c r="C1648" s="4">
        <f>C1646/3+C1649*2/3</f>
        <v>26.71</v>
      </c>
      <c r="D1648" s="11">
        <f>D1646/3+D1649*2/3</f>
        <v>80.706666666666663</v>
      </c>
      <c r="E1648" s="11">
        <v>207.917</v>
      </c>
      <c r="F1648" s="27">
        <v>4.67</v>
      </c>
      <c r="G1648" s="4">
        <f t="shared" si="207"/>
        <v>1817.2728004925041</v>
      </c>
      <c r="H1648" s="4">
        <f t="shared" si="208"/>
        <v>33.369097428300712</v>
      </c>
      <c r="I1648" s="5">
        <f t="shared" si="211"/>
        <v>872191.40442376828</v>
      </c>
      <c r="J1648" s="4">
        <f t="shared" si="209"/>
        <v>100.82772830825121</v>
      </c>
      <c r="K1648" s="5">
        <f t="shared" si="210"/>
        <v>48391.786821548536</v>
      </c>
      <c r="L1648" s="15">
        <f t="shared" si="204"/>
        <v>26.148607189312322</v>
      </c>
      <c r="M1648" s="6"/>
      <c r="N1648" s="7">
        <f t="shared" si="205"/>
        <v>28.160884339006913</v>
      </c>
      <c r="O1648" s="28">
        <f t="shared" si="206"/>
        <v>18.023542045266808</v>
      </c>
    </row>
    <row r="1649" spans="1:15" ht="13.2" x14ac:dyDescent="0.25">
      <c r="A1649" s="31">
        <v>39326</v>
      </c>
      <c r="B1649" s="11">
        <v>1497.12</v>
      </c>
      <c r="C1649" s="4">
        <v>26.98</v>
      </c>
      <c r="D1649" s="11">
        <v>78.599999999999994</v>
      </c>
      <c r="E1649" s="11">
        <v>208.49</v>
      </c>
      <c r="F1649" s="27">
        <v>4.5199999999999996</v>
      </c>
      <c r="G1649" s="4">
        <f t="shared" si="207"/>
        <v>1865.2281229795192</v>
      </c>
      <c r="H1649" s="4">
        <f t="shared" si="208"/>
        <v>33.613774953235165</v>
      </c>
      <c r="I1649" s="5">
        <f t="shared" si="211"/>
        <v>896551.73006644787</v>
      </c>
      <c r="J1649" s="4">
        <f t="shared" si="209"/>
        <v>97.925971509424897</v>
      </c>
      <c r="K1649" s="5">
        <f t="shared" si="210"/>
        <v>47069.684449625143</v>
      </c>
      <c r="L1649" s="15">
        <f t="shared" si="204"/>
        <v>26.72574304769692</v>
      </c>
      <c r="M1649" s="6"/>
      <c r="N1649" s="7">
        <f t="shared" si="205"/>
        <v>28.78159697721204</v>
      </c>
      <c r="O1649" s="28">
        <f t="shared" si="206"/>
        <v>19.047328244274809</v>
      </c>
    </row>
    <row r="1650" spans="1:15" ht="13.2" x14ac:dyDescent="0.25">
      <c r="A1650" s="31">
        <v>39356</v>
      </c>
      <c r="B1650" s="11">
        <v>1539.66</v>
      </c>
      <c r="C1650" s="4">
        <f>C1649*2/3+C1652/3</f>
        <v>27.230000000000004</v>
      </c>
      <c r="D1650" s="11">
        <f>D1649*2/3+D1652/3</f>
        <v>74.460000000000008</v>
      </c>
      <c r="E1650" s="11">
        <v>208.93600000000001</v>
      </c>
      <c r="F1650" s="27">
        <v>4.53</v>
      </c>
      <c r="G1650" s="4">
        <f t="shared" si="207"/>
        <v>1914.1330550024888</v>
      </c>
      <c r="H1650" s="4">
        <f t="shared" si="208"/>
        <v>33.852826655052262</v>
      </c>
      <c r="I1650" s="5">
        <f t="shared" si="211"/>
        <v>921414.65971818287</v>
      </c>
      <c r="J1650" s="4">
        <f t="shared" si="209"/>
        <v>92.570013688402184</v>
      </c>
      <c r="K1650" s="5">
        <f t="shared" si="210"/>
        <v>44560.835225060007</v>
      </c>
      <c r="L1650" s="15">
        <f t="shared" si="204"/>
        <v>27.320648130462025</v>
      </c>
      <c r="M1650" s="6"/>
      <c r="N1650" s="7">
        <f t="shared" si="205"/>
        <v>29.421547626363008</v>
      </c>
      <c r="O1650" s="28">
        <f t="shared" si="206"/>
        <v>20.677679290894439</v>
      </c>
    </row>
    <row r="1651" spans="1:15" ht="13.2" x14ac:dyDescent="0.25">
      <c r="A1651" s="31">
        <v>39387</v>
      </c>
      <c r="B1651" s="11">
        <v>1463.39</v>
      </c>
      <c r="C1651" s="4">
        <f>C1649/3+C1652*2/3</f>
        <v>27.480000000000004</v>
      </c>
      <c r="D1651" s="11">
        <f>D1649/3+D1652*2/3</f>
        <v>70.320000000000007</v>
      </c>
      <c r="E1651" s="11">
        <v>210.17699999999999</v>
      </c>
      <c r="F1651" s="27">
        <v>4.1500000000000004</v>
      </c>
      <c r="G1651" s="4">
        <f t="shared" si="207"/>
        <v>1808.570598447975</v>
      </c>
      <c r="H1651" s="4">
        <f t="shared" si="208"/>
        <v>33.9619103898143</v>
      </c>
      <c r="I1651" s="5">
        <f t="shared" si="211"/>
        <v>871961.96124334482</v>
      </c>
      <c r="J1651" s="4">
        <f t="shared" si="209"/>
        <v>86.9068973293938</v>
      </c>
      <c r="K1651" s="5">
        <f t="shared" si="210"/>
        <v>41900.221482060151</v>
      </c>
      <c r="L1651" s="15">
        <f t="shared" si="204"/>
        <v>25.729053579498384</v>
      </c>
      <c r="M1651" s="6"/>
      <c r="N1651" s="7">
        <f t="shared" si="205"/>
        <v>27.711039143379491</v>
      </c>
      <c r="O1651" s="28">
        <f t="shared" si="206"/>
        <v>20.810437997724687</v>
      </c>
    </row>
    <row r="1652" spans="1:15" ht="13.2" x14ac:dyDescent="0.25">
      <c r="A1652" s="31">
        <v>39417</v>
      </c>
      <c r="B1652" s="11">
        <v>1479.22</v>
      </c>
      <c r="C1652" s="4">
        <v>27.73</v>
      </c>
      <c r="D1652" s="11">
        <v>66.180000000000007</v>
      </c>
      <c r="E1652" s="11">
        <v>210.036</v>
      </c>
      <c r="F1652" s="27">
        <v>4.0999999999999996</v>
      </c>
      <c r="G1652" s="4">
        <f t="shared" si="207"/>
        <v>1829.3617887409778</v>
      </c>
      <c r="H1652" s="4">
        <f t="shared" si="208"/>
        <v>34.293886238549582</v>
      </c>
      <c r="I1652" s="5">
        <f t="shared" si="211"/>
        <v>883363.80575751595</v>
      </c>
      <c r="J1652" s="4">
        <f t="shared" si="209"/>
        <v>81.845271953379438</v>
      </c>
      <c r="K1652" s="5">
        <f t="shared" si="210"/>
        <v>39521.515842830966</v>
      </c>
      <c r="L1652" s="15">
        <f t="shared" si="204"/>
        <v>25.955510105240233</v>
      </c>
      <c r="M1652" s="6"/>
      <c r="N1652" s="7">
        <f t="shared" si="205"/>
        <v>27.959981545763828</v>
      </c>
      <c r="O1652" s="28">
        <f t="shared" si="206"/>
        <v>22.351465699607129</v>
      </c>
    </row>
    <row r="1653" spans="1:15" ht="13.2" x14ac:dyDescent="0.25">
      <c r="A1653" s="31">
        <v>39448</v>
      </c>
      <c r="B1653" s="11">
        <v>1378.76</v>
      </c>
      <c r="C1653" s="4">
        <f>C1652*2/3+C1655/3</f>
        <v>27.92</v>
      </c>
      <c r="D1653" s="11">
        <f>D1652*2/3+D1655/3</f>
        <v>64.25</v>
      </c>
      <c r="E1653" s="11">
        <v>211.08</v>
      </c>
      <c r="F1653" s="23">
        <v>3.74</v>
      </c>
      <c r="G1653" s="4">
        <f t="shared" si="207"/>
        <v>1696.6886786052678</v>
      </c>
      <c r="H1653" s="4">
        <f t="shared" si="208"/>
        <v>34.358081106689404</v>
      </c>
      <c r="I1653" s="5">
        <f t="shared" si="211"/>
        <v>820681.07103376207</v>
      </c>
      <c r="J1653" s="4">
        <f t="shared" si="209"/>
        <v>79.065426615501224</v>
      </c>
      <c r="K1653" s="5">
        <f t="shared" si="210"/>
        <v>38243.60934021818</v>
      </c>
      <c r="L1653" s="15">
        <f t="shared" si="204"/>
        <v>24.022317760836813</v>
      </c>
      <c r="M1653" s="6"/>
      <c r="N1653" s="7">
        <f t="shared" si="205"/>
        <v>25.886705943137208</v>
      </c>
      <c r="O1653" s="28">
        <f t="shared" si="206"/>
        <v>21.459299610894941</v>
      </c>
    </row>
    <row r="1654" spans="1:15" ht="13.2" x14ac:dyDescent="0.25">
      <c r="A1654" s="31">
        <v>39479</v>
      </c>
      <c r="B1654" s="11">
        <v>1354.87</v>
      </c>
      <c r="C1654" s="4">
        <f>C1652/3+C1655*2/3</f>
        <v>28.11</v>
      </c>
      <c r="D1654" s="11">
        <f>D1652/3+D1655*2/3</f>
        <v>62.32</v>
      </c>
      <c r="E1654" s="11">
        <v>211.69300000000001</v>
      </c>
      <c r="F1654" s="27">
        <v>3.74</v>
      </c>
      <c r="G1654" s="4">
        <f t="shared" si="207"/>
        <v>1662.4619005352085</v>
      </c>
      <c r="H1654" s="4">
        <f t="shared" si="208"/>
        <v>34.49172542313633</v>
      </c>
      <c r="I1654" s="5">
        <f t="shared" si="211"/>
        <v>805516.01628397114</v>
      </c>
      <c r="J1654" s="4">
        <f t="shared" si="209"/>
        <v>76.468314776586851</v>
      </c>
      <c r="K1654" s="5">
        <f t="shared" si="210"/>
        <v>37051.346723166869</v>
      </c>
      <c r="L1654" s="15">
        <f t="shared" si="204"/>
        <v>23.495263401811776</v>
      </c>
      <c r="M1654" s="6"/>
      <c r="N1654" s="7">
        <f t="shared" si="205"/>
        <v>25.329469431905355</v>
      </c>
      <c r="O1654" s="28">
        <f t="shared" si="206"/>
        <v>21.740532734274709</v>
      </c>
    </row>
    <row r="1655" spans="1:15" ht="13.2" x14ac:dyDescent="0.25">
      <c r="A1655" s="31">
        <v>39508</v>
      </c>
      <c r="B1655" s="11">
        <v>1316.94</v>
      </c>
      <c r="C1655" s="4">
        <v>28.3</v>
      </c>
      <c r="D1655" s="11">
        <v>60.39</v>
      </c>
      <c r="E1655" s="11">
        <v>213.52799999999999</v>
      </c>
      <c r="F1655" s="27">
        <v>3.51</v>
      </c>
      <c r="G1655" s="4">
        <f t="shared" si="207"/>
        <v>1602.0339993818143</v>
      </c>
      <c r="H1655" s="4">
        <f t="shared" si="208"/>
        <v>34.426444775392454</v>
      </c>
      <c r="I1655" s="5">
        <f t="shared" si="211"/>
        <v>777626.82306975918</v>
      </c>
      <c r="J1655" s="4">
        <f t="shared" si="209"/>
        <v>73.46335688996291</v>
      </c>
      <c r="K1655" s="5">
        <f t="shared" si="210"/>
        <v>35659.091412807531</v>
      </c>
      <c r="L1655" s="15">
        <f t="shared" si="204"/>
        <v>22.606810842249338</v>
      </c>
      <c r="M1655" s="6"/>
      <c r="N1655" s="7">
        <f t="shared" si="205"/>
        <v>24.384051798830338</v>
      </c>
      <c r="O1655" s="28">
        <f t="shared" si="206"/>
        <v>21.807252856433184</v>
      </c>
    </row>
    <row r="1656" spans="1:15" ht="13.2" x14ac:dyDescent="0.25">
      <c r="A1656" s="31">
        <v>39539</v>
      </c>
      <c r="B1656" s="11">
        <v>1370.47</v>
      </c>
      <c r="C1656" s="4">
        <f>C1655*2/3+C1658/3</f>
        <v>28.436666666666667</v>
      </c>
      <c r="D1656" s="11">
        <f>D1655*2/3+D1658/3</f>
        <v>57.383333333333326</v>
      </c>
      <c r="E1656" s="11">
        <v>214.82300000000001</v>
      </c>
      <c r="F1656" s="27">
        <v>3.68</v>
      </c>
      <c r="G1656" s="4">
        <f t="shared" si="207"/>
        <v>1657.102330337068</v>
      </c>
      <c r="H1656" s="4">
        <f t="shared" si="208"/>
        <v>34.384164994747607</v>
      </c>
      <c r="I1656" s="5">
        <f t="shared" si="211"/>
        <v>805747.81302311609</v>
      </c>
      <c r="J1656" s="4">
        <f t="shared" si="209"/>
        <v>69.384995942395975</v>
      </c>
      <c r="K1656" s="5">
        <f t="shared" si="210"/>
        <v>33737.692424722765</v>
      </c>
      <c r="L1656" s="15">
        <f t="shared" si="204"/>
        <v>23.356040643201599</v>
      </c>
      <c r="M1656" s="6"/>
      <c r="N1656" s="7">
        <f t="shared" si="205"/>
        <v>25.204092441252204</v>
      </c>
      <c r="O1656" s="28">
        <f t="shared" si="206"/>
        <v>23.88271855939588</v>
      </c>
    </row>
    <row r="1657" spans="1:15" ht="13.2" x14ac:dyDescent="0.25">
      <c r="A1657" s="31">
        <v>39569</v>
      </c>
      <c r="B1657" s="11">
        <v>1403.22</v>
      </c>
      <c r="C1657" s="4">
        <f>C1655/3+C1658*2/3</f>
        <v>28.573333333333334</v>
      </c>
      <c r="D1657" s="11">
        <f>D1655/3+D1658*2/3</f>
        <v>54.376666666666665</v>
      </c>
      <c r="E1657" s="11">
        <v>216.63200000000001</v>
      </c>
      <c r="F1657" s="27">
        <v>3.88</v>
      </c>
      <c r="G1657" s="4">
        <f t="shared" si="207"/>
        <v>1682.5335345655305</v>
      </c>
      <c r="H1657" s="4">
        <f t="shared" si="208"/>
        <v>34.260908145303247</v>
      </c>
      <c r="I1657" s="5">
        <f t="shared" si="211"/>
        <v>819501.70604261383</v>
      </c>
      <c r="J1657" s="4">
        <f t="shared" si="209"/>
        <v>65.200442670827329</v>
      </c>
      <c r="K1657" s="5">
        <f t="shared" si="210"/>
        <v>31756.795871099228</v>
      </c>
      <c r="L1657" s="15">
        <f t="shared" si="204"/>
        <v>23.696432116623178</v>
      </c>
      <c r="M1657" s="6"/>
      <c r="N1657" s="7">
        <f t="shared" si="205"/>
        <v>25.583647878051789</v>
      </c>
      <c r="O1657" s="28">
        <f t="shared" si="206"/>
        <v>25.805553852755473</v>
      </c>
    </row>
    <row r="1658" spans="1:15" ht="13.2" x14ac:dyDescent="0.25">
      <c r="A1658" s="31">
        <v>39600</v>
      </c>
      <c r="B1658" s="11">
        <v>1341.25</v>
      </c>
      <c r="C1658" s="4">
        <v>28.71</v>
      </c>
      <c r="D1658" s="11">
        <v>51.37</v>
      </c>
      <c r="E1658" s="11">
        <v>218.815</v>
      </c>
      <c r="F1658" s="27">
        <v>4.0999999999999996</v>
      </c>
      <c r="G1658" s="4">
        <f t="shared" si="207"/>
        <v>1592.1838596531315</v>
      </c>
      <c r="H1658" s="4">
        <f t="shared" si="208"/>
        <v>34.081340995818387</v>
      </c>
      <c r="I1658" s="5">
        <f t="shared" si="211"/>
        <v>776878.93815499858</v>
      </c>
      <c r="J1658" s="4">
        <f t="shared" si="209"/>
        <v>60.980790210908751</v>
      </c>
      <c r="K1658" s="5">
        <f t="shared" si="210"/>
        <v>29754.535733846988</v>
      </c>
      <c r="L1658" s="15">
        <f t="shared" si="204"/>
        <v>22.416812802281939</v>
      </c>
      <c r="M1658" s="6"/>
      <c r="N1658" s="7">
        <f t="shared" si="205"/>
        <v>24.216735515654349</v>
      </c>
      <c r="O1658" s="28">
        <f t="shared" si="206"/>
        <v>26.109597041074558</v>
      </c>
    </row>
    <row r="1659" spans="1:15" ht="13.2" x14ac:dyDescent="0.25">
      <c r="A1659" s="31">
        <v>39630</v>
      </c>
      <c r="B1659" s="11">
        <v>1257.33</v>
      </c>
      <c r="C1659" s="4">
        <f>C1658*2/3+C1661/3</f>
        <v>28.756666666666668</v>
      </c>
      <c r="D1659" s="11">
        <f>D1658*2/3+D1661/3</f>
        <v>49.563333333333333</v>
      </c>
      <c r="E1659" s="11">
        <v>219.964</v>
      </c>
      <c r="F1659" s="27">
        <v>4.01</v>
      </c>
      <c r="G1659" s="4">
        <f t="shared" si="207"/>
        <v>1484.766777699987</v>
      </c>
      <c r="H1659" s="4">
        <f t="shared" si="208"/>
        <v>33.958422453977313</v>
      </c>
      <c r="I1659" s="5">
        <f t="shared" si="211"/>
        <v>725847.39251404488</v>
      </c>
      <c r="J1659" s="4">
        <f t="shared" si="209"/>
        <v>58.528779815484953</v>
      </c>
      <c r="K1659" s="5">
        <f t="shared" si="210"/>
        <v>28612.549023967014</v>
      </c>
      <c r="L1659" s="15">
        <f t="shared" si="204"/>
        <v>20.90720646266157</v>
      </c>
      <c r="M1659" s="6"/>
      <c r="N1659" s="7">
        <f t="shared" si="205"/>
        <v>22.603177385642233</v>
      </c>
      <c r="O1659" s="28">
        <f t="shared" si="206"/>
        <v>25.368148496872688</v>
      </c>
    </row>
    <row r="1660" spans="1:15" ht="13.2" x14ac:dyDescent="0.25">
      <c r="A1660" s="31">
        <v>39661</v>
      </c>
      <c r="B1660" s="11">
        <v>1281.47</v>
      </c>
      <c r="C1660" s="4">
        <f>C1658/3+C1661*2/3</f>
        <v>28.803333333333335</v>
      </c>
      <c r="D1660" s="11">
        <f>D1658/3+D1661*2/3</f>
        <v>47.756666666666668</v>
      </c>
      <c r="E1660" s="11">
        <v>219.08600000000001</v>
      </c>
      <c r="F1660" s="27">
        <v>3.89</v>
      </c>
      <c r="G1660" s="4">
        <f t="shared" si="207"/>
        <v>1519.3379627634808</v>
      </c>
      <c r="H1660" s="4">
        <f t="shared" si="208"/>
        <v>34.149841812499808</v>
      </c>
      <c r="I1660" s="5">
        <f t="shared" si="211"/>
        <v>744139.17818608577</v>
      </c>
      <c r="J1660" s="4">
        <f t="shared" si="209"/>
        <v>56.621315084791661</v>
      </c>
      <c r="K1660" s="5">
        <f t="shared" si="210"/>
        <v>27731.906861838492</v>
      </c>
      <c r="L1660" s="15">
        <f t="shared" si="204"/>
        <v>21.401617360047918</v>
      </c>
      <c r="M1660" s="6"/>
      <c r="N1660" s="7">
        <f t="shared" si="205"/>
        <v>23.155126607759239</v>
      </c>
      <c r="O1660" s="28">
        <f t="shared" si="206"/>
        <v>26.833321700286174</v>
      </c>
    </row>
    <row r="1661" spans="1:15" ht="13.2" x14ac:dyDescent="0.25">
      <c r="A1661" s="31">
        <v>39692</v>
      </c>
      <c r="B1661" s="11">
        <v>1216.95</v>
      </c>
      <c r="C1661" s="4">
        <v>28.85</v>
      </c>
      <c r="D1661" s="11">
        <f>45.95</f>
        <v>45.95</v>
      </c>
      <c r="E1661" s="11">
        <v>218.78299999999999</v>
      </c>
      <c r="F1661" s="27">
        <v>3.69</v>
      </c>
      <c r="G1661" s="4">
        <f t="shared" si="207"/>
        <v>1444.839925177002</v>
      </c>
      <c r="H1661" s="4">
        <f t="shared" si="208"/>
        <v>34.25254270212951</v>
      </c>
      <c r="I1661" s="5">
        <f t="shared" si="211"/>
        <v>709049.64915572631</v>
      </c>
      <c r="J1661" s="4">
        <f t="shared" si="209"/>
        <v>54.554743055904709</v>
      </c>
      <c r="K1661" s="5">
        <f t="shared" si="210"/>
        <v>26772.530817786781</v>
      </c>
      <c r="L1661" s="15">
        <f t="shared" si="204"/>
        <v>20.362733946097507</v>
      </c>
      <c r="M1661" s="6"/>
      <c r="N1661" s="7">
        <f t="shared" si="205"/>
        <v>22.050373871028608</v>
      </c>
      <c r="O1661" s="28">
        <f t="shared" si="206"/>
        <v>26.484221980413491</v>
      </c>
    </row>
    <row r="1662" spans="1:15" ht="13.2" x14ac:dyDescent="0.25">
      <c r="A1662" s="31">
        <v>39722</v>
      </c>
      <c r="B1662" s="11">
        <v>968.8</v>
      </c>
      <c r="C1662" s="4">
        <f>C1661*2/3+C1664/3</f>
        <v>28.696666666666665</v>
      </c>
      <c r="D1662" s="11">
        <f>D1661*2/3+D1664/3</f>
        <v>35.593333333333334</v>
      </c>
      <c r="E1662" s="11">
        <v>216.57300000000001</v>
      </c>
      <c r="F1662" s="23">
        <v>3.81</v>
      </c>
      <c r="G1662" s="4">
        <f t="shared" si="207"/>
        <v>1161.9578913345613</v>
      </c>
      <c r="H1662" s="4">
        <f t="shared" si="208"/>
        <v>34.418165037500827</v>
      </c>
      <c r="I1662" s="5">
        <f t="shared" si="211"/>
        <v>571633.92505483725</v>
      </c>
      <c r="J1662" s="4">
        <f t="shared" si="209"/>
        <v>42.68987876297291</v>
      </c>
      <c r="K1662" s="5">
        <f t="shared" si="210"/>
        <v>21001.606976794497</v>
      </c>
      <c r="L1662" s="15">
        <f t="shared" si="204"/>
        <v>16.387356548789821</v>
      </c>
      <c r="M1662" s="6"/>
      <c r="N1662" s="7">
        <f t="shared" si="205"/>
        <v>17.770107910955751</v>
      </c>
      <c r="O1662" s="28">
        <f t="shared" si="206"/>
        <v>27.218580258475367</v>
      </c>
    </row>
    <row r="1663" spans="1:15" ht="13.2" x14ac:dyDescent="0.25">
      <c r="A1663" s="31">
        <v>39753</v>
      </c>
      <c r="B1663" s="11">
        <v>883.04</v>
      </c>
      <c r="C1663" s="4">
        <f>C1661/3+C1664*2/3</f>
        <v>28.543333333333333</v>
      </c>
      <c r="D1663" s="11">
        <f>D1661/3+D1664*2/3</f>
        <v>25.236666666666668</v>
      </c>
      <c r="E1663" s="11">
        <v>212.42500000000001</v>
      </c>
      <c r="F1663" s="23">
        <v>3.53</v>
      </c>
      <c r="G1663" s="4">
        <f t="shared" si="207"/>
        <v>1079.7801064846415</v>
      </c>
      <c r="H1663" s="4">
        <f t="shared" si="208"/>
        <v>34.902749032992034</v>
      </c>
      <c r="I1663" s="5">
        <f t="shared" si="211"/>
        <v>532636.83480576659</v>
      </c>
      <c r="J1663" s="4">
        <f t="shared" si="209"/>
        <v>30.859361547212742</v>
      </c>
      <c r="K1663" s="5">
        <f t="shared" si="210"/>
        <v>15222.388854844097</v>
      </c>
      <c r="L1663" s="15">
        <f t="shared" si="204"/>
        <v>15.259659405704573</v>
      </c>
      <c r="M1663" s="6"/>
      <c r="N1663" s="7">
        <f t="shared" si="205"/>
        <v>16.575738507639596</v>
      </c>
      <c r="O1663" s="28">
        <f t="shared" si="206"/>
        <v>34.990357944789324</v>
      </c>
    </row>
    <row r="1664" spans="1:15" ht="13.2" x14ac:dyDescent="0.25">
      <c r="A1664" s="31">
        <v>39783</v>
      </c>
      <c r="B1664" s="11">
        <v>877.56</v>
      </c>
      <c r="C1664" s="4">
        <v>28.39</v>
      </c>
      <c r="D1664" s="11">
        <v>14.88</v>
      </c>
      <c r="E1664" s="11">
        <v>210.22800000000001</v>
      </c>
      <c r="F1664" s="23">
        <v>2.42</v>
      </c>
      <c r="G1664" s="4">
        <f t="shared" si="207"/>
        <v>1084.2934465437522</v>
      </c>
      <c r="H1664" s="4">
        <f t="shared" si="208"/>
        <v>35.078047025134616</v>
      </c>
      <c r="I1664" s="5">
        <f t="shared" si="211"/>
        <v>536305.13677569432</v>
      </c>
      <c r="J1664" s="4">
        <f t="shared" si="209"/>
        <v>18.38539414350134</v>
      </c>
      <c r="K1664" s="5">
        <f t="shared" si="210"/>
        <v>9093.6465144518133</v>
      </c>
      <c r="L1664" s="15">
        <f t="shared" si="204"/>
        <v>15.376080747423764</v>
      </c>
      <c r="M1664" s="6"/>
      <c r="N1664" s="7">
        <f t="shared" si="205"/>
        <v>16.732842670212026</v>
      </c>
      <c r="O1664" s="28">
        <f t="shared" si="206"/>
        <v>58.975806451612897</v>
      </c>
    </row>
    <row r="1665" spans="1:15" ht="13.2" x14ac:dyDescent="0.25">
      <c r="A1665" s="31">
        <v>39814</v>
      </c>
      <c r="B1665" s="11">
        <v>865.58</v>
      </c>
      <c r="C1665" s="4">
        <f>C1664*2/3+C1667/3</f>
        <v>28.013333333333335</v>
      </c>
      <c r="D1665" s="11">
        <f>D1664*2/3+D1667/3</f>
        <v>12.206666666666667</v>
      </c>
      <c r="E1665" s="11">
        <v>211.143</v>
      </c>
      <c r="F1665" s="23">
        <v>2.52</v>
      </c>
      <c r="G1665" s="4">
        <f t="shared" si="207"/>
        <v>1064.8565272824578</v>
      </c>
      <c r="H1665" s="4">
        <f t="shared" si="208"/>
        <v>34.462650304927628</v>
      </c>
      <c r="I1665" s="5">
        <f t="shared" si="211"/>
        <v>528111.86433720007</v>
      </c>
      <c r="J1665" s="4">
        <f t="shared" si="209"/>
        <v>15.016923538391833</v>
      </c>
      <c r="K1665" s="5">
        <f t="shared" si="210"/>
        <v>7447.5906220985798</v>
      </c>
      <c r="L1665" s="15">
        <f t="shared" ref="L1665:L1728" si="212">G1665/AVERAGE(J1545:J1664)</f>
        <v>15.174651936879661</v>
      </c>
      <c r="M1665" s="6"/>
      <c r="N1665" s="7">
        <f t="shared" ref="N1665:N1728" si="213">I1665/AVERAGE(K1545:K1664)</f>
        <v>16.545978292696997</v>
      </c>
      <c r="O1665" s="28">
        <f t="shared" si="206"/>
        <v>70.910431458219549</v>
      </c>
    </row>
    <row r="1666" spans="1:15" ht="13.2" x14ac:dyDescent="0.25">
      <c r="A1666" s="31">
        <v>39845</v>
      </c>
      <c r="B1666" s="11">
        <v>805.23</v>
      </c>
      <c r="C1666" s="4">
        <f>C1664/3+C1667*2/3</f>
        <v>27.63666666666667</v>
      </c>
      <c r="D1666" s="11">
        <f>D1664/3+D1667*2/3</f>
        <v>9.5333333333333332</v>
      </c>
      <c r="E1666" s="11">
        <v>212.19300000000001</v>
      </c>
      <c r="F1666" s="23">
        <v>2.87</v>
      </c>
      <c r="G1666" s="4">
        <f t="shared" si="207"/>
        <v>985.7106888068879</v>
      </c>
      <c r="H1666" s="4">
        <f t="shared" si="208"/>
        <v>33.831026832490551</v>
      </c>
      <c r="I1666" s="5">
        <f t="shared" si="211"/>
        <v>490257.96127636108</v>
      </c>
      <c r="J1666" s="4">
        <f t="shared" si="209"/>
        <v>11.670092478702562</v>
      </c>
      <c r="K1666" s="5">
        <f t="shared" si="210"/>
        <v>5804.2951258248895</v>
      </c>
      <c r="L1666" s="15">
        <f t="shared" si="212"/>
        <v>14.122181801918892</v>
      </c>
      <c r="M1666" s="6"/>
      <c r="N1666" s="7">
        <f t="shared" si="213"/>
        <v>15.431495098996701</v>
      </c>
      <c r="O1666" s="28">
        <f t="shared" si="206"/>
        <v>84.464685314685312</v>
      </c>
    </row>
    <row r="1667" spans="1:15" ht="13.2" x14ac:dyDescent="0.25">
      <c r="A1667" s="31">
        <v>39873</v>
      </c>
      <c r="B1667" s="11">
        <v>757.13</v>
      </c>
      <c r="C1667" s="4">
        <v>27.26</v>
      </c>
      <c r="D1667" s="11">
        <v>6.86</v>
      </c>
      <c r="E1667" s="11">
        <v>212.709</v>
      </c>
      <c r="F1667" s="23">
        <v>2.82</v>
      </c>
      <c r="G1667" s="4">
        <f t="shared" si="207"/>
        <v>924.5814182286598</v>
      </c>
      <c r="H1667" s="4">
        <f t="shared" si="208"/>
        <v>33.288985327372139</v>
      </c>
      <c r="I1667" s="5">
        <f t="shared" si="211"/>
        <v>461234.13506356144</v>
      </c>
      <c r="J1667" s="4">
        <f t="shared" si="209"/>
        <v>8.3771988021193273</v>
      </c>
      <c r="K1667" s="5">
        <f t="shared" si="210"/>
        <v>4179.0262788900609</v>
      </c>
      <c r="L1667" s="15">
        <f t="shared" si="212"/>
        <v>13.323667656863929</v>
      </c>
      <c r="M1667" s="6"/>
      <c r="N1667" s="7">
        <f t="shared" si="213"/>
        <v>14.592703772466313</v>
      </c>
      <c r="O1667" s="28">
        <f t="shared" si="206"/>
        <v>110.36880466472303</v>
      </c>
    </row>
    <row r="1668" spans="1:15" ht="13.2" x14ac:dyDescent="0.25">
      <c r="A1668" s="31">
        <v>39904</v>
      </c>
      <c r="B1668" s="11">
        <v>848.15</v>
      </c>
      <c r="C1668" s="4">
        <f>C1667*2/3+C1670/3</f>
        <v>26.703333333333333</v>
      </c>
      <c r="D1668" s="11">
        <f>D1667*2/3+D1670/3</f>
        <v>7.0766666666666662</v>
      </c>
      <c r="E1668" s="11">
        <v>213.24</v>
      </c>
      <c r="F1668" s="23">
        <v>2.93</v>
      </c>
      <c r="G1668" s="4">
        <f t="shared" si="207"/>
        <v>1033.1528181860813</v>
      </c>
      <c r="H1668" s="4">
        <f t="shared" si="208"/>
        <v>32.528001047333206</v>
      </c>
      <c r="I1668" s="5">
        <f t="shared" si="211"/>
        <v>516747.99979819596</v>
      </c>
      <c r="J1668" s="4">
        <f t="shared" si="209"/>
        <v>8.6202654129931826</v>
      </c>
      <c r="K1668" s="5">
        <f t="shared" si="210"/>
        <v>4311.5643992673067</v>
      </c>
      <c r="L1668" s="15">
        <f t="shared" si="212"/>
        <v>14.981866453039249</v>
      </c>
      <c r="M1668" s="6"/>
      <c r="N1668" s="7">
        <f t="shared" si="213"/>
        <v>16.441219972398425</v>
      </c>
      <c r="O1668" s="28">
        <f t="shared" si="206"/>
        <v>119.85162505887895</v>
      </c>
    </row>
    <row r="1669" spans="1:15" ht="13.2" x14ac:dyDescent="0.25">
      <c r="A1669" s="31">
        <v>39934</v>
      </c>
      <c r="B1669" s="11">
        <v>902.41</v>
      </c>
      <c r="C1669" s="4">
        <f>C1667/3+C1670*2/3</f>
        <v>26.146666666666668</v>
      </c>
      <c r="D1669" s="11">
        <f>D1667/3+D1670*2/3</f>
        <v>7.293333333333333</v>
      </c>
      <c r="E1669" s="11">
        <v>213.85599999999999</v>
      </c>
      <c r="F1669" s="23">
        <v>3.29</v>
      </c>
      <c r="G1669" s="4">
        <f t="shared" si="207"/>
        <v>1096.0819651073618</v>
      </c>
      <c r="H1669" s="4">
        <f t="shared" si="208"/>
        <v>31.758169547109581</v>
      </c>
      <c r="I1669" s="5">
        <f t="shared" si="211"/>
        <v>549546.72142645705</v>
      </c>
      <c r="J1669" s="4">
        <f t="shared" si="209"/>
        <v>8.8586021123248031</v>
      </c>
      <c r="K1669" s="5">
        <f t="shared" si="210"/>
        <v>4441.4705306940605</v>
      </c>
      <c r="L1669" s="15">
        <f t="shared" si="212"/>
        <v>15.996355755263149</v>
      </c>
      <c r="M1669" s="6"/>
      <c r="N1669" s="7">
        <f t="shared" si="213"/>
        <v>17.585230774696491</v>
      </c>
      <c r="O1669" s="28">
        <f t="shared" si="206"/>
        <v>123.73080438756855</v>
      </c>
    </row>
    <row r="1670" spans="1:15" ht="13.2" x14ac:dyDescent="0.25">
      <c r="A1670" s="31">
        <v>39965</v>
      </c>
      <c r="B1670" s="11">
        <v>926.12</v>
      </c>
      <c r="C1670" s="4">
        <v>25.59</v>
      </c>
      <c r="D1670" s="11">
        <v>7.51</v>
      </c>
      <c r="E1670" s="11">
        <v>215.69300000000001</v>
      </c>
      <c r="F1670" s="23">
        <v>3.72</v>
      </c>
      <c r="G1670" s="4">
        <f t="shared" si="207"/>
        <v>1115.3002107625189</v>
      </c>
      <c r="H1670" s="4">
        <f t="shared" si="208"/>
        <v>30.817315675520295</v>
      </c>
      <c r="I1670" s="5">
        <f t="shared" si="211"/>
        <v>560469.82800535939</v>
      </c>
      <c r="J1670" s="4">
        <f t="shared" si="209"/>
        <v>9.0440813100100588</v>
      </c>
      <c r="K1670" s="5">
        <f t="shared" si="210"/>
        <v>4544.906068673874</v>
      </c>
      <c r="L1670" s="15">
        <f t="shared" si="212"/>
        <v>16.38418281621534</v>
      </c>
      <c r="M1670" s="6"/>
      <c r="N1670" s="7">
        <f t="shared" si="213"/>
        <v>18.040717081299718</v>
      </c>
      <c r="O1670" s="28">
        <f t="shared" si="206"/>
        <v>123.31824234354195</v>
      </c>
    </row>
    <row r="1671" spans="1:15" ht="13.2" x14ac:dyDescent="0.25">
      <c r="A1671" s="31">
        <v>39995</v>
      </c>
      <c r="B1671" s="11">
        <v>935.82</v>
      </c>
      <c r="C1671" s="4">
        <f>C1670*2/3+C1673/3</f>
        <v>25.026666666666664</v>
      </c>
      <c r="D1671" s="11">
        <f>D1670*2/3+D1673/3</f>
        <v>9.1866666666666674</v>
      </c>
      <c r="E1671" s="11">
        <v>215.351</v>
      </c>
      <c r="F1671" s="23">
        <v>3.56</v>
      </c>
      <c r="G1671" s="4">
        <f t="shared" si="207"/>
        <v>1128.77141253117</v>
      </c>
      <c r="H1671" s="4">
        <f t="shared" si="208"/>
        <v>30.18677297373435</v>
      </c>
      <c r="I1671" s="5">
        <f t="shared" si="211"/>
        <v>568503.6291349174</v>
      </c>
      <c r="J1671" s="4">
        <f t="shared" si="209"/>
        <v>11.080813307886505</v>
      </c>
      <c r="K1671" s="5">
        <f t="shared" si="210"/>
        <v>5580.8310782551935</v>
      </c>
      <c r="L1671" s="15">
        <f t="shared" si="212"/>
        <v>16.694620816995613</v>
      </c>
      <c r="M1671" s="6"/>
      <c r="N1671" s="7">
        <f t="shared" si="213"/>
        <v>18.410569541960584</v>
      </c>
      <c r="O1671" s="28">
        <f t="shared" si="206"/>
        <v>101.86719883889695</v>
      </c>
    </row>
    <row r="1672" spans="1:15" ht="13.2" x14ac:dyDescent="0.25">
      <c r="A1672" s="31">
        <v>40026</v>
      </c>
      <c r="B1672" s="11">
        <v>1009.73</v>
      </c>
      <c r="C1672" s="4">
        <f>C1670/3+C1673*2/3</f>
        <v>24.463333333333331</v>
      </c>
      <c r="D1672" s="11">
        <f>D1670/3+D1673*2/3</f>
        <v>10.863333333333333</v>
      </c>
      <c r="E1672" s="11">
        <v>215.834</v>
      </c>
      <c r="F1672" s="23">
        <v>3.59</v>
      </c>
      <c r="G1672" s="4">
        <f t="shared" si="207"/>
        <v>1215.1949956448009</v>
      </c>
      <c r="H1672" s="4">
        <f t="shared" si="208"/>
        <v>29.44125681465076</v>
      </c>
      <c r="I1672" s="5">
        <f t="shared" si="211"/>
        <v>613266.37607151119</v>
      </c>
      <c r="J1672" s="4">
        <f t="shared" si="209"/>
        <v>13.073859648309966</v>
      </c>
      <c r="K1672" s="5">
        <f t="shared" si="210"/>
        <v>6597.9193104990291</v>
      </c>
      <c r="L1672" s="15">
        <f t="shared" si="212"/>
        <v>18.094069801576079</v>
      </c>
      <c r="M1672" s="6"/>
      <c r="N1672" s="7">
        <f t="shared" si="213"/>
        <v>19.979249781377383</v>
      </c>
      <c r="O1672" s="28">
        <f t="shared" si="206"/>
        <v>92.948450444921761</v>
      </c>
    </row>
    <row r="1673" spans="1:15" ht="13.2" x14ac:dyDescent="0.25">
      <c r="A1673" s="31">
        <v>40057</v>
      </c>
      <c r="B1673" s="11">
        <v>1044.55</v>
      </c>
      <c r="C1673" s="4">
        <v>23.9</v>
      </c>
      <c r="D1673" s="11">
        <v>12.54</v>
      </c>
      <c r="E1673" s="11">
        <v>215.96899999999999</v>
      </c>
      <c r="F1673" s="23">
        <v>3.4</v>
      </c>
      <c r="G1673" s="4">
        <f t="shared" si="207"/>
        <v>1256.3145458375968</v>
      </c>
      <c r="H1673" s="4">
        <f t="shared" si="208"/>
        <v>28.745313910792749</v>
      </c>
      <c r="I1673" s="5">
        <f t="shared" si="211"/>
        <v>635226.86979391344</v>
      </c>
      <c r="J1673" s="4">
        <f t="shared" si="209"/>
        <v>15.082269307169083</v>
      </c>
      <c r="K1673" s="5">
        <f t="shared" si="210"/>
        <v>7626.006363712293</v>
      </c>
      <c r="L1673" s="15">
        <f t="shared" si="212"/>
        <v>18.831902264840075</v>
      </c>
      <c r="M1673" s="6"/>
      <c r="N1673" s="7">
        <f t="shared" si="213"/>
        <v>20.81718057648996</v>
      </c>
      <c r="O1673" s="28">
        <f t="shared" ref="O1673:O1736" si="214">B1673/D1673</f>
        <v>83.297448165869227</v>
      </c>
    </row>
    <row r="1674" spans="1:15" ht="13.2" x14ac:dyDescent="0.25">
      <c r="A1674" s="31">
        <v>40087</v>
      </c>
      <c r="B1674" s="11">
        <v>1067.6600000000001</v>
      </c>
      <c r="C1674" s="4">
        <f>C1673*2/3+C1676/3</f>
        <v>23.403333333333332</v>
      </c>
      <c r="D1674" s="11">
        <f>D1673*2/3+D1676/3</f>
        <v>25.349999999999998</v>
      </c>
      <c r="E1674" s="11">
        <v>216.17699999999999</v>
      </c>
      <c r="F1674" s="23">
        <v>3.39</v>
      </c>
      <c r="G1674" s="4">
        <f t="shared" ref="G1674:G1737" si="215">B1674*$E$1804/E1674</f>
        <v>1282.874163208852</v>
      </c>
      <c r="H1674" s="4">
        <f t="shared" ref="H1674:H1737" si="216">C1674*$E$1804/E1674</f>
        <v>28.120873373824843</v>
      </c>
      <c r="I1674" s="5">
        <f t="shared" si="211"/>
        <v>649841.02609518135</v>
      </c>
      <c r="J1674" s="4">
        <f t="shared" ref="J1674:J1737" si="217">D1674*$E$1804/E1674</f>
        <v>30.459940465451918</v>
      </c>
      <c r="K1674" s="5">
        <f t="shared" ref="K1674:K1737" si="218">J1674*(I1674/G1674)</f>
        <v>15429.509405159737</v>
      </c>
      <c r="L1674" s="15">
        <f t="shared" si="212"/>
        <v>19.358008443486838</v>
      </c>
      <c r="M1674" s="6"/>
      <c r="N1674" s="7">
        <f t="shared" si="213"/>
        <v>21.420018718305084</v>
      </c>
      <c r="O1674" s="28">
        <f t="shared" si="214"/>
        <v>42.11676528599606</v>
      </c>
    </row>
    <row r="1675" spans="1:15" ht="13.2" x14ac:dyDescent="0.25">
      <c r="A1675" s="31">
        <v>40118</v>
      </c>
      <c r="B1675" s="11">
        <v>1088.07</v>
      </c>
      <c r="C1675" s="4">
        <f>C1673/3+C1676*2/3</f>
        <v>22.906666666666666</v>
      </c>
      <c r="D1675" s="11">
        <f>D1673/3+D1676*2/3</f>
        <v>38.159999999999997</v>
      </c>
      <c r="E1675" s="11">
        <v>216.33</v>
      </c>
      <c r="F1675" s="23">
        <v>3.4</v>
      </c>
      <c r="G1675" s="4">
        <f t="shared" si="215"/>
        <v>1306.4736592705588</v>
      </c>
      <c r="H1675" s="4">
        <f t="shared" si="216"/>
        <v>27.504624354766634</v>
      </c>
      <c r="I1675" s="5">
        <f t="shared" ref="I1675:I1738" si="219">I1674*((G1675+(H1675/12))/G1674)</f>
        <v>662956.41235936387</v>
      </c>
      <c r="J1675" s="4">
        <f t="shared" si="217"/>
        <v>45.819694355845222</v>
      </c>
      <c r="K1675" s="5">
        <f t="shared" si="218"/>
        <v>23250.725316967953</v>
      </c>
      <c r="L1675" s="15">
        <f t="shared" si="212"/>
        <v>19.812761079966055</v>
      </c>
      <c r="M1675" s="6"/>
      <c r="N1675" s="7">
        <f t="shared" si="213"/>
        <v>21.938367056892975</v>
      </c>
      <c r="O1675" s="28">
        <f t="shared" si="214"/>
        <v>28.513364779874216</v>
      </c>
    </row>
    <row r="1676" spans="1:15" ht="13.2" x14ac:dyDescent="0.25">
      <c r="A1676" s="31">
        <v>40148</v>
      </c>
      <c r="B1676" s="11">
        <v>1110.3800000000001</v>
      </c>
      <c r="C1676" s="4">
        <v>22.41</v>
      </c>
      <c r="D1676" s="11">
        <v>50.97</v>
      </c>
      <c r="E1676" s="11">
        <v>215.94900000000001</v>
      </c>
      <c r="F1676" s="23">
        <v>3.59</v>
      </c>
      <c r="G1676" s="4">
        <f t="shared" si="215"/>
        <v>1335.6141317625923</v>
      </c>
      <c r="H1676" s="4">
        <f t="shared" si="216"/>
        <v>26.955738299320672</v>
      </c>
      <c r="I1676" s="5">
        <f t="shared" si="219"/>
        <v>678883.30807573907</v>
      </c>
      <c r="J1676" s="4">
        <f t="shared" si="217"/>
        <v>61.308968367531214</v>
      </c>
      <c r="K1676" s="5">
        <f t="shared" si="218"/>
        <v>31162.91919218683</v>
      </c>
      <c r="L1676" s="15">
        <f t="shared" si="212"/>
        <v>20.322376500216539</v>
      </c>
      <c r="M1676" s="6"/>
      <c r="N1676" s="7">
        <f t="shared" si="213"/>
        <v>22.511278992034388</v>
      </c>
      <c r="O1676" s="28">
        <f t="shared" si="214"/>
        <v>21.784971551893275</v>
      </c>
    </row>
    <row r="1677" spans="1:15" ht="13.2" x14ac:dyDescent="0.25">
      <c r="A1677" s="31">
        <v>40179</v>
      </c>
      <c r="B1677" s="11">
        <v>1123.58</v>
      </c>
      <c r="C1677" s="4">
        <f>C1676*2/3+C1679/3</f>
        <v>22.24</v>
      </c>
      <c r="D1677" s="11">
        <f>D1676*2/3+D1679/3</f>
        <v>54.289999999999992</v>
      </c>
      <c r="E1677" s="11">
        <v>216.68700000000001</v>
      </c>
      <c r="F1677" s="23">
        <v>3.73</v>
      </c>
      <c r="G1677" s="4">
        <f t="shared" si="215"/>
        <v>1346.8887184741122</v>
      </c>
      <c r="H1677" s="4">
        <f t="shared" si="216"/>
        <v>26.660144447982567</v>
      </c>
      <c r="I1677" s="5">
        <f t="shared" si="219"/>
        <v>685743.36525397806</v>
      </c>
      <c r="J1677" s="4">
        <f t="shared" si="217"/>
        <v>65.080001892130113</v>
      </c>
      <c r="K1677" s="5">
        <f t="shared" si="218"/>
        <v>33134.273749655986</v>
      </c>
      <c r="L1677" s="15">
        <f t="shared" si="212"/>
        <v>20.527859801454412</v>
      </c>
      <c r="M1677" s="6"/>
      <c r="N1677" s="7">
        <f t="shared" si="213"/>
        <v>22.741430277197466</v>
      </c>
      <c r="O1677" s="28">
        <f t="shared" si="214"/>
        <v>20.695892429545037</v>
      </c>
    </row>
    <row r="1678" spans="1:15" ht="13.2" x14ac:dyDescent="0.25">
      <c r="A1678" s="31">
        <v>40210</v>
      </c>
      <c r="B1678" s="11">
        <v>1089.1600000000001</v>
      </c>
      <c r="C1678" s="4">
        <f>C1676/3+C1679*2/3</f>
        <v>22.07</v>
      </c>
      <c r="D1678" s="11">
        <f>D1676/3+D1679*2/3</f>
        <v>57.61</v>
      </c>
      <c r="E1678" s="11">
        <v>216.74100000000001</v>
      </c>
      <c r="F1678" s="23">
        <v>3.69</v>
      </c>
      <c r="G1678" s="4">
        <f t="shared" si="215"/>
        <v>1305.3025384214336</v>
      </c>
      <c r="H1678" s="4">
        <f t="shared" si="216"/>
        <v>26.449765895700395</v>
      </c>
      <c r="I1678" s="5">
        <f t="shared" si="219"/>
        <v>665692.73494032316</v>
      </c>
      <c r="J1678" s="4">
        <f t="shared" si="217"/>
        <v>69.042637664309012</v>
      </c>
      <c r="K1678" s="5">
        <f t="shared" si="218"/>
        <v>35211.133772734975</v>
      </c>
      <c r="L1678" s="15">
        <f t="shared" si="212"/>
        <v>19.920539306600435</v>
      </c>
      <c r="M1678" s="6"/>
      <c r="N1678" s="7">
        <f t="shared" si="213"/>
        <v>22.070377804640177</v>
      </c>
      <c r="O1678" s="28">
        <f t="shared" si="214"/>
        <v>18.905745530289881</v>
      </c>
    </row>
    <row r="1679" spans="1:15" ht="13.2" x14ac:dyDescent="0.25">
      <c r="A1679" s="31">
        <v>40238</v>
      </c>
      <c r="B1679" s="11">
        <v>1152.05</v>
      </c>
      <c r="C1679" s="4">
        <v>21.9</v>
      </c>
      <c r="D1679" s="11">
        <v>60.93</v>
      </c>
      <c r="E1679" s="11">
        <v>217.631</v>
      </c>
      <c r="F1679" s="23">
        <v>3.73</v>
      </c>
      <c r="G1679" s="4">
        <f t="shared" si="215"/>
        <v>1375.0267363105438</v>
      </c>
      <c r="H1679" s="4">
        <f t="shared" si="216"/>
        <v>26.138696693026269</v>
      </c>
      <c r="I1679" s="5">
        <f t="shared" si="219"/>
        <v>702362.33371113427</v>
      </c>
      <c r="J1679" s="4">
        <f t="shared" si="217"/>
        <v>72.722867100734732</v>
      </c>
      <c r="K1679" s="5">
        <f t="shared" si="218"/>
        <v>37146.770533413845</v>
      </c>
      <c r="L1679" s="15">
        <f t="shared" si="212"/>
        <v>21.004601209715357</v>
      </c>
      <c r="M1679" s="6"/>
      <c r="N1679" s="7">
        <f t="shared" si="213"/>
        <v>23.269199472972979</v>
      </c>
      <c r="O1679" s="28">
        <f t="shared" si="214"/>
        <v>18.907763006729034</v>
      </c>
    </row>
    <row r="1680" spans="1:15" ht="13.2" x14ac:dyDescent="0.25">
      <c r="A1680" s="31">
        <v>40269</v>
      </c>
      <c r="B1680" s="11">
        <v>1197.32</v>
      </c>
      <c r="C1680" s="4">
        <f>C1679*2/3+C1682/3</f>
        <v>21.946666666666665</v>
      </c>
      <c r="D1680" s="11">
        <f>D1679*2/3+D1682/3</f>
        <v>62.986666666666665</v>
      </c>
      <c r="E1680" s="11">
        <v>218.00899999999999</v>
      </c>
      <c r="F1680" s="23">
        <v>3.85</v>
      </c>
      <c r="G1680" s="4">
        <f t="shared" si="215"/>
        <v>1426.5808382222754</v>
      </c>
      <c r="H1680" s="4">
        <f t="shared" si="216"/>
        <v>26.148977825074496</v>
      </c>
      <c r="I1680" s="5">
        <f t="shared" si="219"/>
        <v>729809.19208264328</v>
      </c>
      <c r="J1680" s="4">
        <f t="shared" si="217"/>
        <v>75.04724863040822</v>
      </c>
      <c r="K1680" s="5">
        <f t="shared" si="218"/>
        <v>38392.617104849793</v>
      </c>
      <c r="L1680" s="15">
        <f t="shared" si="212"/>
        <v>21.804845599625153</v>
      </c>
      <c r="M1680" s="6"/>
      <c r="N1680" s="7">
        <f t="shared" si="213"/>
        <v>24.150482266532858</v>
      </c>
      <c r="O1680" s="28">
        <f t="shared" si="214"/>
        <v>19.009102455546145</v>
      </c>
    </row>
    <row r="1681" spans="1:15" ht="13.2" x14ac:dyDescent="0.25">
      <c r="A1681" s="31">
        <v>40299</v>
      </c>
      <c r="B1681" s="11">
        <v>1125.06</v>
      </c>
      <c r="C1681" s="4">
        <f>C1679/3+C1682*2/3</f>
        <v>21.993333333333332</v>
      </c>
      <c r="D1681" s="11">
        <f>D1679/3+D1682*2/3</f>
        <v>65.043333333333322</v>
      </c>
      <c r="E1681" s="11">
        <v>218.178</v>
      </c>
      <c r="F1681" s="23">
        <v>3.42</v>
      </c>
      <c r="G1681" s="4">
        <f t="shared" si="215"/>
        <v>1339.4462786348761</v>
      </c>
      <c r="H1681" s="4">
        <f t="shared" si="216"/>
        <v>26.184282161048927</v>
      </c>
      <c r="I1681" s="5">
        <f t="shared" si="219"/>
        <v>686349.23520085751</v>
      </c>
      <c r="J1681" s="4">
        <f t="shared" si="217"/>
        <v>77.437692908236983</v>
      </c>
      <c r="K1681" s="5">
        <f t="shared" si="218"/>
        <v>39680.054475537094</v>
      </c>
      <c r="L1681" s="15">
        <f t="shared" si="212"/>
        <v>20.480068638423404</v>
      </c>
      <c r="M1681" s="6"/>
      <c r="N1681" s="7">
        <f t="shared" si="213"/>
        <v>22.679628014583454</v>
      </c>
      <c r="O1681" s="28">
        <f t="shared" si="214"/>
        <v>17.297083995285195</v>
      </c>
    </row>
    <row r="1682" spans="1:15" ht="13.2" x14ac:dyDescent="0.25">
      <c r="A1682" s="31">
        <v>40330</v>
      </c>
      <c r="B1682" s="11">
        <v>1083.3599999999999</v>
      </c>
      <c r="C1682" s="4">
        <v>22.04</v>
      </c>
      <c r="D1682" s="11">
        <v>67.099999999999994</v>
      </c>
      <c r="E1682" s="11">
        <v>217.965</v>
      </c>
      <c r="F1682" s="23">
        <v>3.2</v>
      </c>
      <c r="G1682" s="4">
        <f t="shared" si="215"/>
        <v>1291.060537609249</v>
      </c>
      <c r="H1682" s="4">
        <f t="shared" si="216"/>
        <v>26.26548354093547</v>
      </c>
      <c r="I1682" s="5">
        <f t="shared" si="219"/>
        <v>662677.33263314934</v>
      </c>
      <c r="J1682" s="4">
        <f t="shared" si="217"/>
        <v>79.964335099671956</v>
      </c>
      <c r="K1682" s="5">
        <f t="shared" si="218"/>
        <v>41044.204160836955</v>
      </c>
      <c r="L1682" s="15">
        <f t="shared" si="212"/>
        <v>19.742039853739449</v>
      </c>
      <c r="M1682" s="6"/>
      <c r="N1682" s="7">
        <f t="shared" si="213"/>
        <v>21.859418086479803</v>
      </c>
      <c r="O1682" s="28">
        <f t="shared" si="214"/>
        <v>16.145454545454545</v>
      </c>
    </row>
    <row r="1683" spans="1:15" ht="13.2" x14ac:dyDescent="0.25">
      <c r="A1683" s="31">
        <v>40360</v>
      </c>
      <c r="B1683" s="11">
        <v>1079.8</v>
      </c>
      <c r="C1683" s="4">
        <f>C1682*2/3+C1685/3</f>
        <v>22.143333333333334</v>
      </c>
      <c r="D1683" s="11">
        <f>D1682*2/3+D1685/3</f>
        <v>68.686666666666667</v>
      </c>
      <c r="E1683" s="11">
        <v>218.011</v>
      </c>
      <c r="F1683" s="23">
        <v>3.01</v>
      </c>
      <c r="G1683" s="4">
        <f t="shared" si="215"/>
        <v>1286.54650178202</v>
      </c>
      <c r="H1683" s="4">
        <f t="shared" si="216"/>
        <v>26.383059860893869</v>
      </c>
      <c r="I1683" s="5">
        <f t="shared" si="219"/>
        <v>661488.85654539743</v>
      </c>
      <c r="J1683" s="4">
        <f t="shared" si="217"/>
        <v>81.83792435549887</v>
      </c>
      <c r="K1683" s="5">
        <f t="shared" si="218"/>
        <v>42077.666783893495</v>
      </c>
      <c r="L1683" s="15">
        <f t="shared" si="212"/>
        <v>19.668660470717697</v>
      </c>
      <c r="M1683" s="6"/>
      <c r="N1683" s="7">
        <f t="shared" si="213"/>
        <v>21.774656015068242</v>
      </c>
      <c r="O1683" s="28">
        <f t="shared" si="214"/>
        <v>15.720663884305541</v>
      </c>
    </row>
    <row r="1684" spans="1:15" ht="13.2" x14ac:dyDescent="0.25">
      <c r="A1684" s="31">
        <v>40391</v>
      </c>
      <c r="B1684" s="11">
        <v>1087.28</v>
      </c>
      <c r="C1684" s="4">
        <f>C1682/3+C1685*2/3</f>
        <v>22.246666666666666</v>
      </c>
      <c r="D1684" s="11">
        <f>D1682/3+D1685*2/3</f>
        <v>70.273333333333326</v>
      </c>
      <c r="E1684" s="11">
        <v>218.31200000000001</v>
      </c>
      <c r="F1684" s="23">
        <v>2.7</v>
      </c>
      <c r="G1684" s="4">
        <f t="shared" si="215"/>
        <v>1293.6725504782144</v>
      </c>
      <c r="H1684" s="4">
        <f t="shared" si="216"/>
        <v>26.469632483173925</v>
      </c>
      <c r="I1684" s="5">
        <f t="shared" si="219"/>
        <v>666286.90753349208</v>
      </c>
      <c r="J1684" s="4">
        <f t="shared" si="217"/>
        <v>83.612944562522117</v>
      </c>
      <c r="K1684" s="5">
        <f t="shared" si="218"/>
        <v>43063.610062483378</v>
      </c>
      <c r="L1684" s="15">
        <f t="shared" si="212"/>
        <v>19.770299174358573</v>
      </c>
      <c r="M1684" s="6"/>
      <c r="N1684" s="7">
        <f t="shared" si="213"/>
        <v>21.882717641224726</v>
      </c>
      <c r="O1684" s="28">
        <f t="shared" si="214"/>
        <v>15.472156341903046</v>
      </c>
    </row>
    <row r="1685" spans="1:15" ht="13.2" x14ac:dyDescent="0.25">
      <c r="A1685" s="31">
        <v>40422</v>
      </c>
      <c r="B1685" s="11">
        <v>1122.08</v>
      </c>
      <c r="C1685" s="4">
        <v>22.35</v>
      </c>
      <c r="D1685" s="11">
        <v>71.86</v>
      </c>
      <c r="E1685" s="11">
        <v>218.43899999999999</v>
      </c>
      <c r="F1685" s="23">
        <v>2.65</v>
      </c>
      <c r="G1685" s="4">
        <f t="shared" si="215"/>
        <v>1334.302236505386</v>
      </c>
      <c r="H1685" s="4">
        <f t="shared" si="216"/>
        <v>26.577120157114802</v>
      </c>
      <c r="I1685" s="5">
        <f t="shared" si="219"/>
        <v>688353.30559272354</v>
      </c>
      <c r="J1685" s="4">
        <f t="shared" si="217"/>
        <v>85.45108968636552</v>
      </c>
      <c r="K1685" s="5">
        <f t="shared" si="218"/>
        <v>44083.370650838711</v>
      </c>
      <c r="L1685" s="15">
        <f t="shared" si="212"/>
        <v>20.381395233204028</v>
      </c>
      <c r="M1685" s="6"/>
      <c r="N1685" s="7">
        <f t="shared" si="213"/>
        <v>22.5526147271217</v>
      </c>
      <c r="O1685" s="28">
        <f t="shared" si="214"/>
        <v>15.614806568327301</v>
      </c>
    </row>
    <row r="1686" spans="1:15" ht="13.2" x14ac:dyDescent="0.25">
      <c r="A1686" s="31">
        <v>40452</v>
      </c>
      <c r="B1686" s="11">
        <v>1171.58</v>
      </c>
      <c r="C1686" s="4">
        <f>C1685*2/3+C1688/3</f>
        <v>22.476666666666667</v>
      </c>
      <c r="D1686" s="11">
        <f>D1685*2/3+D1688/3</f>
        <v>73.69</v>
      </c>
      <c r="E1686" s="11">
        <v>218.71100000000001</v>
      </c>
      <c r="F1686" s="23">
        <v>2.54</v>
      </c>
      <c r="G1686" s="4">
        <f t="shared" si="215"/>
        <v>1391.4317054926362</v>
      </c>
      <c r="H1686" s="4">
        <f t="shared" si="216"/>
        <v>26.694503690562733</v>
      </c>
      <c r="I1686" s="5">
        <f t="shared" si="219"/>
        <v>718973.45185922156</v>
      </c>
      <c r="J1686" s="4">
        <f t="shared" si="217"/>
        <v>87.518225283593395</v>
      </c>
      <c r="K1686" s="5">
        <f t="shared" si="218"/>
        <v>45221.968339768551</v>
      </c>
      <c r="L1686" s="15">
        <f t="shared" si="212"/>
        <v>21.240127651759412</v>
      </c>
      <c r="M1686" s="6"/>
      <c r="N1686" s="7">
        <f t="shared" si="213"/>
        <v>23.4938168100472</v>
      </c>
      <c r="O1686" s="28">
        <f t="shared" si="214"/>
        <v>15.89876509702809</v>
      </c>
    </row>
    <row r="1687" spans="1:15" ht="13.2" x14ac:dyDescent="0.25">
      <c r="A1687" s="31">
        <v>40483</v>
      </c>
      <c r="B1687" s="11">
        <v>1198.8900000000001</v>
      </c>
      <c r="C1687" s="4">
        <f>C1685/3+C1688*2/3</f>
        <v>22.603333333333335</v>
      </c>
      <c r="D1687" s="11">
        <f>D1685/3+D1688*2/3</f>
        <v>75.52</v>
      </c>
      <c r="E1687" s="11">
        <v>218.803</v>
      </c>
      <c r="F1687" s="23">
        <v>2.76</v>
      </c>
      <c r="G1687" s="4">
        <f t="shared" si="215"/>
        <v>1423.2678444536866</v>
      </c>
      <c r="H1687" s="4">
        <f t="shared" si="216"/>
        <v>26.833652387459647</v>
      </c>
      <c r="I1687" s="5">
        <f t="shared" si="219"/>
        <v>736579.10384073469</v>
      </c>
      <c r="J1687" s="4">
        <f t="shared" si="217"/>
        <v>89.653919553205384</v>
      </c>
      <c r="K1687" s="5">
        <f t="shared" si="218"/>
        <v>46398.296692817756</v>
      </c>
      <c r="L1687" s="15">
        <f t="shared" si="212"/>
        <v>21.700723827760608</v>
      </c>
      <c r="M1687" s="6"/>
      <c r="N1687" s="7">
        <f t="shared" si="213"/>
        <v>23.993185849903526</v>
      </c>
      <c r="O1687" s="28">
        <f t="shared" si="214"/>
        <v>15.875132415254239</v>
      </c>
    </row>
    <row r="1688" spans="1:15" ht="13.2" x14ac:dyDescent="0.25">
      <c r="A1688" s="31">
        <v>40513</v>
      </c>
      <c r="B1688" s="11">
        <v>1241.53</v>
      </c>
      <c r="C1688" s="4">
        <v>22.73</v>
      </c>
      <c r="D1688" s="11">
        <v>77.349999999999994</v>
      </c>
      <c r="E1688" s="11">
        <v>219.179</v>
      </c>
      <c r="F1688" s="23">
        <v>3.29</v>
      </c>
      <c r="G1688" s="4">
        <f t="shared" si="215"/>
        <v>1471.3596744669881</v>
      </c>
      <c r="H1688" s="4">
        <f t="shared" si="216"/>
        <v>26.937734408862159</v>
      </c>
      <c r="I1688" s="5">
        <f t="shared" si="219"/>
        <v>762629.65941274085</v>
      </c>
      <c r="J1688" s="4">
        <f t="shared" si="217"/>
        <v>91.668885020918964</v>
      </c>
      <c r="K1688" s="5">
        <f t="shared" si="218"/>
        <v>47513.474628543416</v>
      </c>
      <c r="L1688" s="15">
        <f t="shared" si="212"/>
        <v>22.39637977304421</v>
      </c>
      <c r="M1688" s="6"/>
      <c r="N1688" s="7">
        <f t="shared" si="213"/>
        <v>24.750553777970644</v>
      </c>
      <c r="O1688" s="28">
        <f t="shared" si="214"/>
        <v>16.050808015513898</v>
      </c>
    </row>
    <row r="1689" spans="1:15" ht="13.2" x14ac:dyDescent="0.25">
      <c r="A1689" s="31">
        <v>40544</v>
      </c>
      <c r="B1689" s="11">
        <v>1282.6199999999999</v>
      </c>
      <c r="C1689" s="4">
        <f>C1688*2/3+C1691/3</f>
        <v>22.963333333333335</v>
      </c>
      <c r="D1689" s="11">
        <f>D1688*2/3+D1691/3</f>
        <v>78.67</v>
      </c>
      <c r="E1689" s="11">
        <v>220.22300000000001</v>
      </c>
      <c r="F1689" s="23">
        <v>3.39</v>
      </c>
      <c r="G1689" s="4">
        <f t="shared" si="215"/>
        <v>1512.8501240106616</v>
      </c>
      <c r="H1689" s="4">
        <f t="shared" si="216"/>
        <v>27.085248694883518</v>
      </c>
      <c r="I1689" s="5">
        <f t="shared" si="219"/>
        <v>785304.72825027711</v>
      </c>
      <c r="J1689" s="4">
        <f t="shared" si="217"/>
        <v>92.791254818978928</v>
      </c>
      <c r="K1689" s="5">
        <f t="shared" si="218"/>
        <v>48166.973048486143</v>
      </c>
      <c r="L1689" s="15">
        <f t="shared" si="212"/>
        <v>22.978299430554976</v>
      </c>
      <c r="M1689" s="6"/>
      <c r="N1689" s="7">
        <f t="shared" si="213"/>
        <v>25.380551443716659</v>
      </c>
      <c r="O1689" s="28">
        <f t="shared" si="214"/>
        <v>16.303800686411591</v>
      </c>
    </row>
    <row r="1690" spans="1:15" ht="13.2" x14ac:dyDescent="0.25">
      <c r="A1690" s="31">
        <v>40575</v>
      </c>
      <c r="B1690" s="11">
        <v>1321.12</v>
      </c>
      <c r="C1690" s="4">
        <f>C1688/3+C1691*2/3</f>
        <v>23.196666666666665</v>
      </c>
      <c r="D1690" s="11">
        <f>D1688/3+D1691*2/3</f>
        <v>79.990000000000009</v>
      </c>
      <c r="E1690" s="11">
        <v>221.309</v>
      </c>
      <c r="F1690" s="23">
        <v>3.58</v>
      </c>
      <c r="G1690" s="4">
        <f t="shared" si="215"/>
        <v>1550.6142242746566</v>
      </c>
      <c r="H1690" s="4">
        <f t="shared" si="216"/>
        <v>27.226202986171668</v>
      </c>
      <c r="I1690" s="5">
        <f t="shared" si="219"/>
        <v>806085.41552695213</v>
      </c>
      <c r="J1690" s="4">
        <f t="shared" si="217"/>
        <v>93.885212395338655</v>
      </c>
      <c r="K1690" s="5">
        <f t="shared" si="218"/>
        <v>48806.143566065846</v>
      </c>
      <c r="L1690" s="15">
        <f t="shared" si="212"/>
        <v>23.489828703298521</v>
      </c>
      <c r="M1690" s="6"/>
      <c r="N1690" s="7">
        <f t="shared" si="213"/>
        <v>25.931891523572482</v>
      </c>
      <c r="O1690" s="28">
        <f t="shared" si="214"/>
        <v>16.516064508063504</v>
      </c>
    </row>
    <row r="1691" spans="1:15" ht="13.2" x14ac:dyDescent="0.25">
      <c r="A1691" s="31">
        <v>40603</v>
      </c>
      <c r="B1691" s="11">
        <v>1304.49</v>
      </c>
      <c r="C1691" s="4">
        <v>23.43</v>
      </c>
      <c r="D1691" s="11">
        <v>81.31</v>
      </c>
      <c r="E1691" s="11">
        <v>223.46700000000001</v>
      </c>
      <c r="F1691" s="23">
        <v>3.41</v>
      </c>
      <c r="G1691" s="4">
        <f t="shared" si="215"/>
        <v>1516.3097502987018</v>
      </c>
      <c r="H1691" s="4">
        <f t="shared" si="216"/>
        <v>27.23450348373585</v>
      </c>
      <c r="I1691" s="5">
        <f t="shared" si="219"/>
        <v>789432.0848121678</v>
      </c>
      <c r="J1691" s="4">
        <f t="shared" si="217"/>
        <v>94.51290987036117</v>
      </c>
      <c r="K1691" s="5">
        <f t="shared" si="218"/>
        <v>49205.990706005687</v>
      </c>
      <c r="L1691" s="15">
        <f t="shared" si="212"/>
        <v>22.899336430143638</v>
      </c>
      <c r="M1691" s="6"/>
      <c r="N1691" s="7">
        <f t="shared" si="213"/>
        <v>25.267990036105875</v>
      </c>
      <c r="O1691" s="28">
        <f t="shared" si="214"/>
        <v>16.043414094207353</v>
      </c>
    </row>
    <row r="1692" spans="1:15" ht="13.2" x14ac:dyDescent="0.25">
      <c r="A1692" s="31">
        <v>40634</v>
      </c>
      <c r="B1692" s="11">
        <v>1331.51</v>
      </c>
      <c r="C1692" s="4">
        <f>C1691*2/3+C1694/3</f>
        <v>23.733333333333334</v>
      </c>
      <c r="D1692" s="11">
        <f>D1691*2/3+D1694/3</f>
        <v>82.163333333333341</v>
      </c>
      <c r="E1692" s="11">
        <v>224.90600000000001</v>
      </c>
      <c r="F1692" s="23">
        <v>3.46</v>
      </c>
      <c r="G1692" s="4">
        <f t="shared" si="215"/>
        <v>1537.814540430224</v>
      </c>
      <c r="H1692" s="4">
        <f t="shared" si="216"/>
        <v>27.410582791625536</v>
      </c>
      <c r="I1692" s="5">
        <f t="shared" si="219"/>
        <v>801817.28783320973</v>
      </c>
      <c r="J1692" s="4">
        <f t="shared" si="217"/>
        <v>94.893743712187913</v>
      </c>
      <c r="K1692" s="5">
        <f t="shared" si="218"/>
        <v>49477.646501092218</v>
      </c>
      <c r="L1692" s="15">
        <f t="shared" si="212"/>
        <v>23.143929447285942</v>
      </c>
      <c r="M1692" s="6"/>
      <c r="N1692" s="7">
        <f t="shared" si="213"/>
        <v>25.526061033561678</v>
      </c>
      <c r="O1692" s="28">
        <f t="shared" si="214"/>
        <v>16.205647287922428</v>
      </c>
    </row>
    <row r="1693" spans="1:15" ht="13.2" x14ac:dyDescent="0.25">
      <c r="A1693" s="31">
        <v>40664</v>
      </c>
      <c r="B1693" s="11">
        <v>1338.31</v>
      </c>
      <c r="C1693" s="4">
        <f>C1691/3+C1694*2/3</f>
        <v>24.036666666666665</v>
      </c>
      <c r="D1693" s="11">
        <f>D1691/3+D1694*2/3</f>
        <v>83.016666666666666</v>
      </c>
      <c r="E1693" s="11">
        <v>225.964</v>
      </c>
      <c r="F1693" s="23">
        <v>3.17</v>
      </c>
      <c r="G1693" s="4">
        <f t="shared" si="215"/>
        <v>1538.4310661432794</v>
      </c>
      <c r="H1693" s="4">
        <f t="shared" si="216"/>
        <v>27.630933585290869</v>
      </c>
      <c r="I1693" s="5">
        <f t="shared" si="219"/>
        <v>803339.30989713478</v>
      </c>
      <c r="J1693" s="4">
        <f t="shared" si="217"/>
        <v>95.430370398234516</v>
      </c>
      <c r="K1693" s="5">
        <f t="shared" si="218"/>
        <v>49831.916155420244</v>
      </c>
      <c r="L1693" s="15">
        <f t="shared" si="212"/>
        <v>23.059491506095341</v>
      </c>
      <c r="M1693" s="6"/>
      <c r="N1693" s="7">
        <f t="shared" si="213"/>
        <v>25.422751410495927</v>
      </c>
      <c r="O1693" s="28">
        <f t="shared" si="214"/>
        <v>16.120979722947197</v>
      </c>
    </row>
    <row r="1694" spans="1:15" ht="13.2" x14ac:dyDescent="0.25">
      <c r="A1694" s="31">
        <v>40695</v>
      </c>
      <c r="B1694" s="11">
        <v>1287.29</v>
      </c>
      <c r="C1694" s="4">
        <v>24.34</v>
      </c>
      <c r="D1694" s="11">
        <v>83.87</v>
      </c>
      <c r="E1694" s="11">
        <v>225.72200000000001</v>
      </c>
      <c r="F1694" s="23">
        <v>3</v>
      </c>
      <c r="G1694" s="4">
        <f t="shared" si="215"/>
        <v>1481.3684061367521</v>
      </c>
      <c r="H1694" s="4">
        <f t="shared" si="216"/>
        <v>28.009622544545941</v>
      </c>
      <c r="I1694" s="5">
        <f t="shared" si="219"/>
        <v>774761.11987767206</v>
      </c>
      <c r="J1694" s="4">
        <f t="shared" si="217"/>
        <v>96.514668973338885</v>
      </c>
      <c r="K1694" s="5">
        <f t="shared" si="218"/>
        <v>50477.526527931055</v>
      </c>
      <c r="L1694" s="15">
        <f t="shared" si="212"/>
        <v>22.100831286610994</v>
      </c>
      <c r="M1694" s="6"/>
      <c r="N1694" s="7">
        <f t="shared" si="213"/>
        <v>24.359226657703815</v>
      </c>
      <c r="O1694" s="28">
        <f t="shared" si="214"/>
        <v>15.348634791939906</v>
      </c>
    </row>
    <row r="1695" spans="1:15" ht="13.2" x14ac:dyDescent="0.25">
      <c r="A1695" s="31">
        <v>40725</v>
      </c>
      <c r="B1695" s="11">
        <v>1325.19</v>
      </c>
      <c r="C1695" s="4">
        <f>C1694*2/3+C1697/3</f>
        <v>24.619999999999997</v>
      </c>
      <c r="D1695" s="11">
        <f>D1694*2/3+D1697/3</f>
        <v>84.906666666666666</v>
      </c>
      <c r="E1695" s="11">
        <v>225.922</v>
      </c>
      <c r="F1695" s="23">
        <v>3</v>
      </c>
      <c r="G1695" s="4">
        <f t="shared" si="215"/>
        <v>1523.6323955613</v>
      </c>
      <c r="H1695" s="4">
        <f t="shared" si="216"/>
        <v>28.306755694443208</v>
      </c>
      <c r="I1695" s="5">
        <f t="shared" si="219"/>
        <v>798099.05308794067</v>
      </c>
      <c r="J1695" s="4">
        <f t="shared" si="217"/>
        <v>97.621132013113666</v>
      </c>
      <c r="K1695" s="5">
        <f t="shared" si="218"/>
        <v>51135.256278360139</v>
      </c>
      <c r="L1695" s="15">
        <f t="shared" si="212"/>
        <v>22.610981701156625</v>
      </c>
      <c r="M1695" s="6"/>
      <c r="N1695" s="7">
        <f t="shared" si="213"/>
        <v>24.915089078411953</v>
      </c>
      <c r="O1695" s="28">
        <f t="shared" si="214"/>
        <v>15.607608354271358</v>
      </c>
    </row>
    <row r="1696" spans="1:15" ht="13.2" x14ac:dyDescent="0.25">
      <c r="A1696" s="31">
        <v>40756</v>
      </c>
      <c r="B1696" s="11">
        <v>1185.31</v>
      </c>
      <c r="C1696" s="4">
        <f>C1694/3+C1697*2/3</f>
        <v>24.9</v>
      </c>
      <c r="D1696" s="11">
        <f>D1694/3+D1697*2/3</f>
        <v>85.943333333333342</v>
      </c>
      <c r="E1696" s="11">
        <v>226.54499999999999</v>
      </c>
      <c r="F1696" s="23">
        <v>2.2999999999999998</v>
      </c>
      <c r="G1696" s="4">
        <f t="shared" si="215"/>
        <v>1359.0581492860138</v>
      </c>
      <c r="H1696" s="4">
        <f t="shared" si="216"/>
        <v>28.549955637952721</v>
      </c>
      <c r="I1696" s="5">
        <f t="shared" si="219"/>
        <v>713139.09635643743</v>
      </c>
      <c r="J1696" s="4">
        <f t="shared" si="217"/>
        <v>98.541299359214875</v>
      </c>
      <c r="K1696" s="5">
        <f t="shared" si="218"/>
        <v>51707.613258298181</v>
      </c>
      <c r="L1696" s="15">
        <f t="shared" si="212"/>
        <v>20.0498527216605</v>
      </c>
      <c r="M1696" s="6"/>
      <c r="N1696" s="7">
        <f t="shared" si="213"/>
        <v>22.092618712120792</v>
      </c>
      <c r="O1696" s="28">
        <f t="shared" si="214"/>
        <v>13.791762013729976</v>
      </c>
    </row>
    <row r="1697" spans="1:15" ht="13.2" x14ac:dyDescent="0.25">
      <c r="A1697" s="31">
        <v>40787</v>
      </c>
      <c r="B1697" s="11">
        <v>1173.8800000000001</v>
      </c>
      <c r="C1697" s="4">
        <v>25.18</v>
      </c>
      <c r="D1697" s="11">
        <v>86.98</v>
      </c>
      <c r="E1697" s="11">
        <v>226.88900000000001</v>
      </c>
      <c r="F1697" s="23">
        <v>1.98</v>
      </c>
      <c r="G1697" s="4">
        <f t="shared" si="215"/>
        <v>1343.9120082507304</v>
      </c>
      <c r="H1697" s="4">
        <f t="shared" si="216"/>
        <v>28.82722626482553</v>
      </c>
      <c r="I1697" s="5">
        <f t="shared" si="219"/>
        <v>706451.99949070218</v>
      </c>
      <c r="J1697" s="4">
        <f t="shared" si="217"/>
        <v>99.578718844897722</v>
      </c>
      <c r="K1697" s="5">
        <f t="shared" si="218"/>
        <v>52345.380205558722</v>
      </c>
      <c r="L1697" s="15">
        <f t="shared" si="212"/>
        <v>19.69811456887771</v>
      </c>
      <c r="M1697" s="6"/>
      <c r="N1697" s="7">
        <f t="shared" si="213"/>
        <v>21.706400031075074</v>
      </c>
      <c r="O1697" s="28">
        <f t="shared" si="214"/>
        <v>13.495976086456658</v>
      </c>
    </row>
    <row r="1698" spans="1:15" ht="13.2" x14ac:dyDescent="0.25">
      <c r="A1698" s="31">
        <v>40817</v>
      </c>
      <c r="B1698" s="11">
        <v>1207.22</v>
      </c>
      <c r="C1698" s="4">
        <f>C1697*2/3+C1700/3</f>
        <v>25.596666666666664</v>
      </c>
      <c r="D1698" s="11">
        <f>D1697*2/3+D1700/3</f>
        <v>86.97</v>
      </c>
      <c r="E1698" s="11">
        <v>226.42099999999999</v>
      </c>
      <c r="F1698" s="23">
        <v>2.15</v>
      </c>
      <c r="G1698" s="4">
        <f t="shared" si="215"/>
        <v>1384.9378664523165</v>
      </c>
      <c r="H1698" s="4">
        <f t="shared" si="216"/>
        <v>29.36481579299917</v>
      </c>
      <c r="I1698" s="5">
        <f t="shared" si="219"/>
        <v>729304.34059494664</v>
      </c>
      <c r="J1698" s="4">
        <f t="shared" si="217"/>
        <v>99.773070563242797</v>
      </c>
      <c r="K1698" s="5">
        <f t="shared" si="218"/>
        <v>52540.215123624948</v>
      </c>
      <c r="L1698" s="15">
        <f t="shared" si="212"/>
        <v>20.155824786688747</v>
      </c>
      <c r="M1698" s="6"/>
      <c r="N1698" s="7">
        <f t="shared" si="213"/>
        <v>22.212668163493948</v>
      </c>
      <c r="O1698" s="28">
        <f t="shared" si="214"/>
        <v>13.880878463838105</v>
      </c>
    </row>
    <row r="1699" spans="1:15" ht="13.2" x14ac:dyDescent="0.25">
      <c r="A1699" s="31">
        <v>40848</v>
      </c>
      <c r="B1699" s="11">
        <v>1226.42</v>
      </c>
      <c r="C1699" s="4">
        <f>C1697/3+C1700*2/3</f>
        <v>26.013333333333335</v>
      </c>
      <c r="D1699" s="11">
        <f>D1697/3+D1700*2/3</f>
        <v>86.960000000000008</v>
      </c>
      <c r="E1699" s="11">
        <v>226.23</v>
      </c>
      <c r="F1699" s="23">
        <v>2.0099999999999998</v>
      </c>
      <c r="G1699" s="4">
        <f t="shared" si="215"/>
        <v>1408.1522090792555</v>
      </c>
      <c r="H1699" s="4">
        <f t="shared" si="216"/>
        <v>29.868016502379586</v>
      </c>
      <c r="I1699" s="5">
        <f t="shared" si="219"/>
        <v>742839.64842545812</v>
      </c>
      <c r="J1699" s="4">
        <f t="shared" si="217"/>
        <v>99.845824514874252</v>
      </c>
      <c r="K1699" s="5">
        <f t="shared" si="218"/>
        <v>52671.463142380133</v>
      </c>
      <c r="L1699" s="15">
        <f t="shared" si="212"/>
        <v>20.345246797645821</v>
      </c>
      <c r="M1699" s="6"/>
      <c r="N1699" s="7">
        <f t="shared" si="213"/>
        <v>22.423888769998207</v>
      </c>
      <c r="O1699" s="28">
        <f t="shared" si="214"/>
        <v>14.103265869365226</v>
      </c>
    </row>
    <row r="1700" spans="1:15" ht="13.2" x14ac:dyDescent="0.25">
      <c r="A1700" s="31">
        <v>40878</v>
      </c>
      <c r="B1700" s="11">
        <v>1243.32</v>
      </c>
      <c r="C1700" s="4">
        <v>26.43</v>
      </c>
      <c r="D1700" s="11">
        <v>86.95</v>
      </c>
      <c r="E1700" s="11">
        <v>225.672</v>
      </c>
      <c r="F1700" s="23">
        <v>1.98</v>
      </c>
      <c r="G1700" s="4">
        <f t="shared" si="215"/>
        <v>1431.0862666170369</v>
      </c>
      <c r="H1700" s="4">
        <f t="shared" si="216"/>
        <v>30.421460305221736</v>
      </c>
      <c r="I1700" s="5">
        <f t="shared" si="219"/>
        <v>756275.35233787971</v>
      </c>
      <c r="J1700" s="4">
        <f t="shared" si="217"/>
        <v>100.08119460987628</v>
      </c>
      <c r="K1700" s="5">
        <f t="shared" si="218"/>
        <v>52889.153143019212</v>
      </c>
      <c r="L1700" s="15">
        <f t="shared" si="212"/>
        <v>20.523575499431701</v>
      </c>
      <c r="M1700" s="6"/>
      <c r="N1700" s="7">
        <f t="shared" si="213"/>
        <v>22.62360881526482</v>
      </c>
      <c r="O1700" s="28">
        <f t="shared" si="214"/>
        <v>14.299252443933295</v>
      </c>
    </row>
    <row r="1701" spans="1:15" ht="13.2" x14ac:dyDescent="0.25">
      <c r="A1701" s="31">
        <v>40909</v>
      </c>
      <c r="B1701" s="11">
        <v>1300.58</v>
      </c>
      <c r="C1701" s="4">
        <f>C1700*2/3+C1703/3</f>
        <v>26.736666666666668</v>
      </c>
      <c r="D1701" s="11">
        <f>D1700*2/3+D1703/3</f>
        <v>87.48</v>
      </c>
      <c r="E1701" s="11">
        <v>226.66499999999999</v>
      </c>
      <c r="F1701" s="23">
        <v>1.97</v>
      </c>
      <c r="G1701" s="4">
        <f t="shared" si="215"/>
        <v>1490.4354741137802</v>
      </c>
      <c r="H1701" s="4">
        <f t="shared" si="216"/>
        <v>30.639619600144123</v>
      </c>
      <c r="I1701" s="5">
        <f t="shared" si="219"/>
        <v>788988.5038752947</v>
      </c>
      <c r="J1701" s="4">
        <f t="shared" si="217"/>
        <v>100.25011554496724</v>
      </c>
      <c r="K1701" s="5">
        <f t="shared" si="218"/>
        <v>53069.180149633838</v>
      </c>
      <c r="L1701" s="15">
        <f t="shared" si="212"/>
        <v>21.213008091803452</v>
      </c>
      <c r="M1701" s="6"/>
      <c r="N1701" s="7">
        <f t="shared" si="213"/>
        <v>23.386046013731431</v>
      </c>
      <c r="O1701" s="28">
        <f t="shared" si="214"/>
        <v>14.867169638774575</v>
      </c>
    </row>
    <row r="1702" spans="1:15" ht="13.2" x14ac:dyDescent="0.25">
      <c r="A1702" s="31">
        <v>40940</v>
      </c>
      <c r="B1702" s="11">
        <v>1352.49</v>
      </c>
      <c r="C1702" s="4">
        <f>C1700/3+C1703*2/3</f>
        <v>27.043333333333337</v>
      </c>
      <c r="D1702" s="11">
        <f>D1700/3+D1703*2/3</f>
        <v>88.01</v>
      </c>
      <c r="E1702" s="11">
        <v>227.66300000000001</v>
      </c>
      <c r="F1702" s="23">
        <v>1.97</v>
      </c>
      <c r="G1702" s="4">
        <f t="shared" si="215"/>
        <v>1543.1288130701957</v>
      </c>
      <c r="H1702" s="4">
        <f t="shared" si="216"/>
        <v>30.855198092502224</v>
      </c>
      <c r="I1702" s="5">
        <f t="shared" si="219"/>
        <v>818243.804852564</v>
      </c>
      <c r="J1702" s="4">
        <f t="shared" si="217"/>
        <v>100.4153574801351</v>
      </c>
      <c r="K1702" s="5">
        <f t="shared" si="218"/>
        <v>53245.227147760168</v>
      </c>
      <c r="L1702" s="15">
        <f t="shared" si="212"/>
        <v>21.797435963717536</v>
      </c>
      <c r="M1702" s="6"/>
      <c r="N1702" s="7">
        <f t="shared" si="213"/>
        <v>24.031932260644222</v>
      </c>
      <c r="O1702" s="28">
        <f t="shared" si="214"/>
        <v>15.367458243381433</v>
      </c>
    </row>
    <row r="1703" spans="1:15" ht="13.2" x14ac:dyDescent="0.25">
      <c r="A1703" s="31">
        <v>40969</v>
      </c>
      <c r="B1703" s="11">
        <v>1389.24</v>
      </c>
      <c r="C1703" s="4">
        <v>27.35</v>
      </c>
      <c r="D1703" s="11">
        <v>88.54</v>
      </c>
      <c r="E1703" s="11">
        <v>229.392</v>
      </c>
      <c r="F1703" s="23">
        <v>2.17</v>
      </c>
      <c r="G1703" s="4">
        <f t="shared" si="215"/>
        <v>1573.111781230383</v>
      </c>
      <c r="H1703" s="4">
        <f t="shared" si="216"/>
        <v>30.969888008300206</v>
      </c>
      <c r="I1703" s="5">
        <f t="shared" si="219"/>
        <v>835510.75040659902</v>
      </c>
      <c r="J1703" s="4">
        <f t="shared" si="217"/>
        <v>100.25864293436564</v>
      </c>
      <c r="K1703" s="5">
        <f t="shared" si="218"/>
        <v>53249.346290777896</v>
      </c>
      <c r="L1703" s="15">
        <f t="shared" si="212"/>
        <v>22.053943972904712</v>
      </c>
      <c r="M1703" s="6"/>
      <c r="N1703" s="7">
        <f t="shared" si="213"/>
        <v>24.31594200548782</v>
      </c>
      <c r="O1703" s="28">
        <f t="shared" si="214"/>
        <v>15.69053535125367</v>
      </c>
    </row>
    <row r="1704" spans="1:15" ht="13.2" x14ac:dyDescent="0.25">
      <c r="A1704" s="31">
        <v>41000</v>
      </c>
      <c r="B1704" s="11">
        <v>1386.43</v>
      </c>
      <c r="C1704" s="4">
        <f>C1703*2/3+C1706/3</f>
        <v>27.673333333333332</v>
      </c>
      <c r="D1704" s="11">
        <f>D1703*2/3+D1706/3</f>
        <v>88.333333333333343</v>
      </c>
      <c r="E1704" s="11">
        <v>230.08500000000001</v>
      </c>
      <c r="F1704" s="23">
        <v>2.0499999999999998</v>
      </c>
      <c r="G1704" s="4">
        <f t="shared" si="215"/>
        <v>1565.201346415455</v>
      </c>
      <c r="H1704" s="4">
        <f t="shared" si="216"/>
        <v>31.241633975849499</v>
      </c>
      <c r="I1704" s="5">
        <f t="shared" si="219"/>
        <v>832692.11626550136</v>
      </c>
      <c r="J1704" s="4">
        <f t="shared" si="217"/>
        <v>99.723355861239696</v>
      </c>
      <c r="K1704" s="5">
        <f t="shared" si="218"/>
        <v>53053.143880411786</v>
      </c>
      <c r="L1704" s="15">
        <f t="shared" si="212"/>
        <v>21.779246906824888</v>
      </c>
      <c r="M1704" s="6"/>
      <c r="N1704" s="7">
        <f t="shared" si="213"/>
        <v>24.015130965765511</v>
      </c>
      <c r="O1704" s="28">
        <f t="shared" si="214"/>
        <v>15.695433962264151</v>
      </c>
    </row>
    <row r="1705" spans="1:15" ht="13.2" x14ac:dyDescent="0.25">
      <c r="A1705" s="31">
        <v>41030</v>
      </c>
      <c r="B1705" s="11">
        <v>1341.27</v>
      </c>
      <c r="C1705" s="4">
        <f>C1703/3+C1706*2/3</f>
        <v>27.996666666666666</v>
      </c>
      <c r="D1705" s="11">
        <f>D1703/3+D1706*2/3</f>
        <v>88.126666666666665</v>
      </c>
      <c r="E1705" s="11">
        <v>229.815</v>
      </c>
      <c r="F1705" s="23">
        <v>1.8</v>
      </c>
      <c r="G1705" s="4">
        <f t="shared" si="215"/>
        <v>1515.9972426081849</v>
      </c>
      <c r="H1705" s="4">
        <f t="shared" si="216"/>
        <v>31.6437924272422</v>
      </c>
      <c r="I1705" s="5">
        <f t="shared" si="219"/>
        <v>807918.25908085401</v>
      </c>
      <c r="J1705" s="4">
        <f t="shared" si="217"/>
        <v>99.606927514159935</v>
      </c>
      <c r="K1705" s="5">
        <f t="shared" si="218"/>
        <v>53083.378523289161</v>
      </c>
      <c r="L1705" s="15">
        <f t="shared" si="212"/>
        <v>20.941467419743478</v>
      </c>
      <c r="M1705" s="6"/>
      <c r="N1705" s="7">
        <f t="shared" si="213"/>
        <v>23.095237989596885</v>
      </c>
      <c r="O1705" s="28">
        <f t="shared" si="214"/>
        <v>15.219797261517513</v>
      </c>
    </row>
    <row r="1706" spans="1:15" ht="13.2" x14ac:dyDescent="0.25">
      <c r="A1706" s="31">
        <v>41061</v>
      </c>
      <c r="B1706" s="11">
        <v>1323.48</v>
      </c>
      <c r="C1706" s="4">
        <v>28.32</v>
      </c>
      <c r="D1706" s="11">
        <v>87.92</v>
      </c>
      <c r="E1706" s="11">
        <v>229.47800000000001</v>
      </c>
      <c r="F1706" s="23">
        <v>1.62</v>
      </c>
      <c r="G1706" s="4">
        <f t="shared" si="215"/>
        <v>1498.086528730423</v>
      </c>
      <c r="H1706" s="4">
        <f t="shared" si="216"/>
        <v>32.056253584221579</v>
      </c>
      <c r="I1706" s="5">
        <f t="shared" si="219"/>
        <v>799796.76889608335</v>
      </c>
      <c r="J1706" s="4">
        <f t="shared" si="217"/>
        <v>99.51927313293649</v>
      </c>
      <c r="K1706" s="5">
        <f t="shared" si="218"/>
        <v>53131.238795708021</v>
      </c>
      <c r="L1706" s="15">
        <f t="shared" si="212"/>
        <v>20.54750408685609</v>
      </c>
      <c r="M1706" s="6"/>
      <c r="N1706" s="7">
        <f t="shared" si="213"/>
        <v>22.665536337915768</v>
      </c>
      <c r="O1706" s="28">
        <f t="shared" si="214"/>
        <v>15.053230209281164</v>
      </c>
    </row>
    <row r="1707" spans="1:15" ht="13.2" x14ac:dyDescent="0.25">
      <c r="A1707" s="31">
        <v>41091</v>
      </c>
      <c r="B1707" s="11">
        <v>1359.78</v>
      </c>
      <c r="C1707" s="4">
        <f>C1706*2/3+C1709/3</f>
        <v>28.743333333333332</v>
      </c>
      <c r="D1707" s="11">
        <f>D1706*2/3+D1709/3</f>
        <v>87.446666666666673</v>
      </c>
      <c r="E1707" s="11">
        <v>229.10400000000001</v>
      </c>
      <c r="F1707" s="23">
        <v>1.53</v>
      </c>
      <c r="G1707" s="4">
        <f t="shared" si="215"/>
        <v>1541.6882042216632</v>
      </c>
      <c r="H1707" s="4">
        <f t="shared" si="216"/>
        <v>32.588549581558297</v>
      </c>
      <c r="I1707" s="5">
        <f t="shared" si="219"/>
        <v>824524.64443649363</v>
      </c>
      <c r="J1707" s="4">
        <f t="shared" si="217"/>
        <v>99.145078246851511</v>
      </c>
      <c r="K1707" s="5">
        <f t="shared" si="218"/>
        <v>53024.70380538758</v>
      </c>
      <c r="L1707" s="15">
        <f t="shared" si="212"/>
        <v>20.999341293380564</v>
      </c>
      <c r="M1707" s="6"/>
      <c r="N1707" s="7">
        <f t="shared" si="213"/>
        <v>23.168289603671177</v>
      </c>
      <c r="O1707" s="28">
        <f t="shared" si="214"/>
        <v>15.549820843180603</v>
      </c>
    </row>
    <row r="1708" spans="1:15" ht="13.2" x14ac:dyDescent="0.25">
      <c r="A1708" s="31">
        <v>41122</v>
      </c>
      <c r="B1708" s="11">
        <v>1403.45</v>
      </c>
      <c r="C1708" s="4">
        <f>C1706/3+C1709*2/3</f>
        <v>29.166666666666664</v>
      </c>
      <c r="D1708" s="11">
        <f>D1706/3+D1709*2/3</f>
        <v>86.973333333333329</v>
      </c>
      <c r="E1708" s="11">
        <v>230.37899999999999</v>
      </c>
      <c r="F1708" s="23">
        <v>1.68</v>
      </c>
      <c r="G1708" s="4">
        <f t="shared" si="215"/>
        <v>1582.394002274513</v>
      </c>
      <c r="H1708" s="4">
        <f t="shared" si="216"/>
        <v>32.885502440181902</v>
      </c>
      <c r="I1708" s="5">
        <f t="shared" si="219"/>
        <v>847760.54205086618</v>
      </c>
      <c r="J1708" s="4">
        <f t="shared" si="217"/>
        <v>98.062689105054417</v>
      </c>
      <c r="K1708" s="5">
        <f t="shared" si="218"/>
        <v>52536.649122261086</v>
      </c>
      <c r="L1708" s="15">
        <f t="shared" si="212"/>
        <v>21.410428453442936</v>
      </c>
      <c r="M1708" s="6"/>
      <c r="N1708" s="7">
        <f t="shared" si="213"/>
        <v>23.625464836831146</v>
      </c>
      <c r="O1708" s="28">
        <f t="shared" si="214"/>
        <v>16.136555265981912</v>
      </c>
    </row>
    <row r="1709" spans="1:15" ht="13.2" x14ac:dyDescent="0.25">
      <c r="A1709" s="31">
        <v>41153</v>
      </c>
      <c r="B1709" s="11">
        <v>1443.42</v>
      </c>
      <c r="C1709" s="4">
        <v>29.59</v>
      </c>
      <c r="D1709" s="11">
        <v>86.5</v>
      </c>
      <c r="E1709" s="11">
        <v>231.40700000000001</v>
      </c>
      <c r="F1709" s="23">
        <v>1.72</v>
      </c>
      <c r="G1709" s="4">
        <f t="shared" si="215"/>
        <v>1620.2304824832436</v>
      </c>
      <c r="H1709" s="4">
        <f t="shared" si="216"/>
        <v>33.214601416551787</v>
      </c>
      <c r="I1709" s="5">
        <f t="shared" si="219"/>
        <v>869514.14911500202</v>
      </c>
      <c r="J1709" s="4">
        <f t="shared" si="217"/>
        <v>97.095742566128067</v>
      </c>
      <c r="K1709" s="5">
        <f t="shared" si="218"/>
        <v>52107.476616956723</v>
      </c>
      <c r="L1709" s="15">
        <f t="shared" si="212"/>
        <v>21.783690301727681</v>
      </c>
      <c r="M1709" s="6"/>
      <c r="N1709" s="7">
        <f t="shared" si="213"/>
        <v>24.040589108752915</v>
      </c>
      <c r="O1709" s="28">
        <f t="shared" si="214"/>
        <v>16.68693641618497</v>
      </c>
    </row>
    <row r="1710" spans="1:15" ht="13.2" x14ac:dyDescent="0.25">
      <c r="A1710" s="31">
        <v>41183</v>
      </c>
      <c r="B1710" s="13">
        <v>1437.82</v>
      </c>
      <c r="C1710" s="4">
        <f>C1709*2/3+C1712/3</f>
        <v>30.143333333333331</v>
      </c>
      <c r="D1710" s="11">
        <f>D1709*2/3+D1712/3</f>
        <v>86.50333333333333</v>
      </c>
      <c r="E1710" s="11">
        <v>231.31700000000001</v>
      </c>
      <c r="F1710" s="23">
        <v>1.75</v>
      </c>
      <c r="G1710" s="4">
        <f t="shared" si="215"/>
        <v>1614.5724631566204</v>
      </c>
      <c r="H1710" s="4">
        <f t="shared" si="216"/>
        <v>33.8488795174299</v>
      </c>
      <c r="I1710" s="5">
        <f t="shared" si="219"/>
        <v>867991.4925663633</v>
      </c>
      <c r="J1710" s="4">
        <f t="shared" si="217"/>
        <v>97.137263337036742</v>
      </c>
      <c r="K1710" s="5">
        <f t="shared" si="218"/>
        <v>52220.832518650212</v>
      </c>
      <c r="L1710" s="15">
        <f t="shared" si="212"/>
        <v>21.57710965452879</v>
      </c>
      <c r="M1710" s="6"/>
      <c r="N1710" s="7">
        <f t="shared" si="213"/>
        <v>23.816813659366247</v>
      </c>
      <c r="O1710" s="28">
        <f t="shared" si="214"/>
        <v>16.621556009402337</v>
      </c>
    </row>
    <row r="1711" spans="1:15" ht="13.2" x14ac:dyDescent="0.25">
      <c r="A1711" s="31">
        <v>41214</v>
      </c>
      <c r="B1711" s="13">
        <v>1394.51</v>
      </c>
      <c r="C1711" s="4">
        <f>C1709/3+C1712*2/3</f>
        <v>30.696666666666665</v>
      </c>
      <c r="D1711" s="11">
        <f>D1709/3+D1712*2/3</f>
        <v>86.506666666666675</v>
      </c>
      <c r="E1711" s="11">
        <v>230.221</v>
      </c>
      <c r="F1711" s="23">
        <v>1.65</v>
      </c>
      <c r="G1711" s="4">
        <f t="shared" si="215"/>
        <v>1573.3932005768368</v>
      </c>
      <c r="H1711" s="4">
        <f t="shared" si="216"/>
        <v>34.634335080929482</v>
      </c>
      <c r="I1711" s="5">
        <f t="shared" si="219"/>
        <v>847405.20238874725</v>
      </c>
      <c r="J1711" s="4">
        <f t="shared" si="217"/>
        <v>97.603460095589313</v>
      </c>
      <c r="K1711" s="5">
        <f t="shared" si="218"/>
        <v>52567.711507728578</v>
      </c>
      <c r="L1711" s="15">
        <f t="shared" si="212"/>
        <v>20.8981620595737</v>
      </c>
      <c r="M1711" s="6"/>
      <c r="N1711" s="7">
        <f t="shared" si="213"/>
        <v>23.073935342391614</v>
      </c>
      <c r="O1711" s="28">
        <f t="shared" si="214"/>
        <v>16.12026048088779</v>
      </c>
    </row>
    <row r="1712" spans="1:15" ht="13.2" x14ac:dyDescent="0.25">
      <c r="A1712" s="31">
        <v>41244</v>
      </c>
      <c r="B1712" s="11">
        <v>1422.29</v>
      </c>
      <c r="C1712" s="4">
        <v>31.25</v>
      </c>
      <c r="D1712" s="11">
        <v>86.51</v>
      </c>
      <c r="E1712" s="11">
        <v>229.601</v>
      </c>
      <c r="F1712" s="23">
        <v>1.72</v>
      </c>
      <c r="G1712" s="4">
        <f t="shared" si="215"/>
        <v>1609.0700579265767</v>
      </c>
      <c r="H1712" s="4">
        <f t="shared" si="216"/>
        <v>35.353858432672332</v>
      </c>
      <c r="I1712" s="5">
        <f t="shared" si="219"/>
        <v>868206.95841159974</v>
      </c>
      <c r="J1712" s="4">
        <f t="shared" si="217"/>
        <v>97.87079337633547</v>
      </c>
      <c r="K1712" s="5">
        <f t="shared" si="218"/>
        <v>52808.206464355026</v>
      </c>
      <c r="L1712" s="15">
        <f t="shared" si="212"/>
        <v>21.238261139845612</v>
      </c>
      <c r="M1712" s="6"/>
      <c r="N1712" s="7">
        <f t="shared" si="213"/>
        <v>23.456313867189628</v>
      </c>
      <c r="O1712" s="28">
        <f t="shared" si="214"/>
        <v>16.440758293838861</v>
      </c>
    </row>
    <row r="1713" spans="1:15" ht="13.2" x14ac:dyDescent="0.25">
      <c r="A1713" s="31">
        <v>41275</v>
      </c>
      <c r="B1713" s="11">
        <v>1480.4</v>
      </c>
      <c r="C1713" s="4">
        <f>C1712*2/3+C1715/3</f>
        <v>31.536666666666665</v>
      </c>
      <c r="D1713" s="11">
        <f>D1712*2/3+D1715/3</f>
        <v>86.906666666666666</v>
      </c>
      <c r="E1713" s="11">
        <v>230.28</v>
      </c>
      <c r="F1713" s="23">
        <v>1.91</v>
      </c>
      <c r="G1713" s="4">
        <f t="shared" si="215"/>
        <v>1669.8729425047768</v>
      </c>
      <c r="H1713" s="4">
        <f t="shared" si="216"/>
        <v>35.572971064211686</v>
      </c>
      <c r="I1713" s="5">
        <f t="shared" si="219"/>
        <v>902613.92055328621</v>
      </c>
      <c r="J1713" s="4">
        <f t="shared" si="217"/>
        <v>98.029648196398583</v>
      </c>
      <c r="K1713" s="5">
        <f t="shared" si="218"/>
        <v>52987.818915305041</v>
      </c>
      <c r="L1713" s="15">
        <f t="shared" si="212"/>
        <v>21.900475413821813</v>
      </c>
      <c r="M1713" s="6"/>
      <c r="N1713" s="7">
        <f t="shared" si="213"/>
        <v>24.193771416596871</v>
      </c>
      <c r="O1713" s="28">
        <f t="shared" si="214"/>
        <v>17.034366370052165</v>
      </c>
    </row>
    <row r="1714" spans="1:15" ht="13.2" x14ac:dyDescent="0.25">
      <c r="A1714" s="31">
        <v>41306</v>
      </c>
      <c r="B1714" s="11">
        <v>1512.31</v>
      </c>
      <c r="C1714" s="4">
        <f>C1712/3+C1715*2/3</f>
        <v>31.823333333333331</v>
      </c>
      <c r="D1714" s="11">
        <f>D1712/3+D1715*2/3</f>
        <v>87.303333333333342</v>
      </c>
      <c r="E1714" s="11">
        <v>232.166</v>
      </c>
      <c r="F1714" s="23">
        <v>1.98</v>
      </c>
      <c r="G1714" s="4">
        <f t="shared" si="215"/>
        <v>1692.0094218360998</v>
      </c>
      <c r="H1714" s="4">
        <f t="shared" si="216"/>
        <v>35.604723789587332</v>
      </c>
      <c r="I1714" s="5">
        <f t="shared" si="219"/>
        <v>916183.0992398191</v>
      </c>
      <c r="J1714" s="4">
        <f t="shared" si="217"/>
        <v>97.677104930667426</v>
      </c>
      <c r="K1714" s="5">
        <f t="shared" si="218"/>
        <v>52889.843026429997</v>
      </c>
      <c r="L1714" s="15">
        <f t="shared" si="212"/>
        <v>22.052724336861946</v>
      </c>
      <c r="M1714" s="6"/>
      <c r="N1714" s="7">
        <f t="shared" si="213"/>
        <v>24.367396962422976</v>
      </c>
      <c r="O1714" s="28">
        <f t="shared" si="214"/>
        <v>17.322477186819899</v>
      </c>
    </row>
    <row r="1715" spans="1:15" ht="13.2" x14ac:dyDescent="0.25">
      <c r="A1715" s="31">
        <v>41334</v>
      </c>
      <c r="B1715" s="11">
        <v>1550.83</v>
      </c>
      <c r="C1715" s="4">
        <v>32.11</v>
      </c>
      <c r="D1715" s="11">
        <v>87.7</v>
      </c>
      <c r="E1715" s="11">
        <v>232.773</v>
      </c>
      <c r="F1715" s="23">
        <v>1.96</v>
      </c>
      <c r="G1715" s="4">
        <f t="shared" si="215"/>
        <v>1730.5819188222001</v>
      </c>
      <c r="H1715" s="4">
        <f t="shared" si="216"/>
        <v>35.831770995776999</v>
      </c>
      <c r="I1715" s="5">
        <f t="shared" si="219"/>
        <v>938686.032493587</v>
      </c>
      <c r="J1715" s="4">
        <f t="shared" si="217"/>
        <v>97.865036322941236</v>
      </c>
      <c r="K1715" s="5">
        <f t="shared" si="218"/>
        <v>53083.036212665211</v>
      </c>
      <c r="L1715" s="15">
        <f t="shared" si="212"/>
        <v>22.419207114602578</v>
      </c>
      <c r="M1715" s="6"/>
      <c r="N1715" s="7">
        <f t="shared" si="213"/>
        <v>24.777200805369702</v>
      </c>
      <c r="O1715" s="28">
        <f t="shared" si="214"/>
        <v>17.683352337514251</v>
      </c>
    </row>
    <row r="1716" spans="1:15" ht="13.2" x14ac:dyDescent="0.25">
      <c r="A1716" s="31">
        <v>41365</v>
      </c>
      <c r="B1716" s="11">
        <v>1570.7</v>
      </c>
      <c r="C1716" s="4">
        <f>C1715*2/3+C1718/3</f>
        <v>32.49666666666667</v>
      </c>
      <c r="D1716" s="11">
        <f>D1715*2/3+D1718/3</f>
        <v>88.783333333333331</v>
      </c>
      <c r="E1716" s="11">
        <v>232.53100000000001</v>
      </c>
      <c r="F1716" s="23">
        <v>1.76</v>
      </c>
      <c r="G1716" s="4">
        <f t="shared" si="215"/>
        <v>1754.5791189131771</v>
      </c>
      <c r="H1716" s="4">
        <f t="shared" si="216"/>
        <v>36.300994949777305</v>
      </c>
      <c r="I1716" s="5">
        <f t="shared" si="219"/>
        <v>953343.20609834674</v>
      </c>
      <c r="J1716" s="4">
        <f t="shared" si="217"/>
        <v>99.17704384935054</v>
      </c>
      <c r="K1716" s="5">
        <f t="shared" si="218"/>
        <v>53887.43085764195</v>
      </c>
      <c r="L1716" s="15">
        <f t="shared" si="212"/>
        <v>22.595655396105599</v>
      </c>
      <c r="M1716" s="6"/>
      <c r="N1716" s="7">
        <f t="shared" si="213"/>
        <v>24.976932098870435</v>
      </c>
      <c r="O1716" s="28">
        <f t="shared" si="214"/>
        <v>17.691383517927541</v>
      </c>
    </row>
    <row r="1717" spans="1:15" ht="13.2" x14ac:dyDescent="0.25">
      <c r="A1717" s="31">
        <v>41395</v>
      </c>
      <c r="B1717" s="11">
        <v>1639.84</v>
      </c>
      <c r="C1717" s="4">
        <f>C1715/3+C1718*2/3</f>
        <v>32.88333333333334</v>
      </c>
      <c r="D1717" s="11">
        <f>D1715/3+D1718*2/3</f>
        <v>89.866666666666674</v>
      </c>
      <c r="E1717" s="11">
        <v>232.94499999999999</v>
      </c>
      <c r="F1717" s="23">
        <v>1.93</v>
      </c>
      <c r="G1717" s="4">
        <f t="shared" si="215"/>
        <v>1828.5576403013586</v>
      </c>
      <c r="H1717" s="4">
        <f t="shared" si="216"/>
        <v>36.667644651455646</v>
      </c>
      <c r="I1717" s="5">
        <f t="shared" si="219"/>
        <v>995199.39303058502</v>
      </c>
      <c r="J1717" s="4">
        <f t="shared" si="217"/>
        <v>100.20878862678602</v>
      </c>
      <c r="K1717" s="5">
        <f t="shared" si="218"/>
        <v>54539.011196426844</v>
      </c>
      <c r="L1717" s="15">
        <f t="shared" si="212"/>
        <v>23.411841781842405</v>
      </c>
      <c r="M1717" s="6"/>
      <c r="N1717" s="7">
        <f t="shared" si="213"/>
        <v>25.881910504712497</v>
      </c>
      <c r="O1717" s="28">
        <f t="shared" si="214"/>
        <v>18.247477744807121</v>
      </c>
    </row>
    <row r="1718" spans="1:15" ht="13.2" x14ac:dyDescent="0.25">
      <c r="A1718" s="31">
        <v>41426</v>
      </c>
      <c r="B1718" s="11">
        <v>1618.77</v>
      </c>
      <c r="C1718" s="4">
        <v>33.270000000000003</v>
      </c>
      <c r="D1718" s="11">
        <v>90.95</v>
      </c>
      <c r="E1718" s="11">
        <v>233.50399999999999</v>
      </c>
      <c r="F1718" s="23">
        <v>2.2999999999999998</v>
      </c>
      <c r="G1718" s="4">
        <f t="shared" si="215"/>
        <v>1800.7415881954912</v>
      </c>
      <c r="H1718" s="4">
        <f t="shared" si="216"/>
        <v>37.009996873715231</v>
      </c>
      <c r="I1718" s="5">
        <f t="shared" si="219"/>
        <v>981738.97095014609</v>
      </c>
      <c r="J1718" s="4">
        <f t="shared" si="217"/>
        <v>101.17400708339044</v>
      </c>
      <c r="K1718" s="5">
        <f t="shared" si="218"/>
        <v>55158.644778390873</v>
      </c>
      <c r="L1718" s="15">
        <f t="shared" si="212"/>
        <v>22.925333173915327</v>
      </c>
      <c r="M1718" s="6"/>
      <c r="N1718" s="7">
        <f t="shared" si="213"/>
        <v>25.347211669351644</v>
      </c>
      <c r="O1718" s="28">
        <f t="shared" si="214"/>
        <v>17.798460692688291</v>
      </c>
    </row>
    <row r="1719" spans="1:15" ht="13.2" x14ac:dyDescent="0.25">
      <c r="A1719" s="31">
        <v>41456</v>
      </c>
      <c r="B1719" s="11">
        <v>1668.68</v>
      </c>
      <c r="C1719" s="4">
        <f>C1718*2/3+C1721/3</f>
        <v>33.646666666666668</v>
      </c>
      <c r="D1719" s="11">
        <f>D1718*2/3+D1721/3</f>
        <v>92.09</v>
      </c>
      <c r="E1719" s="11">
        <v>233.596</v>
      </c>
      <c r="F1719" s="23">
        <v>2.58</v>
      </c>
      <c r="G1719" s="4">
        <f t="shared" si="215"/>
        <v>1855.5310709087485</v>
      </c>
      <c r="H1719" s="4">
        <f t="shared" si="216"/>
        <v>37.414264827594081</v>
      </c>
      <c r="I1719" s="5">
        <f t="shared" si="219"/>
        <v>1013309.2367254801</v>
      </c>
      <c r="J1719" s="4">
        <f t="shared" si="217"/>
        <v>102.40181240260964</v>
      </c>
      <c r="K1719" s="5">
        <f t="shared" si="218"/>
        <v>55921.834989362527</v>
      </c>
      <c r="L1719" s="15">
        <f t="shared" si="212"/>
        <v>23.492460177159636</v>
      </c>
      <c r="M1719" s="6"/>
      <c r="N1719" s="7">
        <f t="shared" si="213"/>
        <v>25.976012306614173</v>
      </c>
      <c r="O1719" s="28">
        <f t="shared" si="214"/>
        <v>18.120099902269519</v>
      </c>
    </row>
    <row r="1720" spans="1:15" ht="13.2" x14ac:dyDescent="0.25">
      <c r="A1720" s="31">
        <v>41487</v>
      </c>
      <c r="B1720" s="11">
        <v>1670.09</v>
      </c>
      <c r="C1720" s="4">
        <f>C1718/3+C1721*2/3</f>
        <v>34.023333333333333</v>
      </c>
      <c r="D1720" s="11">
        <f>D1718/3+D1721*2/3</f>
        <v>93.23</v>
      </c>
      <c r="E1720" s="11">
        <v>233.87700000000001</v>
      </c>
      <c r="F1720" s="23">
        <v>2.74</v>
      </c>
      <c r="G1720" s="4">
        <f t="shared" si="215"/>
        <v>1854.8676773261157</v>
      </c>
      <c r="H1720" s="4">
        <f t="shared" si="216"/>
        <v>37.787652925825675</v>
      </c>
      <c r="I1720" s="5">
        <f t="shared" si="219"/>
        <v>1014666.6155768943</v>
      </c>
      <c r="J1720" s="4">
        <f t="shared" si="217"/>
        <v>103.54490689550489</v>
      </c>
      <c r="K1720" s="5">
        <f t="shared" si="218"/>
        <v>56642.078313284823</v>
      </c>
      <c r="L1720" s="15">
        <f t="shared" si="212"/>
        <v>23.35664909491609</v>
      </c>
      <c r="M1720" s="6"/>
      <c r="N1720" s="7">
        <f t="shared" si="213"/>
        <v>25.82739725094417</v>
      </c>
      <c r="O1720" s="28">
        <f t="shared" si="214"/>
        <v>17.913654403089133</v>
      </c>
    </row>
    <row r="1721" spans="1:15" ht="13.2" x14ac:dyDescent="0.25">
      <c r="A1721" s="31">
        <v>41518</v>
      </c>
      <c r="B1721" s="11">
        <v>1687.17</v>
      </c>
      <c r="C1721" s="4">
        <v>34.4</v>
      </c>
      <c r="D1721" s="11">
        <v>94.37</v>
      </c>
      <c r="E1721" s="11">
        <v>234.149</v>
      </c>
      <c r="F1721" s="23">
        <v>2.81</v>
      </c>
      <c r="G1721" s="4">
        <f t="shared" si="215"/>
        <v>1871.660647749937</v>
      </c>
      <c r="H1721" s="4">
        <f t="shared" si="216"/>
        <v>38.161611623368024</v>
      </c>
      <c r="I1721" s="5">
        <f t="shared" si="219"/>
        <v>1025592.4852884595</v>
      </c>
      <c r="J1721" s="4">
        <f t="shared" si="217"/>
        <v>104.68928165398955</v>
      </c>
      <c r="K1721" s="5">
        <f t="shared" si="218"/>
        <v>57365.388690334657</v>
      </c>
      <c r="L1721" s="15">
        <f t="shared" si="212"/>
        <v>23.4422871679606</v>
      </c>
      <c r="M1721" s="6"/>
      <c r="N1721" s="7">
        <f t="shared" si="213"/>
        <v>25.923107076121422</v>
      </c>
      <c r="O1721" s="28">
        <f t="shared" si="214"/>
        <v>17.878245205043974</v>
      </c>
    </row>
    <row r="1722" spans="1:15" ht="13.2" x14ac:dyDescent="0.25">
      <c r="A1722" s="31">
        <v>41548</v>
      </c>
      <c r="B1722" s="11">
        <v>1720.03</v>
      </c>
      <c r="C1722" s="4">
        <f>C1721*2/3+C1724/3</f>
        <v>34.596666666666664</v>
      </c>
      <c r="D1722" s="11">
        <f>D1721*2/3+D1724/3</f>
        <v>96.313333333333333</v>
      </c>
      <c r="E1722" s="11">
        <v>233.54599999999999</v>
      </c>
      <c r="F1722" s="23">
        <v>2.62</v>
      </c>
      <c r="G1722" s="4">
        <f t="shared" si="215"/>
        <v>1913.0404827742714</v>
      </c>
      <c r="H1722" s="4">
        <f t="shared" si="216"/>
        <v>38.478877637239201</v>
      </c>
      <c r="I1722" s="5">
        <f t="shared" si="219"/>
        <v>1050023.9895842106</v>
      </c>
      <c r="J1722" s="4">
        <f t="shared" si="217"/>
        <v>107.12098376051541</v>
      </c>
      <c r="K1722" s="5">
        <f t="shared" si="218"/>
        <v>58796.248040336861</v>
      </c>
      <c r="L1722" s="15">
        <f t="shared" si="212"/>
        <v>23.834737887631434</v>
      </c>
      <c r="M1722" s="6"/>
      <c r="N1722" s="7">
        <f t="shared" si="213"/>
        <v>26.356918954589567</v>
      </c>
      <c r="O1722" s="28">
        <f t="shared" si="214"/>
        <v>17.858690385547174</v>
      </c>
    </row>
    <row r="1723" spans="1:15" ht="13.2" x14ac:dyDescent="0.25">
      <c r="A1723" s="31">
        <v>41579</v>
      </c>
      <c r="B1723" s="11">
        <v>1783.54</v>
      </c>
      <c r="C1723" s="4">
        <f>C1721/3+C1724*2/3</f>
        <v>34.793333333333337</v>
      </c>
      <c r="D1723" s="11">
        <f>D1721/3+D1724*2/3</f>
        <v>98.256666666666661</v>
      </c>
      <c r="E1723" s="11">
        <v>233.06899999999999</v>
      </c>
      <c r="F1723" s="23">
        <v>2.72</v>
      </c>
      <c r="G1723" s="4">
        <f t="shared" si="215"/>
        <v>1987.7369603851218</v>
      </c>
      <c r="H1723" s="4">
        <f t="shared" si="216"/>
        <v>38.776811645192339</v>
      </c>
      <c r="I1723" s="5">
        <f t="shared" si="219"/>
        <v>1092796.8125874591</v>
      </c>
      <c r="J1723" s="4">
        <f t="shared" si="217"/>
        <v>109.50604300300196</v>
      </c>
      <c r="K1723" s="5">
        <f t="shared" si="218"/>
        <v>60203.063653633653</v>
      </c>
      <c r="L1723" s="15">
        <f t="shared" si="212"/>
        <v>24.642077092412055</v>
      </c>
      <c r="M1723" s="6"/>
      <c r="N1723" s="7">
        <f t="shared" si="213"/>
        <v>27.246316008132883</v>
      </c>
      <c r="O1723" s="28">
        <f t="shared" si="214"/>
        <v>18.151847202903959</v>
      </c>
    </row>
    <row r="1724" spans="1:15" ht="13.2" x14ac:dyDescent="0.25">
      <c r="A1724" s="31">
        <v>41609</v>
      </c>
      <c r="B1724" s="11">
        <v>1807.78</v>
      </c>
      <c r="C1724" s="4">
        <v>34.99</v>
      </c>
      <c r="D1724" s="11">
        <v>100.2</v>
      </c>
      <c r="E1724" s="11">
        <v>233.04900000000001</v>
      </c>
      <c r="F1724" s="23">
        <v>2.9</v>
      </c>
      <c r="G1724" s="4">
        <f t="shared" si="215"/>
        <v>2014.9250944651124</v>
      </c>
      <c r="H1724" s="4">
        <f t="shared" si="216"/>
        <v>38.999341211504877</v>
      </c>
      <c r="I1724" s="5">
        <f t="shared" si="219"/>
        <v>1109530.7349188027</v>
      </c>
      <c r="J1724" s="4">
        <f t="shared" si="217"/>
        <v>111.68145154023402</v>
      </c>
      <c r="K1724" s="5">
        <f t="shared" si="218"/>
        <v>61498.06925558643</v>
      </c>
      <c r="L1724" s="15">
        <f t="shared" si="212"/>
        <v>24.861869296461936</v>
      </c>
      <c r="M1724" s="6"/>
      <c r="N1724" s="7">
        <f t="shared" si="213"/>
        <v>27.483753598662702</v>
      </c>
      <c r="O1724" s="28">
        <f t="shared" si="214"/>
        <v>18.041716566866267</v>
      </c>
    </row>
    <row r="1725" spans="1:15" ht="13.2" x14ac:dyDescent="0.25">
      <c r="A1725" s="31">
        <v>41640</v>
      </c>
      <c r="B1725" s="11">
        <v>1822.36</v>
      </c>
      <c r="C1725" s="4">
        <f>C1724*2/3+C1727/3</f>
        <v>35.403333333333336</v>
      </c>
      <c r="D1725" s="11">
        <f>D1724*2/3+D1727/3</f>
        <v>100.41666666666666</v>
      </c>
      <c r="E1725" s="11">
        <v>233.916</v>
      </c>
      <c r="F1725" s="23">
        <v>2.86</v>
      </c>
      <c r="G1725" s="4">
        <f t="shared" si="215"/>
        <v>2023.6472797072449</v>
      </c>
      <c r="H1725" s="4">
        <f t="shared" si="216"/>
        <v>39.313779490643363</v>
      </c>
      <c r="I1725" s="5">
        <f t="shared" si="219"/>
        <v>1116137.6901149345</v>
      </c>
      <c r="J1725" s="4">
        <f t="shared" si="217"/>
        <v>111.508107255026</v>
      </c>
      <c r="K1725" s="5">
        <f t="shared" si="218"/>
        <v>61502.022861769728</v>
      </c>
      <c r="L1725" s="15">
        <f t="shared" si="212"/>
        <v>24.859609093632706</v>
      </c>
      <c r="M1725" s="6"/>
      <c r="N1725" s="7">
        <f t="shared" si="213"/>
        <v>27.474102609349298</v>
      </c>
      <c r="O1725" s="28">
        <f t="shared" si="214"/>
        <v>18.147983402489626</v>
      </c>
    </row>
    <row r="1726" spans="1:15" ht="13.2" x14ac:dyDescent="0.25">
      <c r="A1726" s="31">
        <v>41671</v>
      </c>
      <c r="B1726" s="11">
        <v>1817.04</v>
      </c>
      <c r="C1726" s="4">
        <f>C1724/3+C1727*2/3</f>
        <v>35.816666666666663</v>
      </c>
      <c r="D1726" s="11">
        <f>D1724/3+D1727*2/3</f>
        <v>100.63333333333333</v>
      </c>
      <c r="E1726" s="11">
        <v>234.78100000000001</v>
      </c>
      <c r="F1726" s="23">
        <v>2.71</v>
      </c>
      <c r="G1726" s="4">
        <f t="shared" si="215"/>
        <v>2010.3057364948609</v>
      </c>
      <c r="H1726" s="4">
        <f t="shared" si="216"/>
        <v>39.626233028510249</v>
      </c>
      <c r="I1726" s="5">
        <f t="shared" si="219"/>
        <v>1110600.5073331471</v>
      </c>
      <c r="J1726" s="4">
        <f t="shared" si="217"/>
        <v>111.33699163617725</v>
      </c>
      <c r="K1726" s="5">
        <f t="shared" si="218"/>
        <v>61508.514427104361</v>
      </c>
      <c r="L1726" s="15">
        <f t="shared" si="212"/>
        <v>24.590930877894127</v>
      </c>
      <c r="M1726" s="6"/>
      <c r="N1726" s="7">
        <f t="shared" si="213"/>
        <v>27.170675136889425</v>
      </c>
      <c r="O1726" s="28">
        <f t="shared" si="214"/>
        <v>18.056045048029151</v>
      </c>
    </row>
    <row r="1727" spans="1:15" ht="13.2" x14ac:dyDescent="0.25">
      <c r="A1727" s="31">
        <v>41699</v>
      </c>
      <c r="B1727" s="11">
        <v>1863.52</v>
      </c>
      <c r="C1727" s="4">
        <v>36.229999999999997</v>
      </c>
      <c r="D1727" s="11">
        <v>100.85</v>
      </c>
      <c r="E1727" s="11">
        <v>236.29300000000001</v>
      </c>
      <c r="F1727" s="23">
        <v>2.72</v>
      </c>
      <c r="G1727" s="4">
        <f t="shared" si="215"/>
        <v>2048.5368189493552</v>
      </c>
      <c r="H1727" s="4">
        <f t="shared" si="216"/>
        <v>39.827041808263466</v>
      </c>
      <c r="I1727" s="5">
        <f t="shared" si="219"/>
        <v>1133554.9530849997</v>
      </c>
      <c r="J1727" s="4">
        <f t="shared" si="217"/>
        <v>110.86274265424704</v>
      </c>
      <c r="K1727" s="5">
        <f t="shared" si="218"/>
        <v>61345.741939245192</v>
      </c>
      <c r="L1727" s="15">
        <f t="shared" si="212"/>
        <v>24.956039153965385</v>
      </c>
      <c r="M1727" s="6"/>
      <c r="N1727" s="7">
        <f t="shared" si="213"/>
        <v>27.566812365082868</v>
      </c>
      <c r="O1727" s="28">
        <f t="shared" si="214"/>
        <v>18.478135845314824</v>
      </c>
    </row>
    <row r="1728" spans="1:15" ht="13.2" x14ac:dyDescent="0.25">
      <c r="A1728" s="31">
        <v>41730</v>
      </c>
      <c r="B1728" s="11">
        <v>1864.26</v>
      </c>
      <c r="C1728" s="4">
        <f>C1727*2/3+C1730/3</f>
        <v>36.61333333333333</v>
      </c>
      <c r="D1728" s="11">
        <f>D1727*2/3+D1730/3</f>
        <v>101.60666666666667</v>
      </c>
      <c r="E1728" s="11">
        <v>237.072</v>
      </c>
      <c r="F1728" s="23">
        <v>2.71</v>
      </c>
      <c r="G1728" s="4">
        <f t="shared" si="215"/>
        <v>2042.616284419923</v>
      </c>
      <c r="H1728" s="4">
        <f t="shared" si="216"/>
        <v>40.11618062585768</v>
      </c>
      <c r="I1728" s="5">
        <f t="shared" si="219"/>
        <v>1132128.6863256651</v>
      </c>
      <c r="J1728" s="4">
        <f t="shared" si="217"/>
        <v>111.32751436975546</v>
      </c>
      <c r="K1728" s="5">
        <f t="shared" si="218"/>
        <v>61703.744142589065</v>
      </c>
      <c r="L1728" s="15">
        <f t="shared" si="212"/>
        <v>24.786315396962642</v>
      </c>
      <c r="M1728" s="6"/>
      <c r="N1728" s="7">
        <f t="shared" si="213"/>
        <v>27.372610571113686</v>
      </c>
      <c r="O1728" s="28">
        <f t="shared" si="214"/>
        <v>18.34781182337117</v>
      </c>
    </row>
    <row r="1729" spans="1:15" ht="13.2" x14ac:dyDescent="0.25">
      <c r="A1729" s="31">
        <v>41760</v>
      </c>
      <c r="B1729" s="11">
        <v>1889.77</v>
      </c>
      <c r="C1729" s="4">
        <f>C1727/3+C1730*2/3</f>
        <v>36.99666666666667</v>
      </c>
      <c r="D1729" s="11">
        <f>D1727/3+D1730*2/3</f>
        <v>102.36333333333334</v>
      </c>
      <c r="E1729" s="11">
        <v>237.9</v>
      </c>
      <c r="F1729" s="23">
        <v>2.56</v>
      </c>
      <c r="G1729" s="4">
        <f t="shared" si="215"/>
        <v>2063.3603480874317</v>
      </c>
      <c r="H1729" s="4">
        <f t="shared" si="216"/>
        <v>40.395103642987252</v>
      </c>
      <c r="I1729" s="5">
        <f t="shared" si="219"/>
        <v>1145491.9341003925</v>
      </c>
      <c r="J1729" s="4">
        <f t="shared" si="217"/>
        <v>111.76621657559198</v>
      </c>
      <c r="K1729" s="5">
        <f t="shared" si="218"/>
        <v>62047.959635809217</v>
      </c>
      <c r="L1729" s="15">
        <f t="shared" ref="L1729:L1792" si="220">G1729/AVERAGE(J1609:J1728)</f>
        <v>24.943274109902593</v>
      </c>
      <c r="M1729" s="6"/>
      <c r="N1729" s="7">
        <f t="shared" ref="N1729:N1792" si="221">I1729/AVERAGE(K1609:K1728)</f>
        <v>27.538632386895781</v>
      </c>
      <c r="O1729" s="28">
        <f t="shared" si="214"/>
        <v>18.461395682047606</v>
      </c>
    </row>
    <row r="1730" spans="1:15" ht="13.2" x14ac:dyDescent="0.25">
      <c r="A1730" s="31">
        <v>41791</v>
      </c>
      <c r="B1730" s="11">
        <v>1947.09</v>
      </c>
      <c r="C1730" s="4">
        <v>37.380000000000003</v>
      </c>
      <c r="D1730" s="11">
        <v>103.12</v>
      </c>
      <c r="E1730" s="11">
        <v>238.34299999999999</v>
      </c>
      <c r="F1730" s="23">
        <v>2.6</v>
      </c>
      <c r="G1730" s="4">
        <f t="shared" si="215"/>
        <v>2121.994221646954</v>
      </c>
      <c r="H1730" s="4">
        <f t="shared" si="216"/>
        <v>40.737790243472645</v>
      </c>
      <c r="I1730" s="5">
        <f t="shared" si="219"/>
        <v>1179927.6852145577</v>
      </c>
      <c r="J1730" s="4">
        <f t="shared" si="217"/>
        <v>112.38311743999195</v>
      </c>
      <c r="K1730" s="5">
        <f t="shared" si="218"/>
        <v>62490.251040950956</v>
      </c>
      <c r="L1730" s="15">
        <f t="shared" si="220"/>
        <v>25.558007623511301</v>
      </c>
      <c r="M1730" s="6"/>
      <c r="N1730" s="7">
        <f t="shared" si="221"/>
        <v>28.208601072722175</v>
      </c>
      <c r="O1730" s="28">
        <f t="shared" si="214"/>
        <v>18.881788207913111</v>
      </c>
    </row>
    <row r="1731" spans="1:15" ht="13.2" x14ac:dyDescent="0.25">
      <c r="A1731" s="31">
        <v>41821</v>
      </c>
      <c r="B1731" s="11">
        <v>1973.1</v>
      </c>
      <c r="C1731" s="4">
        <f>C1730*2/3+C1733/3</f>
        <v>37.75</v>
      </c>
      <c r="D1731" s="11">
        <f>D1730*2/3+D1733/3</f>
        <v>104.06666666666666</v>
      </c>
      <c r="E1731" s="11">
        <v>238.25</v>
      </c>
      <c r="F1731" s="23">
        <v>2.54</v>
      </c>
      <c r="G1731" s="4">
        <f t="shared" si="215"/>
        <v>2151.180039034627</v>
      </c>
      <c r="H1731" s="4">
        <f t="shared" si="216"/>
        <v>41.157086044071356</v>
      </c>
      <c r="I1731" s="5">
        <f t="shared" si="219"/>
        <v>1198063.4647551395</v>
      </c>
      <c r="J1731" s="4">
        <f t="shared" si="217"/>
        <v>113.45909282966072</v>
      </c>
      <c r="K1731" s="5">
        <f t="shared" si="218"/>
        <v>63189.129406611355</v>
      </c>
      <c r="L1731" s="15">
        <f t="shared" si="220"/>
        <v>25.817545976158744</v>
      </c>
      <c r="M1731" s="6"/>
      <c r="N1731" s="7">
        <f t="shared" si="221"/>
        <v>28.485636237139381</v>
      </c>
      <c r="O1731" s="28">
        <f t="shared" si="214"/>
        <v>18.959961563100578</v>
      </c>
    </row>
    <row r="1732" spans="1:15" ht="13.2" x14ac:dyDescent="0.25">
      <c r="A1732" s="31">
        <v>41852</v>
      </c>
      <c r="B1732" s="11">
        <v>1961.53</v>
      </c>
      <c r="C1732" s="4">
        <f>C1730/3+C1733*2/3</f>
        <v>38.120000000000005</v>
      </c>
      <c r="D1732" s="11">
        <f>D1730/3+D1733*2/3</f>
        <v>105.01333333333334</v>
      </c>
      <c r="E1732" s="11">
        <v>237.852</v>
      </c>
      <c r="F1732" s="23">
        <v>2.42</v>
      </c>
      <c r="G1732" s="4">
        <f t="shared" si="215"/>
        <v>2142.1442833778988</v>
      </c>
      <c r="H1732" s="4">
        <f t="shared" si="216"/>
        <v>41.630023544052612</v>
      </c>
      <c r="I1732" s="5">
        <f t="shared" si="219"/>
        <v>1194963.2479342879</v>
      </c>
      <c r="J1732" s="4">
        <f t="shared" si="217"/>
        <v>114.68277909512356</v>
      </c>
      <c r="K1732" s="5">
        <f t="shared" si="218"/>
        <v>63974.078334976264</v>
      </c>
      <c r="L1732" s="15">
        <f t="shared" si="220"/>
        <v>25.617606421799412</v>
      </c>
      <c r="M1732" s="6"/>
      <c r="N1732" s="7">
        <f t="shared" si="221"/>
        <v>28.256055533515138</v>
      </c>
      <c r="O1732" s="28">
        <f t="shared" si="214"/>
        <v>18.678866175723716</v>
      </c>
    </row>
    <row r="1733" spans="1:15" ht="13.2" x14ac:dyDescent="0.25">
      <c r="A1733" s="31">
        <v>41883</v>
      </c>
      <c r="B1733" s="11">
        <v>1993.23</v>
      </c>
      <c r="C1733" s="4">
        <v>38.49</v>
      </c>
      <c r="D1733" s="11">
        <v>105.96</v>
      </c>
      <c r="E1733" s="11">
        <v>238.03100000000001</v>
      </c>
      <c r="F1733" s="23">
        <v>2.5299999999999998</v>
      </c>
      <c r="G1733" s="4">
        <f t="shared" si="215"/>
        <v>2175.1262322554626</v>
      </c>
      <c r="H1733" s="4">
        <f t="shared" si="216"/>
        <v>42.00248274384429</v>
      </c>
      <c r="I1733" s="5">
        <f t="shared" si="219"/>
        <v>1215314.2745632068</v>
      </c>
      <c r="J1733" s="4">
        <f t="shared" si="217"/>
        <v>115.62959396045051</v>
      </c>
      <c r="K1733" s="5">
        <f t="shared" si="218"/>
        <v>64606.041717572669</v>
      </c>
      <c r="L1733" s="15">
        <f t="shared" si="220"/>
        <v>25.918436892606209</v>
      </c>
      <c r="M1733" s="6"/>
      <c r="N1733" s="7">
        <f t="shared" si="221"/>
        <v>28.578155878854155</v>
      </c>
      <c r="O1733" s="28">
        <f t="shared" si="214"/>
        <v>18.811155152887885</v>
      </c>
    </row>
    <row r="1734" spans="1:15" ht="13.2" x14ac:dyDescent="0.25">
      <c r="A1734" s="31">
        <v>41913</v>
      </c>
      <c r="B1734" s="11">
        <v>1937.27</v>
      </c>
      <c r="C1734" s="4">
        <f>C1733*2/3+C1736/3</f>
        <v>38.806666666666665</v>
      </c>
      <c r="D1734" s="11">
        <f>D1733*2/3+D1736/3</f>
        <v>104.74333333333334</v>
      </c>
      <c r="E1734" s="11">
        <v>237.43299999999999</v>
      </c>
      <c r="F1734" s="23">
        <v>2.2999999999999998</v>
      </c>
      <c r="G1734" s="4">
        <f t="shared" si="215"/>
        <v>2119.3839706780441</v>
      </c>
      <c r="H1734" s="4">
        <f t="shared" si="216"/>
        <v>42.454705481827155</v>
      </c>
      <c r="I1734" s="5">
        <f t="shared" si="219"/>
        <v>1186145.9833389553</v>
      </c>
      <c r="J1734" s="4">
        <f t="shared" si="217"/>
        <v>114.58977927808407</v>
      </c>
      <c r="K1734" s="5">
        <f t="shared" si="218"/>
        <v>64131.940367045703</v>
      </c>
      <c r="L1734" s="15">
        <f t="shared" si="220"/>
        <v>25.162748283083275</v>
      </c>
      <c r="M1734" s="6"/>
      <c r="N1734" s="7">
        <f t="shared" si="221"/>
        <v>27.736945618288246</v>
      </c>
      <c r="O1734" s="28">
        <f t="shared" si="214"/>
        <v>18.495401457531106</v>
      </c>
    </row>
    <row r="1735" spans="1:15" ht="13.2" x14ac:dyDescent="0.25">
      <c r="A1735" s="31">
        <v>41944</v>
      </c>
      <c r="B1735" s="11">
        <v>2044.57</v>
      </c>
      <c r="C1735" s="4">
        <f>C1733/3+C1736*2/3</f>
        <v>39.123333333333335</v>
      </c>
      <c r="D1735" s="11">
        <f>D1733/3+D1736*2/3</f>
        <v>103.52666666666667</v>
      </c>
      <c r="E1735" s="11">
        <v>236.15100000000001</v>
      </c>
      <c r="F1735" s="23">
        <v>2.33</v>
      </c>
      <c r="G1735" s="4">
        <f t="shared" si="215"/>
        <v>2248.9135816066837</v>
      </c>
      <c r="H1735" s="4">
        <f t="shared" si="216"/>
        <v>43.033496378729424</v>
      </c>
      <c r="I1735" s="5">
        <f t="shared" si="219"/>
        <v>1260646.2613997092</v>
      </c>
      <c r="J1735" s="4">
        <f t="shared" si="217"/>
        <v>113.87359040049233</v>
      </c>
      <c r="K1735" s="5">
        <f t="shared" si="218"/>
        <v>63832.740032626527</v>
      </c>
      <c r="L1735" s="15">
        <f t="shared" si="220"/>
        <v>26.606817147143442</v>
      </c>
      <c r="M1735" s="6"/>
      <c r="N1735" s="7">
        <f t="shared" si="221"/>
        <v>29.318654523381458</v>
      </c>
      <c r="O1735" s="28">
        <f t="shared" si="214"/>
        <v>19.749211153326033</v>
      </c>
    </row>
    <row r="1736" spans="1:15" ht="13.2" x14ac:dyDescent="0.25">
      <c r="A1736" s="31">
        <v>41974</v>
      </c>
      <c r="B1736" s="11">
        <v>2054.27</v>
      </c>
      <c r="C1736" s="4">
        <v>39.44</v>
      </c>
      <c r="D1736" s="11">
        <v>102.31</v>
      </c>
      <c r="E1736" s="11">
        <v>234.81200000000001</v>
      </c>
      <c r="F1736" s="23">
        <v>2.21</v>
      </c>
      <c r="G1736" s="4">
        <f t="shared" si="215"/>
        <v>2272.4681673423843</v>
      </c>
      <c r="H1736" s="4">
        <f t="shared" si="216"/>
        <v>43.629194078667183</v>
      </c>
      <c r="I1736" s="5">
        <f t="shared" si="219"/>
        <v>1275888.0278065968</v>
      </c>
      <c r="J1736" s="4">
        <f t="shared" si="217"/>
        <v>113.17704985264807</v>
      </c>
      <c r="K1736" s="5">
        <f t="shared" si="218"/>
        <v>63543.79128590347</v>
      </c>
      <c r="L1736" s="15">
        <f t="shared" si="220"/>
        <v>26.794085482572576</v>
      </c>
      <c r="M1736" s="6"/>
      <c r="N1736" s="7">
        <f t="shared" si="221"/>
        <v>29.515332882231384</v>
      </c>
      <c r="O1736" s="28">
        <f t="shared" si="214"/>
        <v>20.078877920046917</v>
      </c>
    </row>
    <row r="1737" spans="1:15" ht="13.2" x14ac:dyDescent="0.25">
      <c r="A1737" s="31">
        <v>42005</v>
      </c>
      <c r="B1737" s="11">
        <v>2028.18</v>
      </c>
      <c r="C1737" s="4">
        <f>C1736*2/3+C1739/3</f>
        <v>39.896666666666668</v>
      </c>
      <c r="D1737" s="11">
        <f>D1736*2/3+D1739/3</f>
        <v>101.28999999999999</v>
      </c>
      <c r="E1737" s="11">
        <v>233.70699999999999</v>
      </c>
      <c r="F1737" s="23">
        <v>1.88</v>
      </c>
      <c r="G1737" s="4">
        <f t="shared" si="215"/>
        <v>2254.2150621932587</v>
      </c>
      <c r="H1737" s="4">
        <f t="shared" si="216"/>
        <v>44.343040031606527</v>
      </c>
      <c r="I1737" s="5">
        <f t="shared" si="219"/>
        <v>1267714.4528778384</v>
      </c>
      <c r="J1737" s="4">
        <f t="shared" si="217"/>
        <v>112.57849088816337</v>
      </c>
      <c r="K1737" s="5">
        <f t="shared" si="218"/>
        <v>63311.341661980812</v>
      </c>
      <c r="L1737" s="15">
        <f t="shared" si="220"/>
        <v>26.49229542038314</v>
      </c>
      <c r="M1737" s="6"/>
      <c r="N1737" s="7">
        <f t="shared" si="221"/>
        <v>29.174671165351537</v>
      </c>
      <c r="O1737" s="28">
        <f t="shared" ref="O1737:O1802" si="222">B1737/D1737</f>
        <v>20.023496890117485</v>
      </c>
    </row>
    <row r="1738" spans="1:15" ht="13.2" x14ac:dyDescent="0.25">
      <c r="A1738" s="31">
        <v>42036</v>
      </c>
      <c r="B1738" s="11">
        <v>2082.1999999999998</v>
      </c>
      <c r="C1738" s="4">
        <f>C1736/3+C1739*2/3</f>
        <v>40.353333333333332</v>
      </c>
      <c r="D1738" s="11">
        <f>D1736/3+D1739*2/3</f>
        <v>100.27000000000001</v>
      </c>
      <c r="E1738" s="11">
        <v>234.72200000000001</v>
      </c>
      <c r="F1738" s="23">
        <v>1.98</v>
      </c>
      <c r="G1738" s="4">
        <f t="shared" ref="G1738:G1804" si="223">B1738*$E$1804/E1738</f>
        <v>2304.2479895365577</v>
      </c>
      <c r="H1738" s="4">
        <f t="shared" ref="H1738:H1802" si="224">C1738*$E$1804/E1738</f>
        <v>44.656655078490012</v>
      </c>
      <c r="I1738" s="5">
        <f t="shared" si="219"/>
        <v>1297944.5420608998</v>
      </c>
      <c r="J1738" s="4">
        <f t="shared" ref="J1738:J1802" si="225">D1738*$E$1804/E1738</f>
        <v>110.96289785363111</v>
      </c>
      <c r="K1738" s="5">
        <f t="shared" ref="K1738:K1796" si="226">J1738*(I1738/G1738)</f>
        <v>62503.553564713504</v>
      </c>
      <c r="L1738" s="15">
        <f t="shared" si="220"/>
        <v>26.995513699383267</v>
      </c>
      <c r="M1738" s="6"/>
      <c r="N1738" s="7">
        <f t="shared" si="221"/>
        <v>29.71991669561929</v>
      </c>
      <c r="O1738" s="28">
        <f t="shared" si="222"/>
        <v>20.765931983644158</v>
      </c>
    </row>
    <row r="1739" spans="1:15" ht="13.2" x14ac:dyDescent="0.25">
      <c r="A1739" s="31">
        <v>42064</v>
      </c>
      <c r="B1739" s="11">
        <v>2079.9899999999998</v>
      </c>
      <c r="C1739" s="4">
        <v>40.81</v>
      </c>
      <c r="D1739" s="11">
        <v>99.25</v>
      </c>
      <c r="E1739" s="11">
        <v>236.119</v>
      </c>
      <c r="F1739" s="23">
        <v>2.04</v>
      </c>
      <c r="G1739" s="4">
        <f t="shared" si="223"/>
        <v>2288.1836805593789</v>
      </c>
      <c r="H1739" s="4">
        <f t="shared" si="224"/>
        <v>44.894819688377474</v>
      </c>
      <c r="I1739" s="5">
        <f t="shared" ref="I1739:I1799" si="227">I1738*((G1739+(H1739/12))/G1738)</f>
        <v>1291003.1595723706</v>
      </c>
      <c r="J1739" s="4">
        <f t="shared" si="225"/>
        <v>109.18428948962175</v>
      </c>
      <c r="K1739" s="5">
        <f t="shared" si="226"/>
        <v>61602.249812526868</v>
      </c>
      <c r="L1739" s="15">
        <f t="shared" si="220"/>
        <v>26.728605452928498</v>
      </c>
      <c r="M1739" s="6"/>
      <c r="N1739" s="7">
        <f t="shared" si="221"/>
        <v>29.418369171807683</v>
      </c>
      <c r="O1739" s="28">
        <f t="shared" si="222"/>
        <v>20.957078085642316</v>
      </c>
    </row>
    <row r="1740" spans="1:15" ht="13.2" x14ac:dyDescent="0.25">
      <c r="A1740" s="31">
        <v>42095</v>
      </c>
      <c r="B1740" s="11">
        <v>2094.86</v>
      </c>
      <c r="C1740" s="4">
        <f>C1739*2/3+C1742/3</f>
        <v>41.120000000000005</v>
      </c>
      <c r="D1740" s="11">
        <f>D1739*2/3+D1742/3</f>
        <v>97.803333333333342</v>
      </c>
      <c r="E1740" s="11">
        <v>236.59899999999999</v>
      </c>
      <c r="F1740" s="23">
        <v>1.94</v>
      </c>
      <c r="G1740" s="4">
        <f t="shared" si="223"/>
        <v>2299.866734770646</v>
      </c>
      <c r="H1740" s="4">
        <f t="shared" si="224"/>
        <v>45.144076517652238</v>
      </c>
      <c r="I1740" s="5">
        <f t="shared" si="227"/>
        <v>1299717.32976245</v>
      </c>
      <c r="J1740" s="4">
        <f t="shared" si="225"/>
        <v>107.37454191832313</v>
      </c>
      <c r="K1740" s="5">
        <f t="shared" si="226"/>
        <v>60680.278033790702</v>
      </c>
      <c r="L1740" s="15">
        <f t="shared" si="220"/>
        <v>26.791371680192345</v>
      </c>
      <c r="M1740" s="6"/>
      <c r="N1740" s="7">
        <f t="shared" si="221"/>
        <v>29.480373846198781</v>
      </c>
      <c r="O1740" s="28">
        <f t="shared" si="222"/>
        <v>21.419106369926041</v>
      </c>
    </row>
    <row r="1741" spans="1:15" ht="13.2" x14ac:dyDescent="0.25">
      <c r="A1741" s="31">
        <v>42125</v>
      </c>
      <c r="B1741" s="11">
        <v>2111.94</v>
      </c>
      <c r="C1741" s="4">
        <f>C1739/3+C1742*2/3</f>
        <v>41.43</v>
      </c>
      <c r="D1741" s="11">
        <f>D1739/3+D1742*2/3</f>
        <v>96.356666666666669</v>
      </c>
      <c r="E1741" s="11">
        <v>237.80500000000001</v>
      </c>
      <c r="F1741" s="23">
        <v>2.2000000000000002</v>
      </c>
      <c r="G1741" s="4">
        <f t="shared" si="223"/>
        <v>2306.8596153150688</v>
      </c>
      <c r="H1741" s="4">
        <f t="shared" si="224"/>
        <v>45.253744832951362</v>
      </c>
      <c r="I1741" s="5">
        <f t="shared" si="227"/>
        <v>1305800.3739884638</v>
      </c>
      <c r="J1741" s="4">
        <f t="shared" si="225"/>
        <v>105.24981912351156</v>
      </c>
      <c r="K1741" s="5">
        <f t="shared" si="226"/>
        <v>59576.773662895292</v>
      </c>
      <c r="L1741" s="15">
        <f t="shared" si="220"/>
        <v>26.806111379650844</v>
      </c>
      <c r="M1741" s="6"/>
      <c r="N1741" s="7">
        <f t="shared" si="221"/>
        <v>29.489896186353278</v>
      </c>
      <c r="O1741" s="28">
        <f t="shared" si="222"/>
        <v>21.917943750648632</v>
      </c>
    </row>
    <row r="1742" spans="1:15" ht="13.2" x14ac:dyDescent="0.25">
      <c r="A1742" s="31">
        <v>42156</v>
      </c>
      <c r="B1742" s="11">
        <v>2099.29</v>
      </c>
      <c r="C1742" s="4">
        <v>41.74</v>
      </c>
      <c r="D1742" s="11">
        <v>94.91</v>
      </c>
      <c r="E1742" s="11">
        <v>238.63800000000001</v>
      </c>
      <c r="F1742" s="23">
        <v>2.36</v>
      </c>
      <c r="G1742" s="4">
        <f t="shared" si="223"/>
        <v>2285.0379041477045</v>
      </c>
      <c r="H1742" s="4">
        <f t="shared" si="224"/>
        <v>45.433209379897583</v>
      </c>
      <c r="I1742" s="5">
        <f t="shared" si="227"/>
        <v>1295591.2972720426</v>
      </c>
      <c r="J1742" s="4">
        <f t="shared" si="225"/>
        <v>103.3077599963124</v>
      </c>
      <c r="K1742" s="5">
        <f t="shared" si="226"/>
        <v>58574.360866811912</v>
      </c>
      <c r="L1742" s="15">
        <f t="shared" si="220"/>
        <v>26.495895292784859</v>
      </c>
      <c r="M1742" s="6"/>
      <c r="N1742" s="7">
        <f t="shared" si="221"/>
        <v>29.142936079173268</v>
      </c>
      <c r="O1742" s="28">
        <f t="shared" si="222"/>
        <v>22.118744073332632</v>
      </c>
    </row>
    <row r="1743" spans="1:15" ht="13.2" x14ac:dyDescent="0.25">
      <c r="A1743" s="31">
        <v>42186</v>
      </c>
      <c r="B1743" s="11">
        <v>2094.14</v>
      </c>
      <c r="C1743" s="4">
        <f>C1742*2/3+C1745/3</f>
        <v>41.99666666666667</v>
      </c>
      <c r="D1743" s="11">
        <f>D1742*2/3+D1745/3</f>
        <v>93.493333333333339</v>
      </c>
      <c r="E1743" s="11">
        <v>238.654</v>
      </c>
      <c r="F1743" s="23">
        <v>2.3199999999999998</v>
      </c>
      <c r="G1743" s="4">
        <f t="shared" si="223"/>
        <v>2279.2794062534044</v>
      </c>
      <c r="H1743" s="4">
        <f t="shared" si="224"/>
        <v>45.709521552819844</v>
      </c>
      <c r="I1743" s="5">
        <f t="shared" si="227"/>
        <v>1294486.0253527286</v>
      </c>
      <c r="J1743" s="4">
        <f t="shared" si="225"/>
        <v>101.758922177434</v>
      </c>
      <c r="K1743" s="5">
        <f t="shared" si="226"/>
        <v>57792.608642996383</v>
      </c>
      <c r="L1743" s="15">
        <f t="shared" si="220"/>
        <v>26.38113633639971</v>
      </c>
      <c r="M1743" s="6"/>
      <c r="N1743" s="7">
        <f t="shared" si="221"/>
        <v>29.011703864238946</v>
      </c>
      <c r="O1743" s="28">
        <f t="shared" si="222"/>
        <v>22.398816314888759</v>
      </c>
    </row>
    <row r="1744" spans="1:15" ht="13.2" x14ac:dyDescent="0.25">
      <c r="A1744" s="31">
        <v>42217</v>
      </c>
      <c r="B1744" s="11">
        <v>2039.87</v>
      </c>
      <c r="C1744" s="4">
        <f>C1742/3+C1745*2/3</f>
        <v>42.25333333333333</v>
      </c>
      <c r="D1744" s="11">
        <f>D1742/3+D1745*2/3</f>
        <v>92.076666666666668</v>
      </c>
      <c r="E1744" s="11">
        <v>238.316</v>
      </c>
      <c r="F1744" s="23">
        <v>2.17</v>
      </c>
      <c r="G1744" s="4">
        <f t="shared" si="223"/>
        <v>2223.3603791184814</v>
      </c>
      <c r="H1744" s="4">
        <f t="shared" si="224"/>
        <v>46.054105025820057</v>
      </c>
      <c r="I1744" s="5">
        <f t="shared" si="227"/>
        <v>1264907.2181010426</v>
      </c>
      <c r="J1744" s="4">
        <f t="shared" si="225"/>
        <v>100.35914666521201</v>
      </c>
      <c r="K1744" s="5">
        <f t="shared" si="226"/>
        <v>57096.011160196642</v>
      </c>
      <c r="L1744" s="15">
        <f t="shared" si="220"/>
        <v>25.693658417057723</v>
      </c>
      <c r="M1744" s="6"/>
      <c r="N1744" s="7">
        <f t="shared" si="221"/>
        <v>28.25252518177194</v>
      </c>
      <c r="O1744" s="28">
        <f t="shared" si="222"/>
        <v>22.154038301415486</v>
      </c>
    </row>
    <row r="1745" spans="1:15" ht="13.2" x14ac:dyDescent="0.25">
      <c r="A1745" s="31">
        <v>42248</v>
      </c>
      <c r="B1745" s="11">
        <v>1944.41</v>
      </c>
      <c r="C1745" s="4">
        <v>42.51</v>
      </c>
      <c r="D1745" s="11">
        <v>90.66</v>
      </c>
      <c r="E1745" s="11">
        <v>237.94499999999999</v>
      </c>
      <c r="F1745" s="23">
        <v>2.17</v>
      </c>
      <c r="G1745" s="4">
        <f t="shared" si="223"/>
        <v>2122.6179609993906</v>
      </c>
      <c r="H1745" s="4">
        <f t="shared" si="224"/>
        <v>46.406102376599634</v>
      </c>
      <c r="I1745" s="5">
        <f t="shared" si="227"/>
        <v>1209793.2585392101</v>
      </c>
      <c r="J1745" s="4">
        <f t="shared" si="225"/>
        <v>98.969118829981724</v>
      </c>
      <c r="K1745" s="5">
        <f t="shared" si="226"/>
        <v>56407.782730578831</v>
      </c>
      <c r="L1745" s="15">
        <f t="shared" si="220"/>
        <v>24.496752170486456</v>
      </c>
      <c r="M1745" s="6"/>
      <c r="N1745" s="7">
        <f t="shared" si="221"/>
        <v>26.936105268538277</v>
      </c>
      <c r="O1745" s="28">
        <f t="shared" si="222"/>
        <v>21.447275534965808</v>
      </c>
    </row>
    <row r="1746" spans="1:15" ht="13.2" x14ac:dyDescent="0.25">
      <c r="A1746" s="31">
        <v>42278</v>
      </c>
      <c r="B1746" s="11">
        <v>2024.81</v>
      </c>
      <c r="C1746" s="4">
        <f>C1745*2/3+C1748/3</f>
        <v>42.803333333333335</v>
      </c>
      <c r="D1746" s="11">
        <f>D1745*2/3+D1748/3</f>
        <v>89.283333333333331</v>
      </c>
      <c r="E1746" s="11">
        <v>237.83799999999999</v>
      </c>
      <c r="F1746" s="23">
        <v>2.0699999999999998</v>
      </c>
      <c r="G1746" s="4">
        <f t="shared" si="223"/>
        <v>2211.3811583094375</v>
      </c>
      <c r="H1746" s="4">
        <f t="shared" si="224"/>
        <v>46.747341649918575</v>
      </c>
      <c r="I1746" s="5">
        <f t="shared" si="227"/>
        <v>1262604.4589861617</v>
      </c>
      <c r="J1746" s="4">
        <f t="shared" si="225"/>
        <v>97.51012741165556</v>
      </c>
      <c r="K1746" s="5">
        <f t="shared" si="226"/>
        <v>55674.12980961892</v>
      </c>
      <c r="L1746" s="15">
        <f t="shared" si="220"/>
        <v>25.491441046066775</v>
      </c>
      <c r="M1746" s="6"/>
      <c r="N1746" s="7">
        <f t="shared" si="221"/>
        <v>28.028090261451567</v>
      </c>
      <c r="O1746" s="28">
        <f t="shared" si="222"/>
        <v>22.678476759380249</v>
      </c>
    </row>
    <row r="1747" spans="1:15" ht="13.2" x14ac:dyDescent="0.25">
      <c r="A1747" s="31">
        <v>42309</v>
      </c>
      <c r="B1747" s="11">
        <v>2080.62</v>
      </c>
      <c r="C1747" s="4">
        <f>C1745/3+C1748*2/3</f>
        <v>43.096666666666664</v>
      </c>
      <c r="D1747" s="11">
        <f>D1745/3+D1748*2/3</f>
        <v>87.906666666666666</v>
      </c>
      <c r="E1747" s="11">
        <v>237.33600000000001</v>
      </c>
      <c r="F1747" s="23">
        <v>2.2599999999999998</v>
      </c>
      <c r="G1747" s="4">
        <f t="shared" si="223"/>
        <v>2277.1399486803516</v>
      </c>
      <c r="H1747" s="4">
        <f t="shared" si="224"/>
        <v>47.167258471814918</v>
      </c>
      <c r="I1747" s="5">
        <f t="shared" si="227"/>
        <v>1302394.1356088212</v>
      </c>
      <c r="J1747" s="4">
        <f t="shared" si="225"/>
        <v>96.209679048550015</v>
      </c>
      <c r="K1747" s="5">
        <f t="shared" si="226"/>
        <v>55026.447476034125</v>
      </c>
      <c r="L1747" s="15">
        <f t="shared" si="220"/>
        <v>26.22585189097196</v>
      </c>
      <c r="M1747" s="6"/>
      <c r="N1747" s="7">
        <f t="shared" si="221"/>
        <v>28.832783137035257</v>
      </c>
      <c r="O1747" s="28">
        <f t="shared" si="222"/>
        <v>23.668512058243589</v>
      </c>
    </row>
    <row r="1748" spans="1:15" ht="13.2" x14ac:dyDescent="0.25">
      <c r="A1748" s="31">
        <v>42339</v>
      </c>
      <c r="B1748" s="11">
        <v>2054.08</v>
      </c>
      <c r="C1748" s="4">
        <v>43.39</v>
      </c>
      <c r="D1748" s="11">
        <v>86.53</v>
      </c>
      <c r="E1748" s="11">
        <v>236.52500000000001</v>
      </c>
      <c r="F1748" s="23">
        <v>2.2400000000000002</v>
      </c>
      <c r="G1748" s="4">
        <f t="shared" si="223"/>
        <v>2255.8014680900537</v>
      </c>
      <c r="H1748" s="4">
        <f t="shared" si="224"/>
        <v>47.651126392558929</v>
      </c>
      <c r="I1748" s="5">
        <f t="shared" si="227"/>
        <v>1292460.8859201872</v>
      </c>
      <c r="J1748" s="4">
        <f t="shared" si="225"/>
        <v>95.027701469189296</v>
      </c>
      <c r="K1748" s="5">
        <f t="shared" si="226"/>
        <v>54446.097746277555</v>
      </c>
      <c r="L1748" s="15">
        <f t="shared" si="220"/>
        <v>25.965424037124201</v>
      </c>
      <c r="M1748" s="6"/>
      <c r="N1748" s="7">
        <f t="shared" si="221"/>
        <v>28.544376783609188</v>
      </c>
      <c r="O1748" s="28">
        <f t="shared" si="222"/>
        <v>23.738356639315843</v>
      </c>
    </row>
    <row r="1749" spans="1:15" ht="13.2" x14ac:dyDescent="0.25">
      <c r="A1749" s="31">
        <v>42370</v>
      </c>
      <c r="B1749" s="11">
        <v>1918.6</v>
      </c>
      <c r="C1749" s="4">
        <f>C1748*2/3+C1751/3</f>
        <v>43.553333333333335</v>
      </c>
      <c r="D1749" s="11">
        <f>D1748*2/3+D1751/3</f>
        <v>86.5</v>
      </c>
      <c r="E1749" s="11">
        <v>236.916</v>
      </c>
      <c r="F1749" s="23">
        <v>2.09</v>
      </c>
      <c r="G1749" s="4">
        <f t="shared" si="223"/>
        <v>2103.5392535751066</v>
      </c>
      <c r="H1749" s="4">
        <f t="shared" si="224"/>
        <v>47.751561706821548</v>
      </c>
      <c r="I1749" s="5">
        <f t="shared" si="227"/>
        <v>1207502.2253748281</v>
      </c>
      <c r="J1749" s="4">
        <f t="shared" si="225"/>
        <v>94.837978439615725</v>
      </c>
      <c r="K1749" s="5">
        <f t="shared" si="226"/>
        <v>54440.186852352046</v>
      </c>
      <c r="L1749" s="15">
        <f t="shared" si="220"/>
        <v>24.206167203878497</v>
      </c>
      <c r="M1749" s="6"/>
      <c r="N1749" s="7">
        <f t="shared" si="221"/>
        <v>26.611684960823304</v>
      </c>
      <c r="O1749" s="28">
        <f t="shared" si="222"/>
        <v>22.180346820809248</v>
      </c>
    </row>
    <row r="1750" spans="1:15" ht="13.2" x14ac:dyDescent="0.25">
      <c r="A1750" s="31">
        <v>42401</v>
      </c>
      <c r="B1750" s="11">
        <v>1904.42</v>
      </c>
      <c r="C1750" s="4">
        <f>C1748/3+C1751*2/3</f>
        <v>43.716666666666669</v>
      </c>
      <c r="D1750" s="11">
        <f>D1748/3+D1751*2/3</f>
        <v>86.47</v>
      </c>
      <c r="E1750" s="11">
        <v>237.11099999999999</v>
      </c>
      <c r="F1750" s="23">
        <v>1.78</v>
      </c>
      <c r="G1750" s="4">
        <f t="shared" si="223"/>
        <v>2086.2752392761199</v>
      </c>
      <c r="H1750" s="4">
        <f t="shared" si="224"/>
        <v>47.891221059616242</v>
      </c>
      <c r="I1750" s="5">
        <f t="shared" si="227"/>
        <v>1199883.0318383919</v>
      </c>
      <c r="J1750" s="4">
        <f t="shared" si="225"/>
        <v>94.727118986466252</v>
      </c>
      <c r="K1750" s="5">
        <f t="shared" si="226"/>
        <v>54480.569287796665</v>
      </c>
      <c r="L1750" s="15">
        <f t="shared" si="220"/>
        <v>24.002606777289781</v>
      </c>
      <c r="M1750" s="6"/>
      <c r="N1750" s="7">
        <f t="shared" si="221"/>
        <v>26.389562040454301</v>
      </c>
      <c r="O1750" s="28">
        <f t="shared" si="222"/>
        <v>22.024054585405345</v>
      </c>
    </row>
    <row r="1751" spans="1:15" ht="13.2" x14ac:dyDescent="0.25">
      <c r="A1751" s="31">
        <v>42430</v>
      </c>
      <c r="B1751" s="11">
        <v>2021.95</v>
      </c>
      <c r="C1751" s="4">
        <v>43.88</v>
      </c>
      <c r="D1751" s="11">
        <v>86.44</v>
      </c>
      <c r="E1751" s="11">
        <v>238.13200000000001</v>
      </c>
      <c r="F1751" s="23">
        <v>1.89</v>
      </c>
      <c r="G1751" s="4">
        <f t="shared" si="223"/>
        <v>2205.5312950380458</v>
      </c>
      <c r="H1751" s="4">
        <f t="shared" si="224"/>
        <v>47.864048678883975</v>
      </c>
      <c r="I1751" s="5">
        <f t="shared" si="227"/>
        <v>1270764.9812998755</v>
      </c>
      <c r="J1751" s="4">
        <f t="shared" si="225"/>
        <v>94.288249038348468</v>
      </c>
      <c r="K1751" s="5">
        <f t="shared" si="226"/>
        <v>54326.232094543018</v>
      </c>
      <c r="L1751" s="15">
        <f t="shared" si="220"/>
        <v>25.372298620187927</v>
      </c>
      <c r="M1751" s="6"/>
      <c r="N1751" s="7">
        <f t="shared" si="221"/>
        <v>27.893951322288938</v>
      </c>
      <c r="O1751" s="28">
        <f t="shared" si="222"/>
        <v>23.391369736233226</v>
      </c>
    </row>
    <row r="1752" spans="1:15" ht="13.2" x14ac:dyDescent="0.25">
      <c r="A1752" s="31">
        <v>42461</v>
      </c>
      <c r="B1752" s="11">
        <v>2075.54</v>
      </c>
      <c r="C1752" s="4">
        <f>C1751*2/3+C1754/3</f>
        <v>44.073333333333338</v>
      </c>
      <c r="D1752" s="11">
        <f>D1751*2/3+D1754/3</f>
        <v>86.6</v>
      </c>
      <c r="E1752" s="11">
        <v>239.261</v>
      </c>
      <c r="F1752" s="23">
        <v>1.81</v>
      </c>
      <c r="G1752" s="4">
        <f t="shared" si="223"/>
        <v>2253.3038883060758</v>
      </c>
      <c r="H1752" s="4">
        <f t="shared" si="224"/>
        <v>47.848084532511919</v>
      </c>
      <c r="I1752" s="5">
        <f t="shared" si="227"/>
        <v>1300587.5964944046</v>
      </c>
      <c r="J1752" s="4">
        <f t="shared" si="225"/>
        <v>94.017034953460865</v>
      </c>
      <c r="K1752" s="5">
        <f t="shared" si="226"/>
        <v>54265.822801013433</v>
      </c>
      <c r="L1752" s="15">
        <f t="shared" si="220"/>
        <v>25.922337543673898</v>
      </c>
      <c r="M1752" s="6"/>
      <c r="N1752" s="7">
        <f t="shared" si="221"/>
        <v>28.495838319794856</v>
      </c>
      <c r="O1752" s="28">
        <f t="shared" si="222"/>
        <v>23.966974595842956</v>
      </c>
    </row>
    <row r="1753" spans="1:15" ht="13.2" x14ac:dyDescent="0.25">
      <c r="A1753" s="31">
        <v>42491</v>
      </c>
      <c r="B1753" s="11">
        <v>2065.5500000000002</v>
      </c>
      <c r="C1753" s="4">
        <f>C1751/3+C1754*2/3</f>
        <v>44.266666666666666</v>
      </c>
      <c r="D1753" s="11">
        <f>D1751/3+D1754*2/3</f>
        <v>86.759999999999991</v>
      </c>
      <c r="E1753" s="11">
        <v>240.22900000000001</v>
      </c>
      <c r="F1753" s="23">
        <v>1.81</v>
      </c>
      <c r="G1753" s="4">
        <f t="shared" si="223"/>
        <v>2233.4223143334066</v>
      </c>
      <c r="H1753" s="4">
        <f t="shared" si="224"/>
        <v>47.864327232210371</v>
      </c>
      <c r="I1753" s="5">
        <f t="shared" si="227"/>
        <v>1291414.3630235381</v>
      </c>
      <c r="J1753" s="4">
        <f t="shared" si="225"/>
        <v>93.811197981925559</v>
      </c>
      <c r="K1753" s="5">
        <f t="shared" si="226"/>
        <v>54243.717235565418</v>
      </c>
      <c r="L1753" s="15">
        <f t="shared" si="220"/>
        <v>25.694709923449981</v>
      </c>
      <c r="M1753" s="6"/>
      <c r="N1753" s="7">
        <f t="shared" si="221"/>
        <v>28.243292837964663</v>
      </c>
      <c r="O1753" s="28">
        <f t="shared" si="222"/>
        <v>23.807630244352239</v>
      </c>
    </row>
    <row r="1754" spans="1:15" ht="13.2" x14ac:dyDescent="0.25">
      <c r="A1754" s="31">
        <v>42522</v>
      </c>
      <c r="B1754" s="11">
        <v>2083.89</v>
      </c>
      <c r="C1754" s="4">
        <v>44.46</v>
      </c>
      <c r="D1754" s="11">
        <v>86.92</v>
      </c>
      <c r="E1754" s="11">
        <v>241.018</v>
      </c>
      <c r="F1754" s="23">
        <v>1.64</v>
      </c>
      <c r="G1754" s="4">
        <f t="shared" si="223"/>
        <v>2245.8765700902004</v>
      </c>
      <c r="H1754" s="4">
        <f t="shared" si="224"/>
        <v>47.91599955190069</v>
      </c>
      <c r="I1754" s="5">
        <f t="shared" si="227"/>
        <v>1300924.5314015062</v>
      </c>
      <c r="J1754" s="4">
        <f t="shared" si="225"/>
        <v>93.676533536914249</v>
      </c>
      <c r="K1754" s="5">
        <f t="shared" si="226"/>
        <v>54262.154081750443</v>
      </c>
      <c r="L1754" s="15">
        <f t="shared" si="220"/>
        <v>25.840372927670526</v>
      </c>
      <c r="M1754" s="6"/>
      <c r="N1754" s="7">
        <f t="shared" si="221"/>
        <v>28.400742884581799</v>
      </c>
      <c r="O1754" s="28">
        <f t="shared" si="222"/>
        <v>23.974804417855498</v>
      </c>
    </row>
    <row r="1755" spans="1:15" ht="13.2" x14ac:dyDescent="0.25">
      <c r="A1755" s="31">
        <v>42552</v>
      </c>
      <c r="B1755" s="11">
        <v>2148.9</v>
      </c>
      <c r="C1755" s="4">
        <f>C1754*2/3+C1757/3</f>
        <v>44.65</v>
      </c>
      <c r="D1755" s="11">
        <f>D1754*2/3+D1757/3</f>
        <v>87.643333333333331</v>
      </c>
      <c r="E1755" s="11">
        <v>240.62799999999999</v>
      </c>
      <c r="F1755" s="23">
        <v>1.5</v>
      </c>
      <c r="G1755" s="4">
        <f t="shared" si="223"/>
        <v>2319.6935589374471</v>
      </c>
      <c r="H1755" s="4">
        <f t="shared" si="224"/>
        <v>48.198760950512821</v>
      </c>
      <c r="I1755" s="5">
        <f t="shared" si="227"/>
        <v>1346009.6348525896</v>
      </c>
      <c r="J1755" s="4">
        <f t="shared" si="225"/>
        <v>94.609184148699796</v>
      </c>
      <c r="K1755" s="5">
        <f t="shared" si="226"/>
        <v>54897.282841111177</v>
      </c>
      <c r="L1755" s="15">
        <f t="shared" si="220"/>
        <v>26.694003256096313</v>
      </c>
      <c r="M1755" s="6"/>
      <c r="N1755" s="7">
        <f t="shared" si="221"/>
        <v>29.334649115975481</v>
      </c>
      <c r="O1755" s="28">
        <f t="shared" si="222"/>
        <v>24.518693188301071</v>
      </c>
    </row>
    <row r="1756" spans="1:15" ht="13.2" x14ac:dyDescent="0.25">
      <c r="A1756" s="31">
        <v>42583</v>
      </c>
      <c r="B1756" s="11">
        <v>2170.9499999999998</v>
      </c>
      <c r="C1756" s="4">
        <f>C1754/3+C1757*2/3</f>
        <v>44.84</v>
      </c>
      <c r="D1756" s="11">
        <f>D1754/3+D1757*2/3</f>
        <v>88.366666666666674</v>
      </c>
      <c r="E1756" s="11">
        <v>240.84899999999999</v>
      </c>
      <c r="F1756" s="23">
        <v>1.56</v>
      </c>
      <c r="G1756" s="4">
        <f t="shared" si="223"/>
        <v>2341.3457201400042</v>
      </c>
      <c r="H1756" s="4">
        <f t="shared" si="224"/>
        <v>48.359447288550093</v>
      </c>
      <c r="I1756" s="5">
        <f t="shared" si="227"/>
        <v>1360911.7646158282</v>
      </c>
      <c r="J1756" s="4">
        <f t="shared" si="225"/>
        <v>95.302479008285985</v>
      </c>
      <c r="K1756" s="5">
        <f t="shared" si="226"/>
        <v>55394.751729220879</v>
      </c>
      <c r="L1756" s="15">
        <f t="shared" si="220"/>
        <v>26.948872433723867</v>
      </c>
      <c r="M1756" s="6"/>
      <c r="N1756" s="7">
        <f t="shared" si="221"/>
        <v>29.609327744137769</v>
      </c>
      <c r="O1756" s="28">
        <f t="shared" si="222"/>
        <v>24.567521689928324</v>
      </c>
    </row>
    <row r="1757" spans="1:15" ht="13.2" x14ac:dyDescent="0.25">
      <c r="A1757" s="31">
        <v>42614</v>
      </c>
      <c r="B1757" s="11">
        <v>2157.69</v>
      </c>
      <c r="C1757" s="4">
        <v>45.03</v>
      </c>
      <c r="D1757" s="11">
        <v>89.09</v>
      </c>
      <c r="E1757" s="11">
        <v>241.428</v>
      </c>
      <c r="F1757" s="23">
        <v>1.63</v>
      </c>
      <c r="G1757" s="4">
        <f t="shared" si="223"/>
        <v>2321.4641655897408</v>
      </c>
      <c r="H1757" s="4">
        <f t="shared" si="224"/>
        <v>48.447891669566083</v>
      </c>
      <c r="I1757" s="5">
        <f t="shared" si="227"/>
        <v>1351702.2748956655</v>
      </c>
      <c r="J1757" s="4">
        <f t="shared" si="225"/>
        <v>95.8521578690127</v>
      </c>
      <c r="K1757" s="5">
        <f t="shared" si="226"/>
        <v>55811.147880582866</v>
      </c>
      <c r="L1757" s="15">
        <f t="shared" si="220"/>
        <v>26.727873346478543</v>
      </c>
      <c r="M1757" s="6"/>
      <c r="N1757" s="7">
        <f t="shared" si="221"/>
        <v>29.360965010602918</v>
      </c>
      <c r="O1757" s="28">
        <f t="shared" si="222"/>
        <v>24.219216522617579</v>
      </c>
    </row>
    <row r="1758" spans="1:15" ht="13.2" x14ac:dyDescent="0.25">
      <c r="A1758" s="31">
        <v>42644</v>
      </c>
      <c r="B1758" s="11">
        <v>2143.02</v>
      </c>
      <c r="C1758" s="4">
        <f>C1757*2/3+C1760/3</f>
        <v>45.25333333333333</v>
      </c>
      <c r="D1758" s="11">
        <f>D1757*2/3+D1760/3</f>
        <v>90.91</v>
      </c>
      <c r="E1758" s="11">
        <v>241.72900000000001</v>
      </c>
      <c r="F1758" s="23">
        <v>1.76</v>
      </c>
      <c r="G1758" s="4">
        <f t="shared" si="223"/>
        <v>2302.8096507245714</v>
      </c>
      <c r="H1758" s="4">
        <f t="shared" si="224"/>
        <v>48.627550245660771</v>
      </c>
      <c r="I1758" s="5">
        <f t="shared" si="227"/>
        <v>1343199.9456550279</v>
      </c>
      <c r="J1758" s="4">
        <f t="shared" si="225"/>
        <v>97.688507502202867</v>
      </c>
      <c r="K1758" s="5">
        <f t="shared" si="226"/>
        <v>56980.479444661549</v>
      </c>
      <c r="L1758" s="15">
        <f t="shared" si="220"/>
        <v>26.525143085070599</v>
      </c>
      <c r="M1758" s="6"/>
      <c r="N1758" s="7">
        <f t="shared" si="221"/>
        <v>29.132461051587647</v>
      </c>
      <c r="O1758" s="28">
        <f t="shared" si="222"/>
        <v>23.572984270157299</v>
      </c>
    </row>
    <row r="1759" spans="1:15" ht="13.2" x14ac:dyDescent="0.25">
      <c r="A1759" s="31">
        <v>42675</v>
      </c>
      <c r="B1759" s="11">
        <v>2164.9899999999998</v>
      </c>
      <c r="C1759" s="4">
        <f>C1757/3+C1760*2/3</f>
        <v>45.476666666666667</v>
      </c>
      <c r="D1759" s="11">
        <f>D1757/3+D1760*2/3</f>
        <v>92.73</v>
      </c>
      <c r="E1759" s="11">
        <v>241.35300000000001</v>
      </c>
      <c r="F1759" s="23">
        <v>2.14</v>
      </c>
      <c r="G1759" s="4">
        <f t="shared" si="223"/>
        <v>2330.042085534466</v>
      </c>
      <c r="H1759" s="4">
        <f t="shared" si="224"/>
        <v>48.943665902916749</v>
      </c>
      <c r="I1759" s="5">
        <f t="shared" si="227"/>
        <v>1361463.3016349217</v>
      </c>
      <c r="J1759" s="4">
        <f t="shared" si="225"/>
        <v>99.799445998185234</v>
      </c>
      <c r="K1759" s="5">
        <f t="shared" si="226"/>
        <v>58313.660552984686</v>
      </c>
      <c r="L1759" s="15">
        <f t="shared" si="220"/>
        <v>26.85095353105627</v>
      </c>
      <c r="M1759" s="6"/>
      <c r="N1759" s="7">
        <f t="shared" si="221"/>
        <v>29.482997451792812</v>
      </c>
      <c r="O1759" s="28">
        <f t="shared" si="222"/>
        <v>23.347244688881695</v>
      </c>
    </row>
    <row r="1760" spans="1:15" ht="13.2" x14ac:dyDescent="0.25">
      <c r="A1760" s="31">
        <v>42705</v>
      </c>
      <c r="B1760" s="11">
        <v>2246.63</v>
      </c>
      <c r="C1760" s="4">
        <v>45.7</v>
      </c>
      <c r="D1760" s="11">
        <v>94.55</v>
      </c>
      <c r="E1760" s="11">
        <v>241.43199999999999</v>
      </c>
      <c r="F1760" s="23">
        <v>2.4900000000000002</v>
      </c>
      <c r="G1760" s="4">
        <f t="shared" si="223"/>
        <v>2417.1148911080554</v>
      </c>
      <c r="H1760" s="4">
        <f t="shared" si="224"/>
        <v>49.167931757182153</v>
      </c>
      <c r="I1760" s="5">
        <f t="shared" si="227"/>
        <v>1414734.7817317089</v>
      </c>
      <c r="J1760" s="4">
        <f t="shared" si="225"/>
        <v>101.72490038603001</v>
      </c>
      <c r="K1760" s="5">
        <f t="shared" si="226"/>
        <v>59539.47628792149</v>
      </c>
      <c r="L1760" s="15">
        <f t="shared" si="220"/>
        <v>27.865098223923528</v>
      </c>
      <c r="M1760" s="6"/>
      <c r="N1760" s="7">
        <f t="shared" si="221"/>
        <v>30.586141859448865</v>
      </c>
      <c r="O1760" s="28">
        <f t="shared" si="222"/>
        <v>23.761290322580646</v>
      </c>
    </row>
    <row r="1761" spans="1:15" ht="13.2" x14ac:dyDescent="0.25">
      <c r="A1761" s="31">
        <v>42736</v>
      </c>
      <c r="B1761" s="11">
        <v>2275.12</v>
      </c>
      <c r="C1761" s="4">
        <f>C1760*2/3+C1763/3</f>
        <v>45.926666666666669</v>
      </c>
      <c r="D1761" s="11">
        <f>D1760*2/3+D1763/3</f>
        <v>96.463333333333338</v>
      </c>
      <c r="E1761" s="11">
        <v>242.839</v>
      </c>
      <c r="F1761" s="23">
        <v>2.4300000000000002</v>
      </c>
      <c r="G1761" s="4">
        <f t="shared" si="223"/>
        <v>2433.5845780949517</v>
      </c>
      <c r="H1761" s="4">
        <f t="shared" si="224"/>
        <v>49.125508862524832</v>
      </c>
      <c r="I1761" s="5">
        <f t="shared" si="227"/>
        <v>1426770.5644065242</v>
      </c>
      <c r="J1761" s="4">
        <f t="shared" si="225"/>
        <v>103.18210923012091</v>
      </c>
      <c r="K1761" s="5">
        <f t="shared" si="226"/>
        <v>60493.971546351262</v>
      </c>
      <c r="L1761" s="15">
        <f t="shared" si="220"/>
        <v>28.063573742124461</v>
      </c>
      <c r="M1761" s="6"/>
      <c r="N1761" s="7">
        <f t="shared" si="221"/>
        <v>30.792138471115777</v>
      </c>
      <c r="O1761" s="28">
        <f t="shared" si="222"/>
        <v>23.585334669477174</v>
      </c>
    </row>
    <row r="1762" spans="1:15" ht="13.2" x14ac:dyDescent="0.25">
      <c r="A1762" s="31">
        <v>42767</v>
      </c>
      <c r="B1762" s="11">
        <v>2329.91</v>
      </c>
      <c r="C1762" s="4">
        <f>C1760/3+C1763*2/3</f>
        <v>46.153333333333336</v>
      </c>
      <c r="D1762" s="11">
        <f>D1760/3+D1763*2/3</f>
        <v>98.376666666666665</v>
      </c>
      <c r="E1762" s="11">
        <v>243.60300000000001</v>
      </c>
      <c r="F1762" s="23">
        <v>2.42</v>
      </c>
      <c r="G1762" s="4">
        <f t="shared" si="223"/>
        <v>2484.3746268724112</v>
      </c>
      <c r="H1762" s="4">
        <f t="shared" si="224"/>
        <v>49.21313281582465</v>
      </c>
      <c r="I1762" s="5">
        <f t="shared" si="227"/>
        <v>1458952.337762194</v>
      </c>
      <c r="J1762" s="4">
        <f t="shared" si="225"/>
        <v>104.89868473157827</v>
      </c>
      <c r="K1762" s="5">
        <f t="shared" si="226"/>
        <v>61601.89355579632</v>
      </c>
      <c r="L1762" s="15">
        <f t="shared" si="220"/>
        <v>28.655106525184134</v>
      </c>
      <c r="M1762" s="6"/>
      <c r="N1762" s="7">
        <f t="shared" si="221"/>
        <v>31.427485362109682</v>
      </c>
      <c r="O1762" s="28">
        <f t="shared" si="222"/>
        <v>23.683563175549757</v>
      </c>
    </row>
    <row r="1763" spans="1:15" ht="13.2" x14ac:dyDescent="0.25">
      <c r="A1763" s="31">
        <v>42795</v>
      </c>
      <c r="B1763" s="11">
        <v>2366.8200000000002</v>
      </c>
      <c r="C1763" s="4">
        <v>46.38</v>
      </c>
      <c r="D1763" s="11">
        <v>100.29</v>
      </c>
      <c r="E1763" s="11">
        <v>243.80099999999999</v>
      </c>
      <c r="F1763" s="23">
        <v>2.48</v>
      </c>
      <c r="G1763" s="4">
        <f t="shared" si="223"/>
        <v>2521.6820089335156</v>
      </c>
      <c r="H1763" s="4">
        <f t="shared" si="224"/>
        <v>49.414662532147119</v>
      </c>
      <c r="I1763" s="5">
        <f t="shared" si="227"/>
        <v>1483279.3835863327</v>
      </c>
      <c r="J1763" s="4">
        <f t="shared" si="225"/>
        <v>106.85201607048371</v>
      </c>
      <c r="K1763" s="5">
        <f t="shared" si="226"/>
        <v>62851.458657554562</v>
      </c>
      <c r="L1763" s="15">
        <f t="shared" si="220"/>
        <v>29.086921742464639</v>
      </c>
      <c r="M1763" s="6"/>
      <c r="N1763" s="7">
        <f t="shared" si="221"/>
        <v>31.886026295005646</v>
      </c>
      <c r="O1763" s="28">
        <f t="shared" si="222"/>
        <v>23.599760693987438</v>
      </c>
    </row>
    <row r="1764" spans="1:15" ht="13.2" x14ac:dyDescent="0.25">
      <c r="A1764" s="31">
        <v>42826</v>
      </c>
      <c r="B1764" s="11">
        <v>2359.31</v>
      </c>
      <c r="C1764" s="4">
        <f>C1763*2/3+C1766/3</f>
        <v>46.660000000000004</v>
      </c>
      <c r="D1764" s="11">
        <f>D1763*2/3+D1766/3</f>
        <v>101.53333333333333</v>
      </c>
      <c r="E1764" s="11">
        <v>244.524</v>
      </c>
      <c r="F1764" s="23">
        <v>2.2999999999999998</v>
      </c>
      <c r="G1764" s="4">
        <f t="shared" si="223"/>
        <v>2506.2482636878181</v>
      </c>
      <c r="H1764" s="4">
        <f t="shared" si="224"/>
        <v>49.565993440316696</v>
      </c>
      <c r="I1764" s="5">
        <f t="shared" si="227"/>
        <v>1476630.6977520413</v>
      </c>
      <c r="J1764" s="4">
        <f t="shared" si="225"/>
        <v>107.85684813487974</v>
      </c>
      <c r="K1764" s="5">
        <f t="shared" si="226"/>
        <v>63547.069628446698</v>
      </c>
      <c r="L1764" s="15">
        <f t="shared" si="220"/>
        <v>28.904245956275158</v>
      </c>
      <c r="M1764" s="6"/>
      <c r="N1764" s="7">
        <f t="shared" si="221"/>
        <v>31.670821333081481</v>
      </c>
      <c r="O1764" s="28">
        <f t="shared" si="222"/>
        <v>23.236802363755746</v>
      </c>
    </row>
    <row r="1765" spans="1:15" ht="13.2" x14ac:dyDescent="0.25">
      <c r="A1765" s="31">
        <v>42856</v>
      </c>
      <c r="B1765" s="11">
        <v>2395.35</v>
      </c>
      <c r="C1765" s="4">
        <f>C1763/3+C1766*2/3</f>
        <v>46.94</v>
      </c>
      <c r="D1765" s="11">
        <f>D1763/3+D1766*2/3</f>
        <v>102.77666666666667</v>
      </c>
      <c r="E1765" s="11">
        <v>244.733</v>
      </c>
      <c r="F1765" s="23">
        <v>2.2999999999999998</v>
      </c>
      <c r="G1765" s="4">
        <f t="shared" si="223"/>
        <v>2542.3598311220799</v>
      </c>
      <c r="H1765" s="4">
        <f t="shared" si="224"/>
        <v>49.820848925155168</v>
      </c>
      <c r="I1765" s="5">
        <f t="shared" si="227"/>
        <v>1500353.0211898384</v>
      </c>
      <c r="J1765" s="4">
        <f t="shared" si="225"/>
        <v>109.08437969814723</v>
      </c>
      <c r="K1765" s="5">
        <f t="shared" si="226"/>
        <v>64375.261377733645</v>
      </c>
      <c r="L1765" s="15">
        <f t="shared" si="220"/>
        <v>29.313344980271431</v>
      </c>
      <c r="M1765" s="6"/>
      <c r="N1765" s="7">
        <f t="shared" si="221"/>
        <v>32.103121568918986</v>
      </c>
      <c r="O1765" s="28">
        <f t="shared" si="222"/>
        <v>23.306360068757499</v>
      </c>
    </row>
    <row r="1766" spans="1:15" ht="13.2" x14ac:dyDescent="0.25">
      <c r="A1766" s="31">
        <v>42887</v>
      </c>
      <c r="B1766" s="11">
        <v>2433.9899999999998</v>
      </c>
      <c r="C1766" s="4">
        <v>47.22</v>
      </c>
      <c r="D1766" s="11">
        <v>104.02</v>
      </c>
      <c r="E1766" s="11">
        <v>244.95500000000001</v>
      </c>
      <c r="F1766" s="23">
        <v>2.19</v>
      </c>
      <c r="G1766" s="4">
        <f t="shared" si="223"/>
        <v>2581.0300033475528</v>
      </c>
      <c r="H1766" s="4">
        <f t="shared" si="224"/>
        <v>50.07261194913351</v>
      </c>
      <c r="I1766" s="5">
        <f t="shared" si="227"/>
        <v>1525636.4049551669</v>
      </c>
      <c r="J1766" s="4">
        <f t="shared" si="225"/>
        <v>110.30396219713823</v>
      </c>
      <c r="K1766" s="5">
        <f t="shared" si="226"/>
        <v>65200.226312941501</v>
      </c>
      <c r="L1766" s="15">
        <f t="shared" si="220"/>
        <v>29.748503240632747</v>
      </c>
      <c r="M1766" s="6"/>
      <c r="N1766" s="7">
        <f t="shared" si="221"/>
        <v>32.562583794402144</v>
      </c>
      <c r="O1766" s="28">
        <f t="shared" si="222"/>
        <v>23.399250144203037</v>
      </c>
    </row>
    <row r="1767" spans="1:15" ht="13.2" x14ac:dyDescent="0.25">
      <c r="A1767" s="31">
        <v>42917</v>
      </c>
      <c r="B1767" s="11">
        <v>2454.1</v>
      </c>
      <c r="C1767" s="4">
        <f>C1766*2/3+C1769/3</f>
        <v>47.536666666666669</v>
      </c>
      <c r="D1767" s="11">
        <f>D1766*2/3+D1769/3</f>
        <v>105.03999999999999</v>
      </c>
      <c r="E1767" s="11">
        <v>244.786</v>
      </c>
      <c r="F1767" s="23">
        <v>2.3199999999999998</v>
      </c>
      <c r="G1767" s="4">
        <f t="shared" si="223"/>
        <v>2604.1515335844365</v>
      </c>
      <c r="H1767" s="4">
        <f t="shared" si="224"/>
        <v>50.443210709218121</v>
      </c>
      <c r="I1767" s="5">
        <f t="shared" si="227"/>
        <v>1541788.1795439911</v>
      </c>
      <c r="J1767" s="4">
        <f t="shared" si="225"/>
        <v>111.46248200468979</v>
      </c>
      <c r="K1767" s="5">
        <f t="shared" si="226"/>
        <v>65991.37377421491</v>
      </c>
      <c r="L1767" s="15">
        <f t="shared" si="220"/>
        <v>30.002220744018555</v>
      </c>
      <c r="M1767" s="6"/>
      <c r="N1767" s="7">
        <f t="shared" si="221"/>
        <v>32.822440838488497</v>
      </c>
      <c r="O1767" s="28">
        <f t="shared" si="222"/>
        <v>23.363480578827115</v>
      </c>
    </row>
    <row r="1768" spans="1:15" ht="13.2" x14ac:dyDescent="0.25">
      <c r="A1768" s="31">
        <v>42948</v>
      </c>
      <c r="B1768" s="11">
        <v>2456.2199999999998</v>
      </c>
      <c r="C1768" s="4">
        <f>C1766/3+C1769*2/3</f>
        <v>47.853333333333339</v>
      </c>
      <c r="D1768" s="11">
        <f>D1766/3+D1769*2/3</f>
        <v>106.06</v>
      </c>
      <c r="E1768" s="11">
        <v>245.51900000000001</v>
      </c>
      <c r="F1768" s="23">
        <v>2.21</v>
      </c>
      <c r="G1768" s="4">
        <f t="shared" si="223"/>
        <v>2598.619714400922</v>
      </c>
      <c r="H1768" s="4">
        <f t="shared" si="224"/>
        <v>50.627637345107033</v>
      </c>
      <c r="I1768" s="5">
        <f t="shared" si="227"/>
        <v>1541010.9069207704</v>
      </c>
      <c r="J1768" s="4">
        <f t="shared" si="225"/>
        <v>112.2088440405834</v>
      </c>
      <c r="K1768" s="5">
        <f t="shared" si="226"/>
        <v>66541.114716115379</v>
      </c>
      <c r="L1768" s="15">
        <f t="shared" si="220"/>
        <v>29.914959397497483</v>
      </c>
      <c r="M1768" s="6"/>
      <c r="N1768" s="7">
        <f t="shared" si="221"/>
        <v>32.710126862242042</v>
      </c>
      <c r="O1768" s="28">
        <f t="shared" si="222"/>
        <v>23.158778050160283</v>
      </c>
    </row>
    <row r="1769" spans="1:15" ht="13.2" x14ac:dyDescent="0.25">
      <c r="A1769" s="31">
        <v>42979</v>
      </c>
      <c r="B1769" s="11">
        <v>2492.84</v>
      </c>
      <c r="C1769" s="4">
        <v>48.17</v>
      </c>
      <c r="D1769" s="11">
        <v>107.08</v>
      </c>
      <c r="E1769" s="11">
        <v>246.81899999999999</v>
      </c>
      <c r="F1769" s="23">
        <v>2.2000000000000002</v>
      </c>
      <c r="G1769" s="4">
        <f t="shared" si="223"/>
        <v>2623.4717283515452</v>
      </c>
      <c r="H1769" s="4">
        <f t="shared" si="224"/>
        <v>50.694241569733286</v>
      </c>
      <c r="I1769" s="5">
        <f t="shared" si="227"/>
        <v>1558253.6207763732</v>
      </c>
      <c r="J1769" s="4">
        <f t="shared" si="225"/>
        <v>112.69128892022088</v>
      </c>
      <c r="K1769" s="5">
        <f t="shared" si="226"/>
        <v>66934.820410750006</v>
      </c>
      <c r="L1769" s="15">
        <f t="shared" si="220"/>
        <v>30.168114410678889</v>
      </c>
      <c r="M1769" s="6"/>
      <c r="N1769" s="7">
        <f t="shared" si="221"/>
        <v>32.970280770701343</v>
      </c>
      <c r="O1769" s="28">
        <f t="shared" si="222"/>
        <v>23.280164363093018</v>
      </c>
    </row>
    <row r="1770" spans="1:15" ht="13.2" x14ac:dyDescent="0.25">
      <c r="A1770" s="31">
        <v>43009</v>
      </c>
      <c r="B1770" s="11">
        <v>2557</v>
      </c>
      <c r="C1770" s="4">
        <f>C1769*2/3+C1772/3</f>
        <v>48.423333333333332</v>
      </c>
      <c r="D1770" s="11">
        <f>D1769*2/3+D1772/3</f>
        <v>108.01333333333334</v>
      </c>
      <c r="E1770" s="11">
        <v>246.66300000000001</v>
      </c>
      <c r="F1770" s="23">
        <v>2.36</v>
      </c>
      <c r="G1770" s="4">
        <f t="shared" si="223"/>
        <v>2692.695787369812</v>
      </c>
      <c r="H1770" s="4">
        <f t="shared" si="224"/>
        <v>50.993080045784453</v>
      </c>
      <c r="I1770" s="5">
        <f t="shared" si="227"/>
        <v>1601894.3883417682</v>
      </c>
      <c r="J1770" s="4">
        <f t="shared" si="225"/>
        <v>113.7454234049425</v>
      </c>
      <c r="K1770" s="5">
        <f t="shared" si="226"/>
        <v>67667.560630721753</v>
      </c>
      <c r="L1770" s="15">
        <f t="shared" si="220"/>
        <v>30.92039329033382</v>
      </c>
      <c r="M1770" s="6"/>
      <c r="N1770" s="7">
        <f t="shared" si="221"/>
        <v>33.775350452959323</v>
      </c>
      <c r="O1770" s="28">
        <f t="shared" si="222"/>
        <v>23.673003332921862</v>
      </c>
    </row>
    <row r="1771" spans="1:15" ht="13.2" x14ac:dyDescent="0.25">
      <c r="A1771" s="31">
        <v>43040</v>
      </c>
      <c r="B1771" s="11">
        <v>2593.61</v>
      </c>
      <c r="C1771" s="4">
        <f>C1769/3+C1772*2/3</f>
        <v>48.676666666666662</v>
      </c>
      <c r="D1771" s="11">
        <f>D1769/3+D1772*2/3</f>
        <v>108.94666666666666</v>
      </c>
      <c r="E1771" s="11">
        <v>246.66900000000001</v>
      </c>
      <c r="F1771" s="23">
        <v>2.35</v>
      </c>
      <c r="G1771" s="4">
        <f t="shared" si="223"/>
        <v>2731.1821847496035</v>
      </c>
      <c r="H1771" s="4">
        <f t="shared" si="224"/>
        <v>51.258610513143779</v>
      </c>
      <c r="I1771" s="5">
        <f t="shared" si="227"/>
        <v>1627331.2452230337</v>
      </c>
      <c r="J1771" s="4">
        <f t="shared" si="225"/>
        <v>114.72549654260025</v>
      </c>
      <c r="K1771" s="5">
        <f t="shared" si="226"/>
        <v>68357.353160099403</v>
      </c>
      <c r="L1771" s="15">
        <f t="shared" si="220"/>
        <v>31.298913333880257</v>
      </c>
      <c r="M1771" s="6"/>
      <c r="N1771" s="7">
        <f t="shared" si="221"/>
        <v>34.172935972227094</v>
      </c>
      <c r="O1771" s="28">
        <f t="shared" si="222"/>
        <v>23.806235466895121</v>
      </c>
    </row>
    <row r="1772" spans="1:15" ht="13.2" x14ac:dyDescent="0.25">
      <c r="A1772" s="31">
        <v>43070</v>
      </c>
      <c r="B1772" s="11">
        <v>2664.34</v>
      </c>
      <c r="C1772" s="4">
        <v>48.93</v>
      </c>
      <c r="D1772" s="11">
        <v>109.88</v>
      </c>
      <c r="E1772" s="11">
        <v>246.524</v>
      </c>
      <c r="F1772" s="23">
        <v>2.4</v>
      </c>
      <c r="G1772" s="4">
        <f t="shared" si="223"/>
        <v>2807.3141277117033</v>
      </c>
      <c r="H1772" s="4">
        <f t="shared" si="224"/>
        <v>51.555687438139898</v>
      </c>
      <c r="I1772" s="5">
        <f t="shared" si="227"/>
        <v>1675253.132440595</v>
      </c>
      <c r="J1772" s="4">
        <f t="shared" si="225"/>
        <v>115.77639353572066</v>
      </c>
      <c r="K1772" s="5">
        <f t="shared" si="226"/>
        <v>69089.085549356532</v>
      </c>
      <c r="L1772" s="15">
        <f t="shared" si="220"/>
        <v>32.086132007705984</v>
      </c>
      <c r="M1772" s="6"/>
      <c r="N1772" s="7">
        <f t="shared" si="221"/>
        <v>35.017141106605777</v>
      </c>
      <c r="O1772" s="28">
        <f t="shared" si="222"/>
        <v>24.247724790680746</v>
      </c>
    </row>
    <row r="1773" spans="1:15" ht="13.2" x14ac:dyDescent="0.25">
      <c r="A1773" s="31">
        <v>43101</v>
      </c>
      <c r="B1773" s="11">
        <v>2789.8</v>
      </c>
      <c r="C1773" s="4">
        <f>C1772*2/3+C1775/3</f>
        <v>49.286666666666662</v>
      </c>
      <c r="D1773" s="11">
        <f>D1772*2/3+D1775/3</f>
        <v>111.73333333333332</v>
      </c>
      <c r="E1773" s="11">
        <v>247.86699999999999</v>
      </c>
      <c r="F1773" s="23">
        <v>2.58</v>
      </c>
      <c r="G1773" s="4">
        <f t="shared" si="223"/>
        <v>2923.5796592527445</v>
      </c>
      <c r="H1773" s="4">
        <f t="shared" si="224"/>
        <v>51.650116904092378</v>
      </c>
      <c r="I1773" s="5">
        <f t="shared" si="227"/>
        <v>1747202.608605861</v>
      </c>
      <c r="J1773" s="4">
        <f t="shared" si="225"/>
        <v>117.09129708002004</v>
      </c>
      <c r="K1773" s="5">
        <f t="shared" si="226"/>
        <v>69976.618921868299</v>
      </c>
      <c r="L1773" s="15">
        <f t="shared" si="220"/>
        <v>33.307343828030646</v>
      </c>
      <c r="M1773" s="6"/>
      <c r="N1773" s="7">
        <f t="shared" si="221"/>
        <v>36.333940411695835</v>
      </c>
      <c r="O1773" s="28">
        <f t="shared" si="222"/>
        <v>24.968377088305495</v>
      </c>
    </row>
    <row r="1774" spans="1:15" ht="13.2" x14ac:dyDescent="0.25">
      <c r="A1774" s="31">
        <v>43132</v>
      </c>
      <c r="B1774" s="11">
        <v>2705.16</v>
      </c>
      <c r="C1774" s="4">
        <f>C1772/3+C1775*2/3</f>
        <v>49.643333333333331</v>
      </c>
      <c r="D1774" s="11">
        <f>D1772/3+D1775*2/3</f>
        <v>113.58666666666666</v>
      </c>
      <c r="E1774" s="11">
        <v>248.99100000000001</v>
      </c>
      <c r="F1774" s="23">
        <v>2.86</v>
      </c>
      <c r="G1774" s="4">
        <f t="shared" si="223"/>
        <v>2822.0836314565586</v>
      </c>
      <c r="H1774" s="4">
        <f t="shared" si="224"/>
        <v>51.789039617228461</v>
      </c>
      <c r="I1774" s="5">
        <f t="shared" si="227"/>
        <v>1689125.3030790945</v>
      </c>
      <c r="J1774" s="4">
        <f t="shared" si="225"/>
        <v>118.49616020927127</v>
      </c>
      <c r="K1774" s="5">
        <f t="shared" si="226"/>
        <v>70924.497168033457</v>
      </c>
      <c r="L1774" s="15">
        <f t="shared" si="220"/>
        <v>32.035382339250276</v>
      </c>
      <c r="M1774" s="6"/>
      <c r="N1774" s="7">
        <f t="shared" si="221"/>
        <v>34.93408478415629</v>
      </c>
      <c r="O1774" s="28">
        <f t="shared" si="222"/>
        <v>23.815823453456979</v>
      </c>
    </row>
    <row r="1775" spans="1:15" ht="13.2" x14ac:dyDescent="0.25">
      <c r="A1775" s="31">
        <v>43160</v>
      </c>
      <c r="B1775" s="11">
        <v>2702.77</v>
      </c>
      <c r="C1775" s="4">
        <v>50</v>
      </c>
      <c r="D1775" s="11">
        <v>115.44</v>
      </c>
      <c r="E1775" s="11">
        <v>249.554</v>
      </c>
      <c r="F1775" s="23">
        <v>2.84</v>
      </c>
      <c r="G1775" s="4">
        <f t="shared" si="223"/>
        <v>2813.2292642474172</v>
      </c>
      <c r="H1775" s="4">
        <f t="shared" si="224"/>
        <v>52.043445506784103</v>
      </c>
      <c r="I1775" s="5">
        <f t="shared" si="227"/>
        <v>1686421.457869861</v>
      </c>
      <c r="J1775" s="4">
        <f t="shared" si="225"/>
        <v>120.15790698606313</v>
      </c>
      <c r="K1775" s="5">
        <f t="shared" si="226"/>
        <v>72029.988898980213</v>
      </c>
      <c r="L1775" s="15">
        <f t="shared" si="220"/>
        <v>31.808409057643107</v>
      </c>
      <c r="M1775" s="6"/>
      <c r="N1775" s="7">
        <f t="shared" si="221"/>
        <v>34.675728647302464</v>
      </c>
      <c r="O1775" s="28">
        <f t="shared" si="222"/>
        <v>23.412768537768539</v>
      </c>
    </row>
    <row r="1776" spans="1:15" ht="13.2" x14ac:dyDescent="0.25">
      <c r="A1776" s="31">
        <v>43191</v>
      </c>
      <c r="B1776" s="11">
        <v>2653.63</v>
      </c>
      <c r="C1776" s="4">
        <f>C1775*2/3+C1778/3</f>
        <v>50.33</v>
      </c>
      <c r="D1776" s="11">
        <f>D1775*2/3+D1778/3</f>
        <v>117.78666666666666</v>
      </c>
      <c r="E1776" s="11">
        <v>250.54599999999999</v>
      </c>
      <c r="F1776" s="23">
        <v>2.87</v>
      </c>
      <c r="G1776" s="4">
        <f t="shared" si="223"/>
        <v>2751.1449130698552</v>
      </c>
      <c r="H1776" s="4">
        <f t="shared" si="224"/>
        <v>52.179513901638821</v>
      </c>
      <c r="I1776" s="5">
        <f t="shared" si="227"/>
        <v>1651810.9378757132</v>
      </c>
      <c r="J1776" s="4">
        <f t="shared" si="225"/>
        <v>122.11506081384921</v>
      </c>
      <c r="K1776" s="5">
        <f t="shared" si="226"/>
        <v>73318.927030490566</v>
      </c>
      <c r="L1776" s="15">
        <f t="shared" si="220"/>
        <v>30.970179293325209</v>
      </c>
      <c r="M1776" s="6"/>
      <c r="N1776" s="7">
        <f t="shared" si="221"/>
        <v>33.753721250693445</v>
      </c>
      <c r="O1776" s="28">
        <f t="shared" si="222"/>
        <v>22.529120443740098</v>
      </c>
    </row>
    <row r="1777" spans="1:15" ht="13.2" x14ac:dyDescent="0.25">
      <c r="A1777" s="31">
        <v>43221</v>
      </c>
      <c r="B1777" s="11">
        <v>2701.49</v>
      </c>
      <c r="C1777" s="4">
        <f>C1775/3+C1778*2/3</f>
        <v>50.66</v>
      </c>
      <c r="D1777" s="11">
        <f>D1775/3+D1778*2/3</f>
        <v>120.13333333333333</v>
      </c>
      <c r="E1777" s="11">
        <v>251.58799999999999</v>
      </c>
      <c r="F1777" s="23">
        <v>2.976</v>
      </c>
      <c r="G1777" s="4">
        <f t="shared" si="223"/>
        <v>2789.1637596785217</v>
      </c>
      <c r="H1777" s="4">
        <f t="shared" si="224"/>
        <v>52.304112199309976</v>
      </c>
      <c r="I1777" s="5">
        <f t="shared" si="227"/>
        <v>1677254.7649383878</v>
      </c>
      <c r="J1777" s="4">
        <f t="shared" si="225"/>
        <v>124.03212288874401</v>
      </c>
      <c r="K1777" s="5">
        <f t="shared" si="226"/>
        <v>74586.323014804788</v>
      </c>
      <c r="L1777" s="15">
        <f t="shared" si="220"/>
        <v>31.2436150748646</v>
      </c>
      <c r="M1777" s="6"/>
      <c r="N1777" s="7">
        <f t="shared" si="221"/>
        <v>34.044187061418882</v>
      </c>
      <c r="O1777" s="28">
        <f t="shared" si="222"/>
        <v>22.48743063263041</v>
      </c>
    </row>
    <row r="1778" spans="1:15" ht="13.2" x14ac:dyDescent="0.25">
      <c r="A1778" s="31">
        <v>43252</v>
      </c>
      <c r="B1778" s="11">
        <v>2754.35</v>
      </c>
      <c r="C1778" s="4">
        <v>50.99</v>
      </c>
      <c r="D1778" s="11">
        <v>122.48</v>
      </c>
      <c r="E1778" s="11">
        <v>251.989</v>
      </c>
      <c r="F1778" s="23">
        <v>2.91</v>
      </c>
      <c r="G1778" s="4">
        <f t="shared" si="223"/>
        <v>2839.2139162820595</v>
      </c>
      <c r="H1778" s="4">
        <f t="shared" si="224"/>
        <v>52.56104619646095</v>
      </c>
      <c r="I1778" s="5">
        <f t="shared" si="227"/>
        <v>1709986.2190995144</v>
      </c>
      <c r="J1778" s="4">
        <f t="shared" si="225"/>
        <v>126.25371520185404</v>
      </c>
      <c r="K1778" s="5">
        <f t="shared" si="226"/>
        <v>76039.396632711374</v>
      </c>
      <c r="L1778" s="15">
        <f t="shared" si="220"/>
        <v>31.630556496454588</v>
      </c>
      <c r="M1778" s="6"/>
      <c r="N1778" s="7">
        <f t="shared" si="221"/>
        <v>34.458919633674256</v>
      </c>
      <c r="O1778" s="28">
        <f t="shared" si="222"/>
        <v>22.48816133246244</v>
      </c>
    </row>
    <row r="1779" spans="1:15" ht="13.2" x14ac:dyDescent="0.25">
      <c r="A1779" s="31">
        <v>43282</v>
      </c>
      <c r="B1779" s="11">
        <v>2793.64</v>
      </c>
      <c r="C1779" s="4">
        <f>C1778*2/3+C1781/3</f>
        <v>51.44</v>
      </c>
      <c r="D1779" s="11">
        <f>D1778*2/3+D1781/3</f>
        <v>125.11666666666667</v>
      </c>
      <c r="E1779" s="11">
        <v>252.006</v>
      </c>
      <c r="F1779" s="23">
        <v>2.89</v>
      </c>
      <c r="G1779" s="4">
        <f t="shared" si="223"/>
        <v>2879.5202134869801</v>
      </c>
      <c r="H1779" s="4">
        <f t="shared" si="224"/>
        <v>53.021334095219949</v>
      </c>
      <c r="I1779" s="5">
        <f t="shared" si="227"/>
        <v>1736922.7917695714</v>
      </c>
      <c r="J1779" s="4">
        <f t="shared" si="225"/>
        <v>128.96291959979789</v>
      </c>
      <c r="K1779" s="5">
        <f t="shared" si="226"/>
        <v>77790.262869793369</v>
      </c>
      <c r="L1779" s="15">
        <f t="shared" si="220"/>
        <v>31.88636696215897</v>
      </c>
      <c r="M1779" s="6"/>
      <c r="N1779" s="7">
        <f t="shared" si="221"/>
        <v>34.731777571325303</v>
      </c>
      <c r="O1779" s="28">
        <f t="shared" si="222"/>
        <v>22.328280271746369</v>
      </c>
    </row>
    <row r="1780" spans="1:15" ht="13.2" x14ac:dyDescent="0.25">
      <c r="A1780" s="31">
        <v>43313</v>
      </c>
      <c r="B1780" s="11">
        <v>2857.82</v>
      </c>
      <c r="C1780" s="4">
        <f>C1778/3+C1781*2/3</f>
        <v>51.89</v>
      </c>
      <c r="D1780" s="11">
        <f>D1778/3+D1781*2/3</f>
        <v>127.75333333333333</v>
      </c>
      <c r="E1780" s="11">
        <v>252.14599999999999</v>
      </c>
      <c r="F1780" s="23">
        <v>2.89</v>
      </c>
      <c r="G1780" s="4">
        <f t="shared" si="223"/>
        <v>2944.0376546128036</v>
      </c>
      <c r="H1780" s="4">
        <f t="shared" si="224"/>
        <v>53.455470917642955</v>
      </c>
      <c r="I1780" s="5">
        <f t="shared" si="227"/>
        <v>1778526.6495507343</v>
      </c>
      <c r="J1780" s="4">
        <f t="shared" si="225"/>
        <v>131.60752735848808</v>
      </c>
      <c r="K1780" s="5">
        <f t="shared" si="226"/>
        <v>79505.604937424854</v>
      </c>
      <c r="L1780" s="15">
        <f t="shared" si="220"/>
        <v>32.390276880301101</v>
      </c>
      <c r="M1780" s="6"/>
      <c r="N1780" s="7">
        <f t="shared" si="221"/>
        <v>35.274629408295581</v>
      </c>
      <c r="O1780" s="28">
        <f t="shared" si="222"/>
        <v>22.369827271304079</v>
      </c>
    </row>
    <row r="1781" spans="1:15" ht="13.2" x14ac:dyDescent="0.25">
      <c r="A1781" s="31">
        <v>43344</v>
      </c>
      <c r="B1781" s="11">
        <v>2901.5</v>
      </c>
      <c r="C1781" s="4">
        <v>52.34</v>
      </c>
      <c r="D1781" s="11">
        <v>130.38999999999999</v>
      </c>
      <c r="E1781" s="11">
        <v>252.43899999999999</v>
      </c>
      <c r="F1781" s="23">
        <v>3</v>
      </c>
      <c r="G1781" s="4">
        <f t="shared" si="223"/>
        <v>2985.5661347889986</v>
      </c>
      <c r="H1781" s="4">
        <f t="shared" si="224"/>
        <v>53.856464413184966</v>
      </c>
      <c r="I1781" s="5">
        <f t="shared" si="227"/>
        <v>1806325.7522607795</v>
      </c>
      <c r="J1781" s="4">
        <f t="shared" si="225"/>
        <v>134.16783329834135</v>
      </c>
      <c r="K1781" s="5">
        <f t="shared" si="226"/>
        <v>81174.156414710655</v>
      </c>
      <c r="L1781" s="15">
        <f t="shared" si="220"/>
        <v>32.622891120500178</v>
      </c>
      <c r="M1781" s="6"/>
      <c r="N1781" s="7">
        <f t="shared" si="221"/>
        <v>35.522018512241367</v>
      </c>
      <c r="O1781" s="28">
        <f t="shared" si="222"/>
        <v>22.252473349183223</v>
      </c>
    </row>
    <row r="1782" spans="1:15" ht="13.2" x14ac:dyDescent="0.25">
      <c r="A1782" s="31">
        <v>43374</v>
      </c>
      <c r="B1782" s="11">
        <v>2785.46</v>
      </c>
      <c r="C1782" s="4">
        <f>C1781*2/3+C1784/3</f>
        <v>52.81</v>
      </c>
      <c r="D1782" s="11">
        <f>D1781*2/3+D1784/3</f>
        <v>131.05666666666667</v>
      </c>
      <c r="E1782" s="11">
        <v>252.88499999999999</v>
      </c>
      <c r="F1782" s="23">
        <v>3.15</v>
      </c>
      <c r="G1782" s="4">
        <f t="shared" si="223"/>
        <v>2861.1091657472766</v>
      </c>
      <c r="H1782" s="4">
        <f t="shared" si="224"/>
        <v>54.244245131186119</v>
      </c>
      <c r="I1782" s="5">
        <f t="shared" si="227"/>
        <v>1733761.7603611343</v>
      </c>
      <c r="J1782" s="4">
        <f t="shared" si="225"/>
        <v>134.61598092677173</v>
      </c>
      <c r="K1782" s="5">
        <f t="shared" si="226"/>
        <v>81573.972380526873</v>
      </c>
      <c r="L1782" s="15">
        <f t="shared" si="220"/>
        <v>31.037961078006486</v>
      </c>
      <c r="M1782" s="6"/>
      <c r="N1782" s="7">
        <f t="shared" si="221"/>
        <v>33.793743849936064</v>
      </c>
      <c r="O1782" s="28">
        <f t="shared" si="222"/>
        <v>21.253859653584964</v>
      </c>
    </row>
    <row r="1783" spans="1:15" ht="13.2" x14ac:dyDescent="0.25">
      <c r="A1783" s="31">
        <v>43405</v>
      </c>
      <c r="B1783" s="11">
        <v>2723.23</v>
      </c>
      <c r="C1783" s="4">
        <f>C1781/3+C1784*2/3</f>
        <v>53.28</v>
      </c>
      <c r="D1783" s="11">
        <f>D1781/3+D1784*2/3</f>
        <v>131.72333333333333</v>
      </c>
      <c r="E1783" s="11">
        <v>252.03800000000001</v>
      </c>
      <c r="F1783" s="23">
        <v>3.12</v>
      </c>
      <c r="G1783" s="4">
        <f t="shared" si="223"/>
        <v>2806.589332521286</v>
      </c>
      <c r="H1783" s="4">
        <f t="shared" si="224"/>
        <v>54.910925495361809</v>
      </c>
      <c r="I1783" s="5">
        <f t="shared" si="227"/>
        <v>1703496.9719726606</v>
      </c>
      <c r="J1783" s="4">
        <f t="shared" si="225"/>
        <v>135.75544562063391</v>
      </c>
      <c r="K1783" s="5">
        <f t="shared" si="226"/>
        <v>82398.585309165501</v>
      </c>
      <c r="L1783" s="15">
        <f t="shared" si="220"/>
        <v>30.195583406705222</v>
      </c>
      <c r="M1783" s="6"/>
      <c r="N1783" s="7">
        <f t="shared" si="221"/>
        <v>32.880333947031971</v>
      </c>
      <c r="O1783" s="28">
        <f t="shared" si="222"/>
        <v>20.673861882227904</v>
      </c>
    </row>
    <row r="1784" spans="1:15" ht="13.2" x14ac:dyDescent="0.25">
      <c r="A1784" s="31">
        <v>43435</v>
      </c>
      <c r="B1784" s="11">
        <v>2567.31</v>
      </c>
      <c r="C1784" s="4">
        <v>53.75</v>
      </c>
      <c r="D1784" s="11">
        <v>132.38999999999999</v>
      </c>
      <c r="E1784" s="11">
        <v>251.233</v>
      </c>
      <c r="F1784" s="23">
        <v>2.83</v>
      </c>
      <c r="G1784" s="4">
        <f t="shared" si="223"/>
        <v>2654.3745225746616</v>
      </c>
      <c r="H1784" s="4">
        <f t="shared" si="224"/>
        <v>55.572809901565478</v>
      </c>
      <c r="I1784" s="5">
        <f t="shared" si="227"/>
        <v>1613919.0435343953</v>
      </c>
      <c r="J1784" s="4">
        <f t="shared" si="225"/>
        <v>136.87970796033957</v>
      </c>
      <c r="K1784" s="5">
        <f t="shared" si="226"/>
        <v>83225.922141665229</v>
      </c>
      <c r="L1784" s="15">
        <f t="shared" si="220"/>
        <v>28.291857012072853</v>
      </c>
      <c r="M1784" s="6"/>
      <c r="N1784" s="7">
        <f t="shared" si="221"/>
        <v>30.818335095022306</v>
      </c>
      <c r="O1784" s="28">
        <f t="shared" si="222"/>
        <v>19.39202356673465</v>
      </c>
    </row>
    <row r="1785" spans="1:15" ht="13.2" x14ac:dyDescent="0.25">
      <c r="A1785" s="31">
        <v>43466</v>
      </c>
      <c r="B1785" s="11">
        <v>2607.39</v>
      </c>
      <c r="C1785" s="4">
        <f>C1784*2/3+C1787/3</f>
        <v>54.146666666666668</v>
      </c>
      <c r="D1785" s="11">
        <f>D1784*2/3+D1787/3</f>
        <v>133.05666666666664</v>
      </c>
      <c r="E1785" s="11">
        <v>251.71199999999999</v>
      </c>
      <c r="F1785" s="23">
        <v>2.71</v>
      </c>
      <c r="G1785" s="4">
        <f t="shared" si="223"/>
        <v>2690.6836967248282</v>
      </c>
      <c r="H1785" s="4">
        <f t="shared" si="224"/>
        <v>55.876394874565641</v>
      </c>
      <c r="I1785" s="5">
        <f t="shared" si="227"/>
        <v>1638827.0078029442</v>
      </c>
      <c r="J1785" s="4">
        <f t="shared" si="225"/>
        <v>137.30719368431645</v>
      </c>
      <c r="K1785" s="5">
        <f t="shared" si="226"/>
        <v>83630.319553870751</v>
      </c>
      <c r="L1785" s="15">
        <f t="shared" si="220"/>
        <v>28.380164463547565</v>
      </c>
      <c r="M1785" s="6"/>
      <c r="N1785" s="7">
        <f t="shared" si="221"/>
        <v>30.929105694293312</v>
      </c>
      <c r="O1785" s="28">
        <f t="shared" si="222"/>
        <v>19.596086880276577</v>
      </c>
    </row>
    <row r="1786" spans="1:15" ht="13.2" x14ac:dyDescent="0.25">
      <c r="A1786" s="31">
        <v>43497</v>
      </c>
      <c r="B1786" s="11">
        <v>2754.86</v>
      </c>
      <c r="C1786" s="4">
        <f>C1784/3+C1787*2/3</f>
        <v>54.543333333333337</v>
      </c>
      <c r="D1786" s="11">
        <f>D1784/3+D1787*2/3</f>
        <v>133.7233333333333</v>
      </c>
      <c r="E1786" s="11">
        <v>252.77600000000001</v>
      </c>
      <c r="F1786" s="23">
        <v>2.68</v>
      </c>
      <c r="G1786" s="4">
        <f t="shared" si="223"/>
        <v>2830.8983035572996</v>
      </c>
      <c r="H1786" s="4">
        <f t="shared" si="224"/>
        <v>56.048811846588812</v>
      </c>
      <c r="I1786" s="5">
        <f t="shared" si="227"/>
        <v>1727072.9842457841</v>
      </c>
      <c r="J1786" s="4">
        <f t="shared" si="225"/>
        <v>137.41429963023913</v>
      </c>
      <c r="K1786" s="5">
        <f t="shared" si="226"/>
        <v>83833.645398783861</v>
      </c>
      <c r="L1786" s="15">
        <f t="shared" si="220"/>
        <v>29.541548965131195</v>
      </c>
      <c r="M1786" s="6"/>
      <c r="N1786" s="7">
        <f t="shared" si="221"/>
        <v>32.208640010689486</v>
      </c>
      <c r="O1786" s="28">
        <f t="shared" si="222"/>
        <v>20.60119151481916</v>
      </c>
    </row>
    <row r="1787" spans="1:15" ht="13.2" x14ac:dyDescent="0.25">
      <c r="A1787" s="31">
        <v>43525</v>
      </c>
      <c r="B1787" s="11">
        <v>2803.98</v>
      </c>
      <c r="C1787" s="20">
        <v>54.94</v>
      </c>
      <c r="D1787" s="11">
        <v>134.38999999999999</v>
      </c>
      <c r="E1787" s="11">
        <v>254.202</v>
      </c>
      <c r="F1787" s="23">
        <v>2.57</v>
      </c>
      <c r="G1787" s="4">
        <f t="shared" si="223"/>
        <v>2865.2104111690701</v>
      </c>
      <c r="H1787" s="4">
        <f t="shared" si="224"/>
        <v>56.139722818860591</v>
      </c>
      <c r="I1787" s="5">
        <f t="shared" si="227"/>
        <v>1750860.2383561947</v>
      </c>
      <c r="J1787" s="4">
        <f t="shared" si="225"/>
        <v>137.32466963281169</v>
      </c>
      <c r="K1787" s="5">
        <f t="shared" si="226"/>
        <v>83915.758112643103</v>
      </c>
      <c r="L1787" s="15">
        <f t="shared" si="220"/>
        <v>29.576196014784802</v>
      </c>
      <c r="M1787" s="6"/>
      <c r="N1787" s="7">
        <f t="shared" si="221"/>
        <v>32.26103863164942</v>
      </c>
      <c r="O1787" s="28">
        <f t="shared" si="222"/>
        <v>20.864498846640377</v>
      </c>
    </row>
    <row r="1788" spans="1:15" ht="13.2" x14ac:dyDescent="0.25">
      <c r="A1788" s="31">
        <v>43556</v>
      </c>
      <c r="B1788" s="11">
        <v>2903.8</v>
      </c>
      <c r="C1788" s="4">
        <f>C1787*2/3+C1790/3</f>
        <v>55.319091580592705</v>
      </c>
      <c r="D1788" s="11">
        <f>D1787*2/3+D1790/3</f>
        <v>134.68333333333334</v>
      </c>
      <c r="E1788" s="11">
        <v>255.548</v>
      </c>
      <c r="F1788" s="23">
        <v>2.5299999999999998</v>
      </c>
      <c r="G1788" s="4">
        <f t="shared" si="223"/>
        <v>2951.5815478892418</v>
      </c>
      <c r="H1788" s="4">
        <f t="shared" si="224"/>
        <v>56.229358067109494</v>
      </c>
      <c r="I1788" s="5">
        <f t="shared" si="227"/>
        <v>1806502.900413112</v>
      </c>
      <c r="J1788" s="4">
        <f t="shared" si="225"/>
        <v>136.89952526857314</v>
      </c>
      <c r="K1788" s="5">
        <f t="shared" si="226"/>
        <v>83788.770681166949</v>
      </c>
      <c r="L1788" s="15">
        <f t="shared" si="220"/>
        <v>30.133517171387496</v>
      </c>
      <c r="M1788" s="6"/>
      <c r="N1788" s="7">
        <f t="shared" si="221"/>
        <v>32.883690363719694</v>
      </c>
      <c r="O1788" s="28">
        <f t="shared" si="222"/>
        <v>21.560202945180052</v>
      </c>
    </row>
    <row r="1789" spans="1:15" ht="13.2" x14ac:dyDescent="0.25">
      <c r="A1789" s="31">
        <v>43586</v>
      </c>
      <c r="B1789" s="11">
        <v>2854.71</v>
      </c>
      <c r="C1789" s="4">
        <f>C1787/3+C1790*2/3</f>
        <v>55.698183161185412</v>
      </c>
      <c r="D1789" s="11">
        <f>D1787/3+D1790*2/3</f>
        <v>134.97666666666666</v>
      </c>
      <c r="E1789" s="11">
        <v>256.09199999999998</v>
      </c>
      <c r="F1789" s="23">
        <v>2.4</v>
      </c>
      <c r="G1789" s="4">
        <f t="shared" si="223"/>
        <v>2895.5199171782015</v>
      </c>
      <c r="H1789" s="4">
        <f t="shared" si="224"/>
        <v>56.494424545348529</v>
      </c>
      <c r="I1789" s="5">
        <f t="shared" si="227"/>
        <v>1775072.0493615696</v>
      </c>
      <c r="J1789" s="4">
        <f t="shared" si="225"/>
        <v>136.9062450083043</v>
      </c>
      <c r="K1789" s="5">
        <f t="shared" si="226"/>
        <v>83929.123559308457</v>
      </c>
      <c r="L1789" s="15">
        <f t="shared" si="220"/>
        <v>29.242030936939834</v>
      </c>
      <c r="M1789" s="6"/>
      <c r="N1789" s="7">
        <f t="shared" si="221"/>
        <v>31.926648340129912</v>
      </c>
      <c r="O1789" s="28">
        <f t="shared" si="222"/>
        <v>21.149655496011658</v>
      </c>
    </row>
    <row r="1790" spans="1:15" ht="13.2" x14ac:dyDescent="0.25">
      <c r="A1790" s="31">
        <v>43617</v>
      </c>
      <c r="B1790" s="11">
        <v>2890.17</v>
      </c>
      <c r="C1790" s="20">
        <v>56.077274741778119</v>
      </c>
      <c r="D1790" s="11">
        <v>135.27000000000001</v>
      </c>
      <c r="E1790" s="11">
        <v>256.14299999999997</v>
      </c>
      <c r="F1790" s="23">
        <v>2.06</v>
      </c>
      <c r="G1790" s="4">
        <f t="shared" si="223"/>
        <v>2930.9031596022537</v>
      </c>
      <c r="H1790" s="4">
        <f t="shared" si="224"/>
        <v>56.867610459786491</v>
      </c>
      <c r="I1790" s="5">
        <f t="shared" si="227"/>
        <v>1799668.6038664414</v>
      </c>
      <c r="J1790" s="4">
        <f t="shared" si="225"/>
        <v>137.17645342640637</v>
      </c>
      <c r="K1790" s="5">
        <f t="shared" si="226"/>
        <v>84230.744919853692</v>
      </c>
      <c r="L1790" s="15">
        <f t="shared" si="220"/>
        <v>29.283796275306255</v>
      </c>
      <c r="M1790" s="6"/>
      <c r="N1790" s="7">
        <f t="shared" si="221"/>
        <v>31.98794203459622</v>
      </c>
      <c r="O1790" s="28">
        <f t="shared" si="222"/>
        <v>21.365934797072519</v>
      </c>
    </row>
    <row r="1791" spans="1:15" ht="13.2" x14ac:dyDescent="0.25">
      <c r="A1791" s="31">
        <v>43647</v>
      </c>
      <c r="B1791" s="11">
        <v>2996.1136363636365</v>
      </c>
      <c r="C1791" s="4">
        <f>C1790*2/3+C1793/3</f>
        <v>56.458183161185417</v>
      </c>
      <c r="D1791" s="11">
        <f>D1790*2/3+D1793/3</f>
        <v>134.48000000000002</v>
      </c>
      <c r="E1791" s="11">
        <v>256.57100000000003</v>
      </c>
      <c r="F1791" s="23">
        <v>1.63</v>
      </c>
      <c r="G1791" s="4">
        <f t="shared" si="223"/>
        <v>3033.2715130952583</v>
      </c>
      <c r="H1791" s="4">
        <f t="shared" si="224"/>
        <v>57.15837896982665</v>
      </c>
      <c r="I1791" s="5">
        <f>I1790*((G1791+(H1791/12))/G1790)</f>
        <v>1865450.8148955558</v>
      </c>
      <c r="J1791" s="4">
        <f t="shared" si="225"/>
        <v>136.14782434491818</v>
      </c>
      <c r="K1791" s="5">
        <f t="shared" si="226"/>
        <v>83730.410803653169</v>
      </c>
      <c r="L1791" s="15">
        <f t="shared" si="220"/>
        <v>29.986685335042512</v>
      </c>
      <c r="M1791" s="6"/>
      <c r="N1791" s="7">
        <f>I1791/AVERAGE(K1671:K1790)</f>
        <v>32.770388154606188</v>
      </c>
      <c r="O1791" s="28">
        <f t="shared" si="222"/>
        <v>22.279250716564814</v>
      </c>
    </row>
    <row r="1792" spans="1:15" ht="13.2" x14ac:dyDescent="0.25">
      <c r="A1792" s="31">
        <v>43678</v>
      </c>
      <c r="B1792" s="25">
        <v>2897.4981818181818</v>
      </c>
      <c r="C1792" s="4">
        <f>C1790/3+C1793*2/3</f>
        <v>56.839091580592708</v>
      </c>
      <c r="D1792" s="11">
        <f>D1790/3+D1793*2/3</f>
        <v>133.69</v>
      </c>
      <c r="E1792" s="11">
        <v>256.55799999999999</v>
      </c>
      <c r="F1792" s="23">
        <v>1.63</v>
      </c>
      <c r="G1792" s="4">
        <f t="shared" si="223"/>
        <v>2933.5816666087912</v>
      </c>
      <c r="H1792" s="4">
        <f t="shared" si="224"/>
        <v>57.546927226333608</v>
      </c>
      <c r="I1792" s="5">
        <f t="shared" si="227"/>
        <v>1807091.1886383391</v>
      </c>
      <c r="J1792" s="4">
        <f t="shared" si="225"/>
        <v>135.35488493829857</v>
      </c>
      <c r="K1792" s="5">
        <f t="shared" si="226"/>
        <v>83378.834376856001</v>
      </c>
      <c r="L1792" s="15">
        <f t="shared" si="220"/>
        <v>28.705397371833065</v>
      </c>
      <c r="M1792" s="6"/>
      <c r="N1792" s="7">
        <f t="shared" si="221"/>
        <v>31.386112854170051</v>
      </c>
      <c r="O1792" s="28">
        <f t="shared" si="222"/>
        <v>21.673260392087531</v>
      </c>
    </row>
    <row r="1793" spans="1:15" ht="13.2" x14ac:dyDescent="0.25">
      <c r="A1793" s="31">
        <v>43709</v>
      </c>
      <c r="B1793" s="25">
        <v>2982.1559999999999</v>
      </c>
      <c r="C1793" s="4">
        <v>57.22</v>
      </c>
      <c r="D1793" s="11">
        <v>132.9</v>
      </c>
      <c r="E1793" s="11">
        <v>256.75900000000001</v>
      </c>
      <c r="F1793" s="23">
        <v>1.7</v>
      </c>
      <c r="G1793" s="4">
        <f t="shared" si="223"/>
        <v>3016.930146433036</v>
      </c>
      <c r="H1793" s="4">
        <f t="shared" si="224"/>
        <v>57.887227555801346</v>
      </c>
      <c r="I1793" s="5">
        <f t="shared" si="227"/>
        <v>1861405.5432926901</v>
      </c>
      <c r="J1793" s="4">
        <f t="shared" si="225"/>
        <v>134.44971237619711</v>
      </c>
      <c r="K1793" s="5">
        <f t="shared" si="226"/>
        <v>82953.674020942737</v>
      </c>
      <c r="L1793" s="15">
        <f t="shared" ref="L1793:L1801" si="228">G1793/AVERAGE(J1673:J1792)</f>
        <v>29.229520233035267</v>
      </c>
      <c r="M1793" s="6"/>
      <c r="N1793" s="7">
        <f t="shared" ref="N1793:N1800" si="229">I1793/AVERAGE(K1673:K1792)</f>
        <v>31.974134120476869</v>
      </c>
      <c r="O1793" s="28">
        <f t="shared" si="222"/>
        <v>22.439097065462754</v>
      </c>
    </row>
    <row r="1794" spans="1:15" ht="13.2" x14ac:dyDescent="0.25">
      <c r="A1794" s="31">
        <v>43739</v>
      </c>
      <c r="B1794" s="25">
        <v>2977.68</v>
      </c>
      <c r="C1794" s="4">
        <f>C1793*2/3+C1796/3</f>
        <v>57.56</v>
      </c>
      <c r="D1794" s="11">
        <f>D1793*2/3+D1796/3</f>
        <v>135.09</v>
      </c>
      <c r="E1794" s="11">
        <v>257.346</v>
      </c>
      <c r="F1794" s="23">
        <v>1.71</v>
      </c>
      <c r="G1794" s="4">
        <f t="shared" si="223"/>
        <v>3005.5307369844486</v>
      </c>
      <c r="H1794" s="4">
        <f t="shared" si="224"/>
        <v>58.098368266846968</v>
      </c>
      <c r="I1794" s="5">
        <f t="shared" si="227"/>
        <v>1857359.4198218007</v>
      </c>
      <c r="J1794" s="4">
        <f t="shared" si="225"/>
        <v>136.35351926977685</v>
      </c>
      <c r="K1794" s="5">
        <f t="shared" si="226"/>
        <v>84263.817476601587</v>
      </c>
      <c r="L1794" s="15">
        <f t="shared" si="228"/>
        <v>28.841122881953392</v>
      </c>
      <c r="M1794" s="6"/>
      <c r="N1794" s="7">
        <f t="shared" si="229"/>
        <v>31.564281230570661</v>
      </c>
      <c r="O1794" s="28">
        <f t="shared" si="222"/>
        <v>22.042194092827003</v>
      </c>
    </row>
    <row r="1795" spans="1:15" ht="13.2" x14ac:dyDescent="0.25">
      <c r="A1795" s="31">
        <v>43770</v>
      </c>
      <c r="B1795" s="25">
        <v>3104.9044999999996</v>
      </c>
      <c r="C1795" s="4">
        <f>C1793/3+C1796*2/3</f>
        <v>57.900000000000006</v>
      </c>
      <c r="D1795" s="11">
        <f>D1793/3+D1796*2/3</f>
        <v>137.28</v>
      </c>
      <c r="E1795" s="11">
        <v>257.20800000000003</v>
      </c>
      <c r="F1795" s="23">
        <v>1.81</v>
      </c>
      <c r="G1795" s="4">
        <f t="shared" si="223"/>
        <v>3135.626646871403</v>
      </c>
      <c r="H1795" s="4">
        <f t="shared" si="224"/>
        <v>58.472904030978818</v>
      </c>
      <c r="I1795" s="5">
        <f t="shared" si="227"/>
        <v>1940767.4162474838</v>
      </c>
      <c r="J1795" s="4">
        <f t="shared" si="225"/>
        <v>138.63834655220674</v>
      </c>
      <c r="K1795" s="5">
        <f t="shared" si="226"/>
        <v>85808.935798976934</v>
      </c>
      <c r="L1795" s="15">
        <f t="shared" si="228"/>
        <v>29.836867659083424</v>
      </c>
      <c r="M1795" s="6"/>
      <c r="N1795" s="7">
        <f t="shared" si="229"/>
        <v>32.663322842581991</v>
      </c>
      <c r="O1795" s="28">
        <f t="shared" si="222"/>
        <v>22.617311334498833</v>
      </c>
    </row>
    <row r="1796" spans="1:15" ht="13.2" x14ac:dyDescent="0.25">
      <c r="A1796" s="31">
        <v>43800</v>
      </c>
      <c r="B1796" s="25">
        <v>3176.7495238095235</v>
      </c>
      <c r="C1796" s="4">
        <v>58.24</v>
      </c>
      <c r="D1796" s="11">
        <v>139.47</v>
      </c>
      <c r="E1796" s="11">
        <v>256.97399999999999</v>
      </c>
      <c r="F1796" s="23">
        <v>1.86</v>
      </c>
      <c r="G1796" s="4">
        <f t="shared" si="223"/>
        <v>3211.1039212453211</v>
      </c>
      <c r="H1796" s="4">
        <f t="shared" si="224"/>
        <v>58.869826208098871</v>
      </c>
      <c r="I1796" s="5">
        <f t="shared" si="227"/>
        <v>1990519.7961435821</v>
      </c>
      <c r="J1796" s="4">
        <f t="shared" si="225"/>
        <v>140.9782737164071</v>
      </c>
      <c r="K1796" s="5">
        <f t="shared" si="226"/>
        <v>87390.520998718566</v>
      </c>
      <c r="L1796" s="15">
        <f t="shared" si="228"/>
        <v>30.331822322243283</v>
      </c>
      <c r="M1796" s="6"/>
      <c r="N1796" s="7">
        <f t="shared" si="229"/>
        <v>33.209287577306569</v>
      </c>
      <c r="O1796" s="28">
        <f t="shared" si="222"/>
        <v>22.77729636344392</v>
      </c>
    </row>
    <row r="1797" spans="1:15" ht="13.2" x14ac:dyDescent="0.25">
      <c r="A1797" s="31">
        <v>43831</v>
      </c>
      <c r="B1797" s="25">
        <v>3278.2028571428577</v>
      </c>
      <c r="C1797" s="4">
        <f>C1796*2/3+C1799/3</f>
        <v>58.686867862126704</v>
      </c>
      <c r="D1797" s="11">
        <f>D1796*2/3+D1799/3</f>
        <v>131.75666666666666</v>
      </c>
      <c r="E1797" s="11">
        <v>257.971</v>
      </c>
      <c r="F1797" s="23">
        <v>1.76</v>
      </c>
      <c r="G1797" s="4">
        <f t="shared" si="223"/>
        <v>3300.8478734099131</v>
      </c>
      <c r="H1797" s="4">
        <f t="shared" si="224"/>
        <v>59.09226226122702</v>
      </c>
      <c r="I1797" s="5">
        <f t="shared" si="227"/>
        <v>2049203.3966981624</v>
      </c>
      <c r="J1797" s="4">
        <f t="shared" si="225"/>
        <v>132.6668092020679</v>
      </c>
      <c r="K1797" s="5">
        <f t="shared" ref="K1797:K1802" si="230">J1797*(I1797/G1797)</f>
        <v>82361.04372939204</v>
      </c>
      <c r="L1797" s="15">
        <f t="shared" si="228"/>
        <v>30.98522030023069</v>
      </c>
      <c r="M1797" s="6"/>
      <c r="N1797" s="7">
        <f t="shared" si="229"/>
        <v>33.923158399287829</v>
      </c>
      <c r="O1797" s="28">
        <f t="shared" si="222"/>
        <v>24.880736133348279</v>
      </c>
    </row>
    <row r="1798" spans="1:15" ht="13.2" x14ac:dyDescent="0.25">
      <c r="A1798" s="31">
        <v>43862</v>
      </c>
      <c r="B1798" s="25">
        <v>3277.3142105263164</v>
      </c>
      <c r="C1798" s="4">
        <f>C1796/3+C1799*2/3</f>
        <v>59.133735724253413</v>
      </c>
      <c r="D1798" s="11">
        <f>D1796/3+D1799*2/3</f>
        <v>124.04333333333332</v>
      </c>
      <c r="E1798" s="11">
        <v>258.678</v>
      </c>
      <c r="F1798" s="23">
        <v>1.5</v>
      </c>
      <c r="G1798" s="4">
        <f t="shared" si="223"/>
        <v>3290.9338951392938</v>
      </c>
      <c r="H1798" s="4">
        <f t="shared" si="224"/>
        <v>59.379480495372611</v>
      </c>
      <c r="I1798" s="5">
        <f t="shared" si="227"/>
        <v>2046120.6417283029</v>
      </c>
      <c r="J1798" s="4">
        <f t="shared" si="225"/>
        <v>124.55882588907185</v>
      </c>
      <c r="K1798" s="5">
        <f t="shared" si="230"/>
        <v>77443.787350910687</v>
      </c>
      <c r="L1798" s="15">
        <f t="shared" si="228"/>
        <v>30.729689264735736</v>
      </c>
      <c r="M1798" s="6"/>
      <c r="N1798" s="7">
        <f t="shared" si="229"/>
        <v>33.643652731592461</v>
      </c>
      <c r="O1798" s="28">
        <f t="shared" si="222"/>
        <v>26.420720263292264</v>
      </c>
    </row>
    <row r="1799" spans="1:15" ht="13.2" x14ac:dyDescent="0.25">
      <c r="A1799" s="31">
        <v>43891</v>
      </c>
      <c r="B1799" s="25">
        <v>2652.3936363636367</v>
      </c>
      <c r="C1799" s="4">
        <v>59.580603586380121</v>
      </c>
      <c r="D1799" s="11">
        <v>116.33</v>
      </c>
      <c r="E1799" s="11">
        <v>258.11500000000001</v>
      </c>
      <c r="F1799" s="23">
        <v>0.87</v>
      </c>
      <c r="G1799" s="4">
        <f t="shared" si="223"/>
        <v>2669.2257490899933</v>
      </c>
      <c r="H1799" s="4">
        <f t="shared" si="224"/>
        <v>59.958702606872883</v>
      </c>
      <c r="I1799" s="5">
        <f t="shared" si="227"/>
        <v>1662683.4930703028</v>
      </c>
      <c r="J1799" s="4">
        <f t="shared" si="225"/>
        <v>117.06823117602617</v>
      </c>
      <c r="K1799" s="5">
        <f t="shared" si="230"/>
        <v>72922.800031311388</v>
      </c>
      <c r="L1799" s="15">
        <f t="shared" si="228"/>
        <v>24.817168629099413</v>
      </c>
      <c r="M1799" s="6"/>
      <c r="N1799" s="7">
        <f t="shared" si="229"/>
        <v>27.181633677916516</v>
      </c>
      <c r="O1799" s="28">
        <f t="shared" si="222"/>
        <v>22.800598610535861</v>
      </c>
    </row>
    <row r="1800" spans="1:15" ht="13.2" x14ac:dyDescent="0.25">
      <c r="A1800" s="31">
        <v>43922</v>
      </c>
      <c r="B1800" s="25">
        <v>2761.97523809524</v>
      </c>
      <c r="C1800" s="4">
        <f>C1799*2/3+C1802/3</f>
        <v>59.613735724253416</v>
      </c>
      <c r="D1800" s="11">
        <f>D1798/3+D1801*2/3</f>
        <v>110.08333333333331</v>
      </c>
      <c r="E1800" s="11">
        <v>256.38900000000001</v>
      </c>
      <c r="F1800" s="23">
        <v>0.66</v>
      </c>
      <c r="G1800" s="4">
        <f t="shared" si="223"/>
        <v>2798.2142526432599</v>
      </c>
      <c r="H1800" s="4">
        <f t="shared" si="224"/>
        <v>60.395908933620383</v>
      </c>
      <c r="I1800" s="5">
        <f>I1799*((G1800+(H1800/12))/G1799)</f>
        <v>1746166.6263843619</v>
      </c>
      <c r="J1800" s="4">
        <f t="shared" si="225"/>
        <v>111.52770237152657</v>
      </c>
      <c r="K1800" s="5">
        <f t="shared" si="230"/>
        <v>69596.511994936081</v>
      </c>
      <c r="L1800" s="15">
        <f t="shared" si="228"/>
        <v>25.927358825280177</v>
      </c>
      <c r="M1800" s="6"/>
      <c r="N1800" s="7">
        <f t="shared" si="229"/>
        <v>28.407962507549247</v>
      </c>
      <c r="O1800" s="28">
        <f t="shared" si="222"/>
        <v>25.089858332432161</v>
      </c>
    </row>
    <row r="1801" spans="1:15" ht="13.2" x14ac:dyDescent="0.25">
      <c r="A1801" s="31">
        <v>43952</v>
      </c>
      <c r="B1801" s="25">
        <v>2919.6149999999998</v>
      </c>
      <c r="C1801" s="4">
        <f>C1799/3+C1802*2/3</f>
        <v>59.646867862126712</v>
      </c>
      <c r="D1801" s="11">
        <f>D1799/3+D1802*2/3</f>
        <v>103.10333333333332</v>
      </c>
      <c r="E1801" s="11">
        <v>256.39400000000001</v>
      </c>
      <c r="F1801" s="23">
        <v>0.67</v>
      </c>
      <c r="G1801" s="4">
        <f t="shared" si="223"/>
        <v>2957.8646734907989</v>
      </c>
      <c r="H1801" s="4">
        <f t="shared" si="224"/>
        <v>60.428297338436153</v>
      </c>
      <c r="I1801" s="5">
        <f>I1800*((G1801+(H1801/12))/G1800)</f>
        <v>1848935.5236703174</v>
      </c>
      <c r="J1801" s="4">
        <f t="shared" si="225"/>
        <v>104.45408294785888</v>
      </c>
      <c r="K1801" s="5">
        <f t="shared" si="230"/>
        <v>65293.340255075396</v>
      </c>
      <c r="L1801" s="15">
        <f t="shared" si="228"/>
        <v>27.329646394269453</v>
      </c>
      <c r="M1801" s="6"/>
      <c r="N1801" s="7">
        <f>I1801/AVERAGE(K1681:K1800)</f>
        <v>29.953170793076815</v>
      </c>
      <c r="O1801" s="28">
        <f t="shared" si="222"/>
        <v>28.317367689373121</v>
      </c>
    </row>
    <row r="1802" spans="1:15" ht="13.2" x14ac:dyDescent="0.25">
      <c r="A1802" s="31">
        <v>43983</v>
      </c>
      <c r="B1802" s="25">
        <v>3104.6609090909087</v>
      </c>
      <c r="C1802" s="4">
        <v>59.68</v>
      </c>
      <c r="D1802" s="11">
        <v>96.490000000000009</v>
      </c>
      <c r="E1802" s="11">
        <v>257.79700000000003</v>
      </c>
      <c r="F1802" s="23">
        <v>0.73</v>
      </c>
      <c r="G1802" s="4">
        <f t="shared" si="223"/>
        <v>3128.2171053933548</v>
      </c>
      <c r="H1802" s="4">
        <f t="shared" si="224"/>
        <v>60.13281395826948</v>
      </c>
      <c r="I1802" s="5">
        <f>I1801*((G1802+(H1802/12))/G1801)</f>
        <v>1958553.7246368108</v>
      </c>
      <c r="J1802" s="4">
        <f t="shared" si="225"/>
        <v>97.222104873214192</v>
      </c>
      <c r="K1802" s="5">
        <f t="shared" si="230"/>
        <v>60870.044885366347</v>
      </c>
      <c r="L1802" s="15">
        <f>G1802/AVERAGE(J1682:J1801)</f>
        <v>28.84364384563542</v>
      </c>
      <c r="M1802" s="6"/>
      <c r="N1802" s="7">
        <f>I1802/AVERAGE(K1682:K1801)</f>
        <v>31.619674447987151</v>
      </c>
      <c r="O1802" s="28">
        <f t="shared" si="222"/>
        <v>32.175986206766595</v>
      </c>
    </row>
    <row r="1803" spans="1:15" ht="13.2" x14ac:dyDescent="0.25">
      <c r="A1803" s="31">
        <v>44013</v>
      </c>
      <c r="B1803" s="25">
        <v>3207.6190909090906</v>
      </c>
      <c r="C1803" s="4"/>
      <c r="D1803" s="11"/>
      <c r="E1803" s="11">
        <v>259.101</v>
      </c>
      <c r="F1803" s="23">
        <v>0.62</v>
      </c>
      <c r="G1803" s="4">
        <f t="shared" si="223"/>
        <v>3215.6907218455699</v>
      </c>
      <c r="H1803" s="4"/>
      <c r="I1803" s="5">
        <f>I1802*((G1803+(H1803/12))/G1802)</f>
        <v>2013320.3126126141</v>
      </c>
      <c r="J1803" s="4"/>
      <c r="K1803" s="5"/>
      <c r="L1803" s="15">
        <f>G1803/AVERAGE(J1683:J1802)</f>
        <v>29.610926757133484</v>
      </c>
      <c r="M1803" s="6"/>
      <c r="N1803" s="7">
        <f>I1803/AVERAGE(K1683:K1802)</f>
        <v>32.417381180558429</v>
      </c>
      <c r="O1803" s="28"/>
    </row>
    <row r="1804" spans="1:15" ht="13.2" x14ac:dyDescent="0.25">
      <c r="A1804" s="31">
        <v>44044</v>
      </c>
      <c r="B1804" s="25">
        <v>3333.69</v>
      </c>
      <c r="C1804" s="4"/>
      <c r="D1804" s="11"/>
      <c r="E1804" s="11">
        <f>1.5*E1803-0.5*E1802</f>
        <v>259.75299999999999</v>
      </c>
      <c r="F1804" s="23">
        <v>0.59</v>
      </c>
      <c r="G1804" s="4">
        <f t="shared" si="223"/>
        <v>3333.69</v>
      </c>
      <c r="H1804" s="4"/>
      <c r="I1804" s="5">
        <f>I1803*((G1804+(H1804/12))/G1803)</f>
        <v>2087198.7928930782</v>
      </c>
      <c r="J1804" s="4"/>
      <c r="K1804" s="5"/>
      <c r="L1804" s="15">
        <f>G1804/AVERAGE(J1684:J1803)</f>
        <v>30.634060827838578</v>
      </c>
      <c r="M1804" s="6"/>
      <c r="N1804" s="7">
        <f>I1804/AVERAGE(K1684:K1803)</f>
        <v>33.516103809124687</v>
      </c>
      <c r="O1804" s="28"/>
    </row>
    <row r="1805" spans="1:15" ht="13.2" x14ac:dyDescent="0.25">
      <c r="A1805" s="1"/>
      <c r="B1805" s="24"/>
      <c r="C1805" s="4"/>
      <c r="D1805" s="11"/>
      <c r="E1805" s="29"/>
      <c r="F1805" s="23"/>
      <c r="G1805" s="4"/>
      <c r="H1805" s="4"/>
      <c r="I1805" s="5"/>
      <c r="J1805" s="4"/>
      <c r="K1805" s="5"/>
      <c r="L1805" s="6"/>
      <c r="M1805" s="6"/>
    </row>
    <row r="1806" spans="1:15" ht="13.2" x14ac:dyDescent="0.25">
      <c r="A1806" s="1"/>
      <c r="B1806" s="11"/>
      <c r="C1806" s="4"/>
      <c r="D1806" s="11"/>
      <c r="E1806" s="11"/>
      <c r="F1806" s="23"/>
      <c r="G1806" s="4"/>
      <c r="H1806" s="4"/>
      <c r="I1806" s="5"/>
      <c r="J1806" s="4"/>
      <c r="K1806" s="5"/>
      <c r="L1806" s="6"/>
      <c r="M1806" s="6"/>
    </row>
    <row r="1807" spans="1:15" ht="13.2" x14ac:dyDescent="0.25">
      <c r="A1807" s="1"/>
      <c r="B1807" s="11"/>
      <c r="C1807" s="4"/>
      <c r="D1807" s="11"/>
      <c r="E1807" s="11"/>
      <c r="F1807" s="23"/>
      <c r="G1807" s="4"/>
      <c r="H1807" s="4"/>
      <c r="I1807" s="5"/>
      <c r="J1807" s="4"/>
      <c r="K1807" s="5"/>
      <c r="L1807" s="6"/>
      <c r="M1807" s="6"/>
    </row>
    <row r="1808" spans="1:15" ht="13.2" x14ac:dyDescent="0.25">
      <c r="A1808" s="1"/>
      <c r="B1808" s="11"/>
      <c r="C1808" s="4"/>
      <c r="D1808" s="11"/>
      <c r="E1808" s="11"/>
      <c r="F1808" s="23"/>
      <c r="G1808" s="4"/>
      <c r="H1808" s="4"/>
      <c r="I1808" s="5"/>
      <c r="J1808" s="4"/>
      <c r="K1808" s="5"/>
      <c r="L1808" s="6"/>
      <c r="M1808" s="6"/>
    </row>
    <row r="1809" spans="1:13" ht="13.2" x14ac:dyDescent="0.25">
      <c r="A1809" s="1"/>
      <c r="B1809" s="11"/>
      <c r="C1809" s="4"/>
      <c r="D1809" s="11"/>
      <c r="E1809" s="11"/>
      <c r="F1809" s="23"/>
      <c r="G1809" s="4"/>
      <c r="H1809" s="4"/>
      <c r="I1809" s="5"/>
      <c r="J1809" s="4"/>
      <c r="K1809" s="5"/>
      <c r="L1809" s="6"/>
      <c r="M1809" s="6"/>
    </row>
    <row r="1810" spans="1:13" ht="13.2" x14ac:dyDescent="0.25">
      <c r="A1810" s="1"/>
      <c r="B1810" s="11"/>
      <c r="C1810" s="4"/>
      <c r="D1810" s="11"/>
      <c r="E1810" s="11"/>
      <c r="F1810" s="23"/>
      <c r="G1810" s="4"/>
      <c r="H1810" s="4"/>
      <c r="I1810" s="5"/>
      <c r="J1810" s="4"/>
      <c r="K1810" s="5"/>
      <c r="L1810" s="6"/>
      <c r="M1810" s="6"/>
    </row>
    <row r="1811" spans="1:13" ht="13.2" x14ac:dyDescent="0.25">
      <c r="A1811" s="1"/>
      <c r="B1811" s="11"/>
      <c r="C1811" s="4"/>
      <c r="D1811" s="11"/>
      <c r="E1811" s="11"/>
      <c r="F1811" s="23"/>
      <c r="G1811" s="4"/>
      <c r="H1811" s="4"/>
      <c r="I1811" s="5"/>
      <c r="J1811" s="4"/>
      <c r="K1811" s="5"/>
      <c r="L1811" s="6"/>
      <c r="M1811" s="6"/>
    </row>
    <row r="1812" spans="1:13" ht="13.2" x14ac:dyDescent="0.25">
      <c r="A1812" s="1"/>
      <c r="B1812" s="11"/>
      <c r="C1812" s="4"/>
      <c r="D1812" s="11"/>
      <c r="E1812" s="11"/>
      <c r="F1812" s="23"/>
      <c r="G1812" s="4"/>
      <c r="H1812" s="4"/>
      <c r="I1812" s="5"/>
      <c r="J1812" s="4"/>
      <c r="K1812" s="5"/>
      <c r="L1812" s="6"/>
      <c r="M1812" s="6"/>
    </row>
    <row r="1813" spans="1:13" ht="13.2" x14ac:dyDescent="0.25">
      <c r="A1813" s="1"/>
      <c r="B1813" s="11"/>
      <c r="C1813" s="4"/>
      <c r="D1813" s="11"/>
      <c r="E1813" s="11"/>
      <c r="F1813" s="23"/>
      <c r="G1813" s="4"/>
      <c r="H1813" s="4"/>
      <c r="I1813" s="5"/>
      <c r="J1813" s="4"/>
      <c r="K1813" s="5"/>
      <c r="L1813" s="6"/>
      <c r="M1813" s="6"/>
    </row>
    <row r="1814" spans="1:13" ht="13.2" x14ac:dyDescent="0.25">
      <c r="A1814" s="1"/>
      <c r="B1814" s="11"/>
      <c r="C1814" s="4"/>
      <c r="D1814" s="11"/>
      <c r="E1814" s="11"/>
      <c r="F1814" s="23"/>
      <c r="G1814" s="4"/>
      <c r="H1814" s="4"/>
      <c r="I1814" s="5"/>
      <c r="J1814" s="4"/>
      <c r="K1814" s="5"/>
      <c r="L1814" s="6"/>
      <c r="M1814" s="6"/>
    </row>
    <row r="1815" spans="1:13" ht="13.2" x14ac:dyDescent="0.25">
      <c r="A1815" s="1"/>
      <c r="B1815" s="11"/>
      <c r="C1815" s="4"/>
      <c r="D1815" s="11"/>
      <c r="E1815" s="11"/>
      <c r="F1815" s="23"/>
      <c r="G1815" s="4"/>
      <c r="H1815" s="4"/>
      <c r="I1815" s="5"/>
      <c r="J1815" s="4"/>
      <c r="K1815" s="5"/>
      <c r="L1815" s="6"/>
      <c r="M1815" s="6"/>
    </row>
    <row r="1816" spans="1:13" ht="13.2" x14ac:dyDescent="0.25">
      <c r="A1816" s="1"/>
      <c r="B1816" s="11"/>
      <c r="C1816" s="4"/>
      <c r="D1816" s="11"/>
      <c r="E1816" s="11"/>
      <c r="F1816" s="23"/>
      <c r="G1816" s="4"/>
      <c r="H1816" s="4"/>
      <c r="I1816" s="5"/>
      <c r="J1816" s="4"/>
      <c r="K1816" s="5"/>
      <c r="L1816" s="6"/>
      <c r="M1816" s="6"/>
    </row>
    <row r="1817" spans="1:13" ht="13.2" x14ac:dyDescent="0.25">
      <c r="A1817" s="1"/>
      <c r="B1817" s="11"/>
      <c r="C1817" s="4"/>
      <c r="D1817" s="11"/>
      <c r="E1817" s="11"/>
      <c r="F1817" s="23"/>
      <c r="G1817" s="4"/>
      <c r="H1817" s="4"/>
      <c r="I1817" s="5"/>
      <c r="J1817" s="4"/>
      <c r="K1817" s="5"/>
      <c r="L1817" s="6"/>
      <c r="M1817" s="6"/>
    </row>
    <row r="1818" spans="1:13" ht="13.2" x14ac:dyDescent="0.25">
      <c r="A1818" s="1"/>
      <c r="B1818" s="11"/>
      <c r="C1818" s="4"/>
      <c r="D1818" s="11"/>
      <c r="E1818" s="11"/>
      <c r="F1818" s="23"/>
      <c r="G1818" s="4"/>
      <c r="H1818" s="4"/>
      <c r="I1818" s="5"/>
      <c r="J1818" s="4"/>
      <c r="K1818" s="5"/>
      <c r="L1818" s="6"/>
      <c r="M1818" s="6"/>
    </row>
    <row r="1819" spans="1:13" ht="13.2" x14ac:dyDescent="0.25">
      <c r="A1819" s="1"/>
      <c r="B1819" s="11"/>
      <c r="C1819" s="4"/>
      <c r="D1819" s="11"/>
      <c r="E1819" s="11"/>
      <c r="F1819" s="23"/>
      <c r="G1819" s="4"/>
      <c r="H1819" s="4"/>
      <c r="I1819" s="5"/>
      <c r="J1819" s="4"/>
      <c r="K1819" s="5"/>
      <c r="L1819" s="6"/>
      <c r="M1819" s="6"/>
    </row>
    <row r="1820" spans="1:13" ht="13.2" x14ac:dyDescent="0.25">
      <c r="A1820" s="1"/>
      <c r="B1820" s="11"/>
      <c r="C1820" s="4"/>
      <c r="D1820" s="11"/>
      <c r="E1820" s="11"/>
      <c r="F1820" s="23"/>
      <c r="G1820" s="4"/>
      <c r="H1820" s="4"/>
      <c r="I1820" s="5"/>
      <c r="J1820" s="4"/>
      <c r="K1820" s="5"/>
      <c r="L1820" s="6"/>
      <c r="M1820" s="6"/>
    </row>
    <row r="1821" spans="1:13" ht="13.2" x14ac:dyDescent="0.25">
      <c r="A1821" s="1"/>
      <c r="B1821" s="11"/>
      <c r="C1821" s="4"/>
      <c r="D1821" s="11"/>
      <c r="E1821" s="11"/>
      <c r="F1821" s="23"/>
      <c r="G1821" s="4"/>
      <c r="H1821" s="4"/>
      <c r="I1821" s="5"/>
      <c r="J1821" s="4"/>
      <c r="K1821" s="5"/>
      <c r="L1821" s="6"/>
      <c r="M1821" s="6"/>
    </row>
    <row r="1822" spans="1:13" ht="13.2" x14ac:dyDescent="0.25">
      <c r="A1822" s="1"/>
      <c r="B1822" s="11"/>
      <c r="C1822" s="4"/>
      <c r="D1822" s="11"/>
      <c r="E1822" s="11"/>
      <c r="F1822" s="23"/>
      <c r="G1822" s="4"/>
      <c r="H1822" s="4"/>
      <c r="I1822" s="5"/>
      <c r="J1822" s="4"/>
      <c r="K1822" s="5"/>
      <c r="L1822" s="6"/>
      <c r="M1822" s="6"/>
    </row>
    <row r="1823" spans="1:13" ht="13.2" x14ac:dyDescent="0.25">
      <c r="A1823" s="1"/>
      <c r="B1823" s="11"/>
      <c r="C1823" s="4"/>
      <c r="D1823" s="11"/>
      <c r="E1823" s="11"/>
      <c r="F1823" s="23"/>
      <c r="G1823" s="4"/>
      <c r="H1823" s="4"/>
      <c r="I1823" s="5"/>
      <c r="J1823" s="4"/>
      <c r="K1823" s="5"/>
      <c r="L1823" s="6"/>
      <c r="M1823" s="6"/>
    </row>
    <row r="1824" spans="1:13" ht="13.2" x14ac:dyDescent="0.25">
      <c r="A1824" s="1"/>
      <c r="B1824" s="11"/>
      <c r="C1824" s="4"/>
      <c r="D1824" s="11"/>
      <c r="E1824" s="11"/>
      <c r="F1824" s="23"/>
      <c r="G1824" s="4"/>
      <c r="H1824" s="4"/>
      <c r="I1824" s="5"/>
      <c r="J1824" s="4"/>
      <c r="K1824" s="5"/>
      <c r="L1824" s="6"/>
      <c r="M1824" s="6"/>
    </row>
    <row r="1825" spans="1:13" ht="13.2" x14ac:dyDescent="0.25">
      <c r="A1825" s="1"/>
      <c r="B1825" s="11"/>
      <c r="C1825" s="4"/>
      <c r="D1825" s="11"/>
      <c r="E1825" s="11"/>
      <c r="F1825" s="23"/>
      <c r="G1825" s="4"/>
      <c r="H1825" s="4"/>
      <c r="I1825" s="5"/>
      <c r="J1825" s="4"/>
      <c r="K1825" s="5"/>
      <c r="L1825" s="6"/>
      <c r="M1825" s="6"/>
    </row>
    <row r="1826" spans="1:13" ht="13.2" x14ac:dyDescent="0.25">
      <c r="A1826" s="1"/>
      <c r="B1826" s="11"/>
      <c r="C1826" s="4"/>
      <c r="D1826" s="11"/>
      <c r="E1826" s="11"/>
      <c r="F1826" s="23"/>
      <c r="G1826" s="4"/>
      <c r="H1826" s="4"/>
      <c r="I1826" s="5"/>
      <c r="J1826" s="4"/>
      <c r="K1826" s="5"/>
      <c r="L1826" s="6"/>
      <c r="M1826" s="6"/>
    </row>
    <row r="1827" spans="1:13" ht="13.2" x14ac:dyDescent="0.25">
      <c r="A1827" s="1"/>
      <c r="B1827" s="11"/>
      <c r="C1827" s="4"/>
      <c r="D1827" s="11"/>
      <c r="E1827" s="11"/>
      <c r="F1827" s="23"/>
      <c r="G1827" s="4"/>
      <c r="H1827" s="4"/>
      <c r="I1827" s="5"/>
      <c r="J1827" s="4"/>
      <c r="K1827" s="5"/>
      <c r="L1827" s="6"/>
      <c r="M1827" s="6"/>
    </row>
    <row r="1828" spans="1:13" ht="13.2" x14ac:dyDescent="0.25">
      <c r="A1828" s="1"/>
      <c r="B1828" s="11"/>
      <c r="C1828" s="4"/>
      <c r="D1828" s="11"/>
      <c r="E1828" s="11"/>
      <c r="F1828" s="23"/>
      <c r="G1828" s="4"/>
      <c r="H1828" s="4"/>
      <c r="I1828" s="5"/>
      <c r="J1828" s="4"/>
      <c r="K1828" s="5"/>
      <c r="L1828" s="6"/>
      <c r="M1828" s="6"/>
    </row>
    <row r="1829" spans="1:13" ht="13.2" x14ac:dyDescent="0.25">
      <c r="A1829" s="1"/>
      <c r="B1829" s="11"/>
      <c r="C1829" s="4"/>
      <c r="D1829" s="11"/>
      <c r="E1829" s="11"/>
      <c r="F1829" s="23"/>
      <c r="G1829" s="4"/>
      <c r="H1829" s="4"/>
      <c r="I1829" s="5"/>
      <c r="J1829" s="4"/>
      <c r="K1829" s="5"/>
      <c r="L1829" s="6"/>
      <c r="M1829" s="6"/>
    </row>
    <row r="1830" spans="1:13" ht="13.2" x14ac:dyDescent="0.25">
      <c r="A1830" s="1"/>
      <c r="B1830" s="11"/>
      <c r="C1830" s="4"/>
      <c r="D1830" s="11"/>
      <c r="E1830" s="11"/>
      <c r="F1830" s="23"/>
      <c r="G1830" s="4"/>
      <c r="H1830" s="4"/>
      <c r="I1830" s="5"/>
      <c r="J1830" s="4"/>
      <c r="K1830" s="5"/>
      <c r="L1830" s="6"/>
      <c r="M1830" s="6"/>
    </row>
    <row r="1831" spans="1:13" ht="13.2" x14ac:dyDescent="0.25">
      <c r="A1831" s="1"/>
      <c r="B1831" s="11"/>
      <c r="C1831" s="4"/>
      <c r="D1831" s="11"/>
      <c r="E1831" s="11"/>
      <c r="F1831" s="23"/>
      <c r="G1831" s="4"/>
      <c r="H1831" s="4"/>
      <c r="I1831" s="5"/>
      <c r="J1831" s="4"/>
      <c r="K1831" s="5"/>
      <c r="L1831" s="6"/>
      <c r="M1831" s="6"/>
    </row>
    <row r="1832" spans="1:13" ht="13.2" x14ac:dyDescent="0.25">
      <c r="A1832" s="1"/>
      <c r="B1832" s="11"/>
      <c r="C1832" s="4"/>
      <c r="D1832" s="11"/>
      <c r="E1832" s="11"/>
      <c r="F1832" s="23"/>
      <c r="G1832" s="4"/>
      <c r="H1832" s="4"/>
      <c r="I1832" s="5"/>
      <c r="J1832" s="4"/>
      <c r="K1832" s="5"/>
      <c r="L1832" s="6"/>
      <c r="M1832" s="6"/>
    </row>
    <row r="1833" spans="1:13" ht="13.2" x14ac:dyDescent="0.25">
      <c r="A1833" s="1"/>
      <c r="B1833" s="11"/>
      <c r="C1833" s="4"/>
      <c r="D1833" s="11"/>
      <c r="E1833" s="11"/>
      <c r="F1833" s="23"/>
      <c r="G1833" s="4"/>
      <c r="H1833" s="4"/>
      <c r="I1833" s="5"/>
      <c r="J1833" s="4"/>
      <c r="K1833" s="5"/>
      <c r="L1833" s="6"/>
      <c r="M1833" s="6"/>
    </row>
    <row r="1834" spans="1:13" ht="13.2" x14ac:dyDescent="0.25">
      <c r="A1834" s="1"/>
      <c r="B1834" s="11"/>
      <c r="C1834" s="4"/>
      <c r="D1834" s="11"/>
      <c r="E1834" s="11"/>
      <c r="F1834" s="23"/>
      <c r="G1834" s="4"/>
      <c r="H1834" s="4"/>
      <c r="I1834" s="5"/>
      <c r="J1834" s="4"/>
      <c r="K1834" s="5"/>
      <c r="L1834" s="6"/>
      <c r="M1834" s="6"/>
    </row>
    <row r="1835" spans="1:13" ht="13.2" x14ac:dyDescent="0.25">
      <c r="A1835" s="1"/>
      <c r="B1835" s="11"/>
      <c r="C1835" s="4"/>
      <c r="D1835" s="11"/>
      <c r="E1835" s="11"/>
      <c r="F1835" s="23"/>
      <c r="G1835" s="4"/>
      <c r="H1835" s="4"/>
      <c r="I1835" s="5"/>
      <c r="J1835" s="4"/>
      <c r="K1835" s="5"/>
      <c r="L1835" s="6"/>
      <c r="M1835" s="6"/>
    </row>
    <row r="1836" spans="1:13" ht="13.2" x14ac:dyDescent="0.25">
      <c r="A1836" s="1"/>
      <c r="B1836" s="11"/>
      <c r="C1836" s="4"/>
      <c r="D1836" s="11"/>
      <c r="E1836" s="11"/>
      <c r="F1836" s="23"/>
      <c r="G1836" s="4"/>
      <c r="H1836" s="4"/>
      <c r="I1836" s="5"/>
      <c r="J1836" s="4"/>
      <c r="K1836" s="5"/>
      <c r="L1836" s="6"/>
      <c r="M1836" s="6"/>
    </row>
    <row r="1837" spans="1:13" ht="13.2" x14ac:dyDescent="0.25">
      <c r="A1837" s="1"/>
      <c r="B1837" s="11"/>
      <c r="C1837" s="4"/>
      <c r="D1837" s="11"/>
      <c r="E1837" s="11"/>
      <c r="F1837" s="23"/>
      <c r="G1837" s="4"/>
      <c r="H1837" s="4"/>
      <c r="I1837" s="5"/>
      <c r="J1837" s="4"/>
      <c r="K1837" s="5"/>
      <c r="L1837" s="6"/>
      <c r="M1837" s="6"/>
    </row>
    <row r="1838" spans="1:13" ht="13.2" x14ac:dyDescent="0.25">
      <c r="A1838" s="1"/>
      <c r="B1838" s="11"/>
      <c r="C1838" s="4"/>
      <c r="D1838" s="11"/>
      <c r="E1838" s="11"/>
      <c r="F1838" s="23"/>
      <c r="G1838" s="4"/>
      <c r="H1838" s="4"/>
      <c r="I1838" s="5"/>
      <c r="J1838" s="4"/>
      <c r="K1838" s="5"/>
      <c r="L1838" s="6"/>
      <c r="M1838" s="6"/>
    </row>
    <row r="1839" spans="1:13" ht="13.2" x14ac:dyDescent="0.25">
      <c r="A1839" s="1"/>
      <c r="B1839" s="11"/>
      <c r="C1839" s="4"/>
      <c r="D1839" s="11"/>
      <c r="E1839" s="11"/>
      <c r="F1839" s="23"/>
      <c r="G1839" s="4"/>
      <c r="H1839" s="4"/>
      <c r="I1839" s="5"/>
      <c r="J1839" s="4"/>
      <c r="K1839" s="5"/>
      <c r="L1839" s="6"/>
      <c r="M1839" s="6"/>
    </row>
    <row r="1840" spans="1:13" ht="13.2" x14ac:dyDescent="0.25">
      <c r="A1840" s="1"/>
      <c r="B1840" s="11"/>
      <c r="C1840" s="4"/>
      <c r="D1840" s="11"/>
      <c r="E1840" s="11"/>
      <c r="F1840" s="23"/>
      <c r="G1840" s="4"/>
      <c r="H1840" s="4"/>
      <c r="I1840" s="5"/>
      <c r="J1840" s="4"/>
      <c r="K1840" s="5"/>
      <c r="L1840" s="6"/>
      <c r="M1840" s="6"/>
    </row>
    <row r="1841" spans="1:13" ht="13.2" x14ac:dyDescent="0.25">
      <c r="A1841" s="1"/>
      <c r="B1841" s="11"/>
      <c r="C1841" s="4"/>
      <c r="D1841" s="11"/>
      <c r="E1841" s="11"/>
      <c r="F1841" s="23"/>
      <c r="G1841" s="4"/>
      <c r="H1841" s="4"/>
      <c r="I1841" s="5"/>
      <c r="J1841" s="4"/>
      <c r="K1841" s="5"/>
      <c r="L1841" s="6"/>
      <c r="M1841" s="6"/>
    </row>
    <row r="1842" spans="1:13" ht="13.2" x14ac:dyDescent="0.25">
      <c r="A1842" s="1"/>
      <c r="B1842" s="11"/>
      <c r="C1842" s="4"/>
      <c r="D1842" s="11"/>
      <c r="E1842" s="11"/>
      <c r="F1842" s="23"/>
      <c r="G1842" s="4"/>
      <c r="H1842" s="4"/>
      <c r="I1842" s="5"/>
      <c r="J1842" s="4"/>
      <c r="K1842" s="5"/>
      <c r="L1842" s="6"/>
      <c r="M1842" s="6"/>
    </row>
    <row r="1843" spans="1:13" ht="13.2" x14ac:dyDescent="0.25">
      <c r="A1843" s="1"/>
      <c r="B1843" s="11"/>
      <c r="C1843" s="4"/>
      <c r="D1843" s="11"/>
      <c r="E1843" s="11"/>
      <c r="F1843" s="23"/>
      <c r="G1843" s="4"/>
      <c r="H1843" s="4"/>
      <c r="I1843" s="5"/>
      <c r="J1843" s="4"/>
      <c r="K1843" s="5"/>
      <c r="L1843" s="6"/>
      <c r="M1843" s="6"/>
    </row>
    <row r="1844" spans="1:13" ht="13.2" x14ac:dyDescent="0.25">
      <c r="A1844" s="1"/>
      <c r="B1844" s="11"/>
      <c r="C1844" s="4"/>
      <c r="D1844" s="11"/>
      <c r="E1844" s="11"/>
      <c r="F1844" s="23"/>
      <c r="G1844" s="4"/>
      <c r="H1844" s="4"/>
      <c r="I1844" s="5"/>
      <c r="J1844" s="4"/>
      <c r="K1844" s="5"/>
      <c r="L1844" s="6"/>
      <c r="M1844" s="6"/>
    </row>
    <row r="1845" spans="1:13" ht="13.2" x14ac:dyDescent="0.25">
      <c r="A1845" s="1"/>
      <c r="B1845" s="11"/>
      <c r="C1845" s="4"/>
      <c r="D1845" s="11"/>
      <c r="E1845" s="11"/>
      <c r="F1845" s="23"/>
      <c r="G1845" s="4"/>
      <c r="H1845" s="4"/>
      <c r="I1845" s="5"/>
      <c r="J1845" s="4"/>
      <c r="K1845" s="5"/>
      <c r="L1845" s="6"/>
      <c r="M1845" s="6"/>
    </row>
    <row r="1846" spans="1:13" ht="13.2" x14ac:dyDescent="0.25">
      <c r="A1846" s="1"/>
      <c r="B1846" s="11"/>
      <c r="C1846" s="4"/>
      <c r="D1846" s="11"/>
      <c r="E1846" s="11"/>
      <c r="F1846" s="23"/>
      <c r="G1846" s="4"/>
      <c r="H1846" s="4"/>
      <c r="I1846" s="5"/>
      <c r="J1846" s="4"/>
      <c r="K1846" s="5"/>
      <c r="L1846" s="6"/>
      <c r="M1846" s="6"/>
    </row>
    <row r="1847" spans="1:13" ht="13.2" x14ac:dyDescent="0.25">
      <c r="A1847" s="1"/>
      <c r="B1847" s="11"/>
      <c r="C1847" s="4"/>
      <c r="D1847" s="11"/>
      <c r="E1847" s="11"/>
      <c r="F1847" s="23"/>
      <c r="G1847" s="4"/>
      <c r="H1847" s="4"/>
      <c r="I1847" s="5"/>
      <c r="J1847" s="4"/>
      <c r="K1847" s="5"/>
      <c r="L1847" s="6"/>
      <c r="M1847" s="6"/>
    </row>
    <row r="1848" spans="1:13" ht="13.2" x14ac:dyDescent="0.25">
      <c r="A1848" s="1"/>
      <c r="B1848" s="11"/>
      <c r="C1848" s="4"/>
      <c r="D1848" s="11"/>
      <c r="E1848" s="11"/>
      <c r="F1848" s="23"/>
      <c r="G1848" s="4"/>
      <c r="H1848" s="4"/>
      <c r="I1848" s="5"/>
      <c r="J1848" s="4"/>
      <c r="K1848" s="5"/>
      <c r="L1848" s="6"/>
      <c r="M1848" s="6"/>
    </row>
    <row r="1849" spans="1:13" ht="13.2" x14ac:dyDescent="0.25">
      <c r="A1849" s="1"/>
      <c r="B1849" s="11"/>
      <c r="C1849" s="4"/>
      <c r="D1849" s="11"/>
      <c r="E1849" s="11"/>
      <c r="F1849" s="23"/>
      <c r="G1849" s="4"/>
      <c r="H1849" s="4"/>
      <c r="I1849" s="5"/>
      <c r="J1849" s="4"/>
      <c r="K1849" s="5"/>
      <c r="L1849" s="6"/>
      <c r="M1849" s="6"/>
    </row>
    <row r="1850" spans="1:13" ht="13.2" x14ac:dyDescent="0.25">
      <c r="A1850" s="1"/>
      <c r="B1850" s="11"/>
      <c r="C1850" s="4"/>
      <c r="D1850" s="11"/>
      <c r="E1850" s="11"/>
      <c r="F1850" s="23"/>
      <c r="G1850" s="4"/>
      <c r="H1850" s="4"/>
      <c r="I1850" s="5"/>
      <c r="J1850" s="4"/>
      <c r="K1850" s="5"/>
      <c r="L1850" s="6"/>
      <c r="M1850" s="6"/>
    </row>
    <row r="1851" spans="1:13" ht="13.2" x14ac:dyDescent="0.25">
      <c r="A1851" s="1"/>
      <c r="B1851" s="11"/>
      <c r="C1851" s="4"/>
      <c r="D1851" s="11"/>
      <c r="E1851" s="11"/>
      <c r="F1851" s="23"/>
      <c r="G1851" s="4"/>
      <c r="H1851" s="4"/>
      <c r="I1851" s="5"/>
      <c r="J1851" s="4"/>
      <c r="K1851" s="5"/>
      <c r="L1851" s="6"/>
      <c r="M1851" s="6"/>
    </row>
    <row r="1852" spans="1:13" ht="13.2" x14ac:dyDescent="0.25">
      <c r="A1852" s="1"/>
      <c r="B1852" s="11"/>
      <c r="C1852" s="4"/>
      <c r="D1852" s="11"/>
      <c r="E1852" s="11"/>
      <c r="F1852" s="23"/>
      <c r="G1852" s="4"/>
      <c r="H1852" s="4"/>
      <c r="I1852" s="5"/>
      <c r="J1852" s="4"/>
      <c r="K1852" s="5"/>
      <c r="L1852" s="6"/>
      <c r="M1852" s="6"/>
    </row>
    <row r="1853" spans="1:13" ht="13.2" x14ac:dyDescent="0.25">
      <c r="A1853" s="1"/>
      <c r="B1853" s="11"/>
      <c r="C1853" s="4"/>
      <c r="D1853" s="11"/>
      <c r="E1853" s="11"/>
      <c r="F1853" s="23"/>
      <c r="G1853" s="4"/>
      <c r="H1853" s="4"/>
      <c r="I1853" s="5"/>
      <c r="J1853" s="4"/>
      <c r="K1853" s="5"/>
      <c r="L1853" s="6"/>
      <c r="M1853" s="6"/>
    </row>
    <row r="1854" spans="1:13" ht="13.2" x14ac:dyDescent="0.25">
      <c r="A1854" s="1"/>
      <c r="B1854" s="11"/>
      <c r="C1854" s="4"/>
      <c r="D1854" s="11"/>
      <c r="E1854" s="11"/>
      <c r="F1854" s="23"/>
      <c r="G1854" s="4"/>
      <c r="H1854" s="4"/>
      <c r="I1854" s="5"/>
      <c r="J1854" s="4"/>
      <c r="K1854" s="5"/>
      <c r="L1854" s="6"/>
      <c r="M1854" s="6"/>
    </row>
    <row r="1855" spans="1:13" ht="13.2" x14ac:dyDescent="0.25">
      <c r="A1855" s="1"/>
      <c r="B1855" s="11"/>
      <c r="C1855" s="4"/>
      <c r="D1855" s="11"/>
      <c r="E1855" s="11"/>
      <c r="F1855" s="23"/>
      <c r="G1855" s="4"/>
      <c r="H1855" s="4"/>
      <c r="I1855" s="5"/>
      <c r="J1855" s="4"/>
      <c r="K1855" s="5"/>
      <c r="L1855" s="6"/>
      <c r="M1855" s="6"/>
    </row>
    <row r="1856" spans="1:13" ht="13.2" x14ac:dyDescent="0.25">
      <c r="A1856" s="1"/>
      <c r="B1856" s="11"/>
      <c r="C1856" s="4"/>
      <c r="D1856" s="11"/>
      <c r="E1856" s="11"/>
      <c r="F1856" s="23"/>
      <c r="G1856" s="4"/>
      <c r="H1856" s="4"/>
      <c r="I1856" s="5"/>
      <c r="J1856" s="4"/>
      <c r="K1856" s="5"/>
      <c r="L1856" s="6"/>
      <c r="M1856" s="6"/>
    </row>
    <row r="1857" spans="1:13" ht="13.2" x14ac:dyDescent="0.25">
      <c r="A1857" s="1"/>
      <c r="B1857" s="11"/>
      <c r="C1857" s="4"/>
      <c r="D1857" s="11"/>
      <c r="E1857" s="11"/>
      <c r="F1857" s="23"/>
      <c r="G1857" s="4"/>
      <c r="H1857" s="4"/>
      <c r="I1857" s="5"/>
      <c r="J1857" s="4"/>
      <c r="K1857" s="5"/>
      <c r="L1857" s="6"/>
      <c r="M1857" s="6"/>
    </row>
    <row r="1858" spans="1:13" ht="13.2" x14ac:dyDescent="0.25">
      <c r="A1858" s="1"/>
      <c r="B1858" s="11"/>
      <c r="C1858" s="4"/>
      <c r="D1858" s="11"/>
      <c r="E1858" s="11"/>
      <c r="F1858" s="23"/>
      <c r="G1858" s="4"/>
      <c r="H1858" s="4"/>
      <c r="I1858" s="5"/>
      <c r="J1858" s="4"/>
      <c r="K1858" s="5"/>
      <c r="L1858" s="6"/>
      <c r="M1858" s="6"/>
    </row>
    <row r="1859" spans="1:13" ht="13.2" x14ac:dyDescent="0.25">
      <c r="A1859" s="1"/>
      <c r="B1859" s="11"/>
      <c r="C1859" s="4"/>
      <c r="D1859" s="11"/>
      <c r="E1859" s="11"/>
      <c r="F1859" s="23"/>
      <c r="G1859" s="4"/>
      <c r="H1859" s="4"/>
      <c r="I1859" s="5"/>
      <c r="J1859" s="4"/>
      <c r="K1859" s="5"/>
      <c r="L1859" s="6"/>
      <c r="M1859" s="6"/>
    </row>
    <row r="1860" spans="1:13" ht="13.2" x14ac:dyDescent="0.25">
      <c r="A1860" s="1"/>
      <c r="B1860" s="11"/>
      <c r="C1860" s="4"/>
      <c r="D1860" s="11"/>
      <c r="E1860" s="11"/>
      <c r="F1860" s="23"/>
      <c r="G1860" s="4"/>
      <c r="H1860" s="4"/>
      <c r="I1860" s="5"/>
      <c r="J1860" s="4"/>
      <c r="K1860" s="5"/>
      <c r="L1860" s="6"/>
      <c r="M1860" s="6"/>
    </row>
    <row r="1861" spans="1:13" ht="13.2" x14ac:dyDescent="0.25">
      <c r="A1861" s="1"/>
      <c r="B1861" s="11"/>
      <c r="C1861" s="4"/>
      <c r="D1861" s="11"/>
      <c r="E1861" s="11"/>
      <c r="F1861" s="23"/>
      <c r="G1861" s="4"/>
      <c r="H1861" s="4"/>
      <c r="I1861" s="5"/>
      <c r="J1861" s="4"/>
      <c r="K1861" s="5"/>
      <c r="L1861" s="6"/>
      <c r="M1861" s="6"/>
    </row>
    <row r="1862" spans="1:13" ht="13.2" x14ac:dyDescent="0.25">
      <c r="A1862" s="1"/>
      <c r="B1862" s="11"/>
      <c r="C1862" s="4"/>
      <c r="D1862" s="11"/>
      <c r="E1862" s="11"/>
      <c r="F1862" s="23"/>
      <c r="G1862" s="4"/>
      <c r="H1862" s="4"/>
      <c r="I1862" s="5"/>
      <c r="J1862" s="4"/>
      <c r="K1862" s="5"/>
      <c r="L1862" s="6"/>
      <c r="M1862" s="6"/>
    </row>
    <row r="1863" spans="1:13" ht="13.2" x14ac:dyDescent="0.25">
      <c r="A1863" s="1"/>
      <c r="B1863" s="11"/>
      <c r="C1863" s="4"/>
      <c r="D1863" s="11"/>
      <c r="E1863" s="11"/>
      <c r="F1863" s="23"/>
      <c r="G1863" s="4"/>
      <c r="H1863" s="4"/>
      <c r="I1863" s="5"/>
      <c r="J1863" s="4"/>
      <c r="K1863" s="5"/>
      <c r="L1863" s="6"/>
      <c r="M1863" s="6"/>
    </row>
    <row r="1864" spans="1:13" ht="13.2" x14ac:dyDescent="0.25">
      <c r="A1864" s="1"/>
      <c r="B1864" s="11"/>
      <c r="C1864" s="4"/>
      <c r="D1864" s="11"/>
      <c r="E1864" s="11"/>
      <c r="F1864" s="23"/>
      <c r="G1864" s="4"/>
      <c r="H1864" s="4"/>
      <c r="I1864" s="5"/>
      <c r="J1864" s="4"/>
      <c r="K1864" s="5"/>
      <c r="L1864" s="6"/>
      <c r="M1864" s="6"/>
    </row>
    <row r="1865" spans="1:13" ht="13.2" x14ac:dyDescent="0.25">
      <c r="A1865" s="1"/>
      <c r="B1865" s="11"/>
      <c r="C1865" s="4"/>
      <c r="D1865" s="11"/>
      <c r="E1865" s="11"/>
      <c r="F1865" s="23"/>
      <c r="G1865" s="4"/>
      <c r="H1865" s="4"/>
      <c r="I1865" s="5"/>
      <c r="J1865" s="4"/>
      <c r="K1865" s="5"/>
      <c r="L1865" s="6"/>
      <c r="M1865" s="6"/>
    </row>
    <row r="1866" spans="1:13" ht="13.2" x14ac:dyDescent="0.25">
      <c r="A1866" s="1"/>
      <c r="B1866" s="11"/>
      <c r="C1866" s="4"/>
      <c r="D1866" s="11"/>
      <c r="E1866" s="11"/>
      <c r="F1866" s="23"/>
      <c r="G1866" s="4"/>
      <c r="H1866" s="4"/>
      <c r="I1866" s="5"/>
      <c r="J1866" s="4"/>
      <c r="K1866" s="5"/>
      <c r="L1866" s="6"/>
      <c r="M1866" s="6"/>
    </row>
    <row r="1867" spans="1:13" ht="13.2" x14ac:dyDescent="0.25">
      <c r="A1867" s="1"/>
      <c r="B1867" s="11"/>
      <c r="C1867" s="4"/>
      <c r="D1867" s="11"/>
      <c r="E1867" s="11"/>
      <c r="F1867" s="23"/>
      <c r="G1867" s="4"/>
      <c r="H1867" s="4"/>
      <c r="I1867" s="5"/>
      <c r="J1867" s="4"/>
      <c r="K1867" s="5"/>
      <c r="L1867" s="6"/>
      <c r="M1867" s="6"/>
    </row>
    <row r="1868" spans="1:13" ht="13.2" x14ac:dyDescent="0.25">
      <c r="A1868" s="1"/>
      <c r="B1868" s="11"/>
      <c r="C1868" s="4"/>
      <c r="D1868" s="11"/>
      <c r="E1868" s="11"/>
      <c r="F1868" s="23"/>
      <c r="G1868" s="4"/>
      <c r="H1868" s="4"/>
      <c r="I1868" s="5"/>
      <c r="J1868" s="4"/>
      <c r="K1868" s="5"/>
      <c r="L1868" s="6"/>
      <c r="M1868" s="6"/>
    </row>
    <row r="1869" spans="1:13" ht="13.2" x14ac:dyDescent="0.25">
      <c r="A1869" s="1"/>
      <c r="B1869" s="11"/>
      <c r="C1869" s="4"/>
      <c r="D1869" s="11"/>
      <c r="E1869" s="11"/>
      <c r="F1869" s="23"/>
      <c r="G1869" s="4"/>
      <c r="H1869" s="4"/>
      <c r="I1869" s="5"/>
      <c r="J1869" s="4"/>
      <c r="K1869" s="5"/>
      <c r="L1869" s="6"/>
      <c r="M1869" s="6"/>
    </row>
    <row r="1870" spans="1:13" ht="13.2" x14ac:dyDescent="0.25">
      <c r="A1870" s="1"/>
      <c r="B1870" s="11"/>
      <c r="C1870" s="4"/>
      <c r="D1870" s="11"/>
      <c r="E1870" s="11"/>
      <c r="F1870" s="23"/>
      <c r="G1870" s="4"/>
      <c r="H1870" s="4"/>
      <c r="I1870" s="5"/>
      <c r="J1870" s="4"/>
      <c r="K1870" s="5"/>
      <c r="L1870" s="6"/>
      <c r="M1870" s="6"/>
    </row>
    <row r="1871" spans="1:13" ht="13.2" x14ac:dyDescent="0.25">
      <c r="A1871" s="1"/>
      <c r="B1871" s="11"/>
      <c r="C1871" s="4"/>
      <c r="D1871" s="11"/>
      <c r="E1871" s="11"/>
      <c r="F1871" s="23"/>
      <c r="G1871" s="4"/>
      <c r="H1871" s="4"/>
      <c r="I1871" s="5"/>
      <c r="J1871" s="4"/>
      <c r="K1871" s="5"/>
      <c r="L1871" s="6"/>
      <c r="M1871" s="6"/>
    </row>
    <row r="1872" spans="1:13" ht="13.2" x14ac:dyDescent="0.25">
      <c r="A1872" s="1"/>
      <c r="B1872" s="11"/>
      <c r="C1872" s="4"/>
      <c r="D1872" s="11"/>
      <c r="E1872" s="11"/>
      <c r="F1872" s="23"/>
      <c r="G1872" s="4"/>
      <c r="H1872" s="4"/>
      <c r="I1872" s="5"/>
      <c r="J1872" s="4"/>
      <c r="K1872" s="5"/>
      <c r="L1872" s="6"/>
      <c r="M1872" s="6"/>
    </row>
    <row r="1873" spans="1:13" ht="13.2" x14ac:dyDescent="0.25">
      <c r="A1873" s="1"/>
      <c r="B1873" s="11"/>
      <c r="C1873" s="4"/>
      <c r="D1873" s="11"/>
      <c r="E1873" s="11"/>
      <c r="F1873" s="23"/>
      <c r="G1873" s="4"/>
      <c r="H1873" s="4"/>
      <c r="I1873" s="5"/>
      <c r="J1873" s="4"/>
      <c r="K1873" s="5"/>
      <c r="L1873" s="6"/>
      <c r="M1873" s="6"/>
    </row>
    <row r="1874" spans="1:13" ht="13.2" x14ac:dyDescent="0.25">
      <c r="A1874" s="1"/>
      <c r="B1874" s="11"/>
      <c r="C1874" s="4"/>
      <c r="D1874" s="11"/>
      <c r="E1874" s="11"/>
      <c r="F1874" s="23"/>
      <c r="G1874" s="4"/>
      <c r="H1874" s="4"/>
      <c r="I1874" s="5"/>
      <c r="J1874" s="4"/>
      <c r="K1874" s="5"/>
      <c r="L1874" s="6"/>
      <c r="M1874" s="6"/>
    </row>
    <row r="1875" spans="1:13" ht="13.2" x14ac:dyDescent="0.25">
      <c r="A1875" s="1"/>
      <c r="B1875" s="11"/>
      <c r="C1875" s="4"/>
      <c r="D1875" s="11"/>
      <c r="E1875" s="11"/>
      <c r="F1875" s="23"/>
      <c r="G1875" s="4"/>
      <c r="H1875" s="4"/>
      <c r="I1875" s="5"/>
      <c r="J1875" s="4"/>
      <c r="K1875" s="5"/>
      <c r="L1875" s="6"/>
      <c r="M1875" s="6"/>
    </row>
    <row r="1876" spans="1:13" ht="13.2" x14ac:dyDescent="0.25">
      <c r="A1876" s="1"/>
      <c r="B1876" s="11"/>
      <c r="C1876" s="4"/>
      <c r="D1876" s="11"/>
      <c r="E1876" s="11"/>
      <c r="F1876" s="23"/>
      <c r="G1876" s="4"/>
      <c r="H1876" s="4"/>
      <c r="I1876" s="5"/>
      <c r="J1876" s="4"/>
      <c r="K1876" s="5"/>
      <c r="L1876" s="6"/>
      <c r="M1876" s="6"/>
    </row>
    <row r="1877" spans="1:13" ht="13.2" x14ac:dyDescent="0.25">
      <c r="A1877" s="1"/>
      <c r="B1877" s="11"/>
      <c r="C1877" s="4"/>
      <c r="D1877" s="11"/>
      <c r="E1877" s="11"/>
      <c r="F1877" s="23"/>
      <c r="G1877" s="4"/>
      <c r="H1877" s="4"/>
      <c r="I1877" s="5"/>
      <c r="J1877" s="4"/>
      <c r="K1877" s="5"/>
      <c r="L1877" s="6"/>
      <c r="M1877" s="6"/>
    </row>
    <row r="1878" spans="1:13" ht="13.2" x14ac:dyDescent="0.25">
      <c r="A1878" s="1"/>
      <c r="B1878" s="11"/>
      <c r="C1878" s="4"/>
      <c r="D1878" s="11"/>
      <c r="E1878" s="11"/>
      <c r="F1878" s="23"/>
      <c r="G1878" s="4"/>
      <c r="H1878" s="4"/>
      <c r="I1878" s="5"/>
      <c r="J1878" s="4"/>
      <c r="K1878" s="5"/>
      <c r="L1878" s="6"/>
      <c r="M1878" s="6"/>
    </row>
    <row r="1879" spans="1:13" ht="13.2" x14ac:dyDescent="0.25">
      <c r="A1879" s="1"/>
      <c r="B1879" s="11"/>
      <c r="C1879" s="4"/>
      <c r="D1879" s="11"/>
      <c r="E1879" s="11"/>
      <c r="F1879" s="23"/>
      <c r="G1879" s="4"/>
      <c r="H1879" s="4"/>
      <c r="I1879" s="5"/>
      <c r="J1879" s="4"/>
      <c r="K1879" s="5"/>
      <c r="L1879" s="6"/>
      <c r="M1879" s="6"/>
    </row>
    <row r="1880" spans="1:13" ht="13.2" x14ac:dyDescent="0.25">
      <c r="A1880" s="1"/>
      <c r="B1880" s="11"/>
      <c r="C1880" s="4"/>
      <c r="D1880" s="11"/>
      <c r="E1880" s="11"/>
      <c r="F1880" s="23"/>
      <c r="G1880" s="4"/>
      <c r="H1880" s="4"/>
      <c r="I1880" s="5"/>
      <c r="J1880" s="4"/>
      <c r="K1880" s="5"/>
      <c r="L1880" s="6"/>
      <c r="M1880" s="6"/>
    </row>
    <row r="1881" spans="1:13" ht="13.2" x14ac:dyDescent="0.25">
      <c r="A1881" s="1"/>
      <c r="B1881" s="11"/>
      <c r="C1881" s="4"/>
      <c r="D1881" s="11"/>
      <c r="E1881" s="11"/>
      <c r="F1881" s="23"/>
      <c r="G1881" s="4"/>
      <c r="H1881" s="4"/>
      <c r="I1881" s="5"/>
      <c r="J1881" s="4"/>
      <c r="K1881" s="5"/>
      <c r="L1881" s="6"/>
      <c r="M1881" s="6"/>
    </row>
    <row r="1882" spans="1:13" ht="13.2" x14ac:dyDescent="0.25">
      <c r="A1882" s="1"/>
      <c r="B1882" s="11"/>
      <c r="C1882" s="4"/>
      <c r="D1882" s="11"/>
      <c r="E1882" s="11"/>
      <c r="F1882" s="23"/>
      <c r="G1882" s="4"/>
      <c r="H1882" s="4"/>
      <c r="I1882" s="5"/>
      <c r="J1882" s="4"/>
      <c r="K1882" s="5"/>
      <c r="L1882" s="6"/>
      <c r="M1882" s="6"/>
    </row>
    <row r="1883" spans="1:13" ht="13.2" x14ac:dyDescent="0.25">
      <c r="A1883" s="1"/>
      <c r="B1883" s="11"/>
      <c r="C1883" s="4"/>
      <c r="D1883" s="11"/>
      <c r="E1883" s="11"/>
      <c r="F1883" s="23"/>
      <c r="G1883" s="4"/>
      <c r="H1883" s="4"/>
      <c r="I1883" s="5"/>
      <c r="J1883" s="4"/>
      <c r="K1883" s="5"/>
      <c r="L1883" s="6"/>
      <c r="M1883" s="6"/>
    </row>
    <row r="1884" spans="1:13" ht="13.2" x14ac:dyDescent="0.25">
      <c r="A1884" s="1"/>
      <c r="B1884" s="11"/>
      <c r="C1884" s="4"/>
      <c r="D1884" s="11"/>
      <c r="E1884" s="11"/>
      <c r="F1884" s="23"/>
      <c r="G1884" s="4"/>
      <c r="H1884" s="4"/>
      <c r="I1884" s="5"/>
      <c r="J1884" s="4"/>
      <c r="K1884" s="5"/>
      <c r="L1884" s="6"/>
      <c r="M1884" s="6"/>
    </row>
    <row r="1885" spans="1:13" ht="13.2" x14ac:dyDescent="0.25">
      <c r="A1885" s="1"/>
      <c r="B1885" s="11"/>
      <c r="C1885" s="4"/>
      <c r="D1885" s="11"/>
      <c r="E1885" s="11"/>
      <c r="F1885" s="23"/>
      <c r="G1885" s="4"/>
      <c r="H1885" s="4"/>
      <c r="I1885" s="5"/>
      <c r="J1885" s="4"/>
      <c r="K1885" s="5"/>
      <c r="L1885" s="6"/>
      <c r="M1885" s="6"/>
    </row>
    <row r="1886" spans="1:13" ht="13.2" x14ac:dyDescent="0.25">
      <c r="A1886" s="1"/>
      <c r="B1886" s="11"/>
      <c r="C1886" s="4"/>
      <c r="D1886" s="11"/>
      <c r="E1886" s="11"/>
      <c r="F1886" s="23"/>
      <c r="G1886" s="4"/>
      <c r="H1886" s="4"/>
      <c r="I1886" s="5"/>
      <c r="J1886" s="4"/>
      <c r="K1886" s="5"/>
      <c r="L1886" s="6"/>
      <c r="M1886" s="6"/>
    </row>
    <row r="1887" spans="1:13" ht="13.2" x14ac:dyDescent="0.25">
      <c r="A1887" s="1"/>
      <c r="B1887" s="11"/>
      <c r="C1887" s="4"/>
      <c r="D1887" s="11"/>
      <c r="E1887" s="11"/>
      <c r="F1887" s="23"/>
      <c r="G1887" s="4"/>
      <c r="H1887" s="4"/>
      <c r="I1887" s="5"/>
      <c r="J1887" s="4"/>
      <c r="K1887" s="5"/>
      <c r="L1887" s="6"/>
      <c r="M1887" s="6"/>
    </row>
    <row r="1888" spans="1:13" ht="13.2" x14ac:dyDescent="0.25">
      <c r="A1888" s="1"/>
      <c r="B1888" s="11"/>
      <c r="C1888" s="4"/>
      <c r="D1888" s="11"/>
      <c r="E1888" s="11"/>
      <c r="F1888" s="23"/>
      <c r="G1888" s="4"/>
      <c r="H1888" s="4"/>
      <c r="I1888" s="5"/>
      <c r="J1888" s="4"/>
      <c r="K1888" s="5"/>
      <c r="L1888" s="6"/>
      <c r="M1888" s="6"/>
    </row>
    <row r="1889" spans="1:13" ht="13.2" x14ac:dyDescent="0.25">
      <c r="A1889" s="1"/>
      <c r="B1889" s="11"/>
      <c r="C1889" s="4"/>
      <c r="D1889" s="11"/>
      <c r="E1889" s="11"/>
      <c r="F1889" s="23"/>
      <c r="G1889" s="4"/>
      <c r="H1889" s="4"/>
      <c r="I1889" s="5"/>
      <c r="J1889" s="4"/>
      <c r="K1889" s="5"/>
      <c r="L1889" s="6"/>
      <c r="M1889" s="6"/>
    </row>
    <row r="1890" spans="1:13" ht="13.2" x14ac:dyDescent="0.25">
      <c r="A1890" s="1"/>
      <c r="B1890" s="11"/>
      <c r="C1890" s="4"/>
      <c r="D1890" s="11"/>
      <c r="E1890" s="11"/>
      <c r="F1890" s="23"/>
      <c r="G1890" s="4"/>
      <c r="H1890" s="4"/>
      <c r="I1890" s="5"/>
      <c r="J1890" s="4"/>
      <c r="K1890" s="5"/>
      <c r="L1890" s="6"/>
      <c r="M1890" s="6"/>
    </row>
    <row r="1891" spans="1:13" ht="13.2" x14ac:dyDescent="0.25">
      <c r="A1891" s="1"/>
      <c r="B1891" s="11"/>
      <c r="C1891" s="4"/>
      <c r="D1891" s="11"/>
      <c r="E1891" s="11"/>
      <c r="F1891" s="23"/>
      <c r="G1891" s="4"/>
      <c r="H1891" s="4"/>
      <c r="I1891" s="5"/>
      <c r="J1891" s="4"/>
      <c r="K1891" s="5"/>
      <c r="L1891" s="6"/>
      <c r="M1891" s="6"/>
    </row>
    <row r="1892" spans="1:13" ht="13.2" x14ac:dyDescent="0.25">
      <c r="A1892" s="1"/>
      <c r="B1892" s="11"/>
      <c r="C1892" s="4"/>
      <c r="D1892" s="11"/>
      <c r="E1892" s="11"/>
      <c r="F1892" s="23"/>
      <c r="G1892" s="4"/>
      <c r="H1892" s="4"/>
      <c r="I1892" s="5"/>
      <c r="J1892" s="4"/>
      <c r="K1892" s="5"/>
      <c r="L1892" s="6"/>
      <c r="M1892" s="6"/>
    </row>
    <row r="1893" spans="1:13" ht="13.2" x14ac:dyDescent="0.25">
      <c r="A1893" s="1"/>
      <c r="B1893" s="11"/>
      <c r="C1893" s="4"/>
      <c r="D1893" s="11"/>
      <c r="E1893" s="11"/>
      <c r="F1893" s="23"/>
      <c r="G1893" s="4"/>
      <c r="H1893" s="4"/>
      <c r="I1893" s="5"/>
      <c r="J1893" s="4"/>
      <c r="K1893" s="5"/>
      <c r="L1893" s="6"/>
      <c r="M1893" s="6"/>
    </row>
    <row r="1894" spans="1:13" ht="13.2" x14ac:dyDescent="0.25">
      <c r="A1894" s="1"/>
      <c r="B1894" s="11"/>
      <c r="C1894" s="4"/>
      <c r="D1894" s="11"/>
      <c r="E1894" s="11"/>
      <c r="F1894" s="23"/>
      <c r="G1894" s="4"/>
      <c r="H1894" s="4"/>
      <c r="I1894" s="5"/>
      <c r="J1894" s="4"/>
      <c r="K1894" s="5"/>
      <c r="L1894" s="6"/>
      <c r="M1894" s="6"/>
    </row>
    <row r="1895" spans="1:13" ht="13.2" x14ac:dyDescent="0.25">
      <c r="A1895" s="1"/>
      <c r="B1895" s="11"/>
      <c r="C1895" s="4"/>
      <c r="D1895" s="11"/>
      <c r="E1895" s="11"/>
      <c r="F1895" s="23"/>
      <c r="G1895" s="4"/>
      <c r="H1895" s="4"/>
      <c r="I1895" s="5"/>
      <c r="J1895" s="4"/>
      <c r="K1895" s="5"/>
      <c r="L1895" s="6"/>
      <c r="M1895" s="6"/>
    </row>
    <row r="1896" spans="1:13" ht="13.2" x14ac:dyDescent="0.25">
      <c r="A1896" s="1"/>
      <c r="B1896" s="11"/>
      <c r="C1896" s="4"/>
      <c r="D1896" s="11"/>
      <c r="E1896" s="11"/>
      <c r="F1896" s="23"/>
      <c r="G1896" s="4"/>
      <c r="H1896" s="4"/>
      <c r="I1896" s="5"/>
      <c r="J1896" s="4"/>
      <c r="K1896" s="5"/>
      <c r="L1896" s="6"/>
      <c r="M1896" s="6"/>
    </row>
    <row r="1897" spans="1:13" ht="13.2" x14ac:dyDescent="0.25">
      <c r="A1897" s="1"/>
      <c r="B1897" s="11"/>
      <c r="C1897" s="4"/>
      <c r="D1897" s="11"/>
      <c r="E1897" s="11"/>
      <c r="F1897" s="23"/>
      <c r="G1897" s="4"/>
      <c r="H1897" s="4"/>
      <c r="I1897" s="5"/>
      <c r="J1897" s="4"/>
      <c r="K1897" s="5"/>
      <c r="L1897" s="6"/>
      <c r="M1897" s="6"/>
    </row>
    <row r="1898" spans="1:13" ht="13.2" x14ac:dyDescent="0.25">
      <c r="A1898" s="1"/>
      <c r="B1898" s="11"/>
      <c r="C1898" s="4"/>
      <c r="D1898" s="11"/>
      <c r="E1898" s="11"/>
      <c r="F1898" s="23"/>
      <c r="G1898" s="4"/>
      <c r="H1898" s="4"/>
      <c r="I1898" s="5"/>
      <c r="J1898" s="4"/>
      <c r="K1898" s="5"/>
      <c r="L1898" s="6"/>
      <c r="M1898" s="6"/>
    </row>
    <row r="1899" spans="1:13" ht="13.2" x14ac:dyDescent="0.25">
      <c r="A1899" s="1"/>
      <c r="B1899" s="11"/>
      <c r="C1899" s="4"/>
      <c r="D1899" s="11"/>
      <c r="E1899" s="11"/>
      <c r="F1899" s="23"/>
      <c r="G1899" s="4"/>
      <c r="H1899" s="4"/>
      <c r="I1899" s="5"/>
      <c r="J1899" s="4"/>
      <c r="K1899" s="5"/>
      <c r="L1899" s="6"/>
      <c r="M1899" s="6"/>
    </row>
    <row r="1900" spans="1:13" ht="13.2" x14ac:dyDescent="0.25">
      <c r="A1900" s="1"/>
      <c r="B1900" s="11"/>
      <c r="C1900" s="4"/>
      <c r="D1900" s="11"/>
      <c r="E1900" s="11"/>
      <c r="F1900" s="23"/>
      <c r="G1900" s="4"/>
      <c r="H1900" s="4"/>
      <c r="I1900" s="5"/>
      <c r="J1900" s="4"/>
      <c r="K1900" s="5"/>
      <c r="L1900" s="6"/>
      <c r="M1900" s="6"/>
    </row>
    <row r="1901" spans="1:13" ht="13.2" x14ac:dyDescent="0.25">
      <c r="A1901" s="1"/>
      <c r="B1901" s="11"/>
      <c r="C1901" s="4"/>
      <c r="D1901" s="11"/>
      <c r="E1901" s="11"/>
      <c r="F1901" s="23"/>
      <c r="G1901" s="4"/>
      <c r="H1901" s="4"/>
      <c r="I1901" s="5"/>
      <c r="J1901" s="4"/>
      <c r="K1901" s="5"/>
      <c r="L1901" s="6"/>
      <c r="M1901" s="6"/>
    </row>
    <row r="1902" spans="1:13" ht="13.2" x14ac:dyDescent="0.25">
      <c r="A1902" s="1"/>
      <c r="B1902" s="11"/>
      <c r="C1902" s="4"/>
      <c r="D1902" s="11"/>
      <c r="E1902" s="11"/>
      <c r="F1902" s="23"/>
      <c r="G1902" s="4"/>
      <c r="H1902" s="4"/>
      <c r="I1902" s="5"/>
      <c r="J1902" s="4"/>
      <c r="K1902" s="5"/>
      <c r="L1902" s="6"/>
      <c r="M1902" s="6"/>
    </row>
    <row r="1903" spans="1:13" ht="13.2" x14ac:dyDescent="0.25">
      <c r="A1903" s="1"/>
      <c r="B1903" s="11"/>
      <c r="C1903" s="4"/>
      <c r="D1903" s="11"/>
      <c r="E1903" s="11"/>
      <c r="F1903" s="23"/>
      <c r="G1903" s="4"/>
      <c r="H1903" s="4"/>
      <c r="I1903" s="5"/>
      <c r="J1903" s="4"/>
      <c r="K1903" s="5"/>
      <c r="L1903" s="6"/>
      <c r="M1903" s="6"/>
    </row>
    <row r="1904" spans="1:13" ht="13.2" x14ac:dyDescent="0.25">
      <c r="A1904" s="1"/>
      <c r="B1904" s="11"/>
      <c r="C1904" s="4"/>
      <c r="D1904" s="11"/>
      <c r="E1904" s="11"/>
      <c r="F1904" s="23"/>
      <c r="G1904" s="4"/>
      <c r="H1904" s="4"/>
      <c r="I1904" s="5"/>
      <c r="J1904" s="4"/>
      <c r="K1904" s="5"/>
      <c r="L1904" s="6"/>
      <c r="M1904" s="6"/>
    </row>
    <row r="1905" spans="1:13" ht="13.2" x14ac:dyDescent="0.25">
      <c r="A1905" s="1"/>
      <c r="B1905" s="11"/>
      <c r="C1905" s="4"/>
      <c r="D1905" s="11"/>
      <c r="E1905" s="11"/>
      <c r="F1905" s="23"/>
      <c r="G1905" s="4"/>
      <c r="H1905" s="4"/>
      <c r="I1905" s="5"/>
      <c r="J1905" s="4"/>
      <c r="K1905" s="5"/>
      <c r="L1905" s="6"/>
      <c r="M1905" s="6"/>
    </row>
    <row r="1906" spans="1:13" ht="13.2" x14ac:dyDescent="0.25">
      <c r="A1906" s="1"/>
      <c r="B1906" s="11"/>
      <c r="C1906" s="4"/>
      <c r="D1906" s="11"/>
      <c r="E1906" s="11"/>
      <c r="F1906" s="23"/>
      <c r="G1906" s="4"/>
      <c r="H1906" s="4"/>
      <c r="I1906" s="5"/>
      <c r="J1906" s="4"/>
      <c r="K1906" s="5"/>
      <c r="L1906" s="6"/>
      <c r="M1906" s="6"/>
    </row>
    <row r="1907" spans="1:13" ht="13.2" x14ac:dyDescent="0.25">
      <c r="A1907" s="1"/>
      <c r="B1907" s="11"/>
      <c r="C1907" s="4"/>
      <c r="D1907" s="11"/>
      <c r="E1907" s="11"/>
      <c r="F1907" s="23"/>
      <c r="G1907" s="4"/>
      <c r="H1907" s="4"/>
      <c r="I1907" s="5"/>
      <c r="J1907" s="4"/>
      <c r="K1907" s="5"/>
      <c r="L1907" s="6"/>
      <c r="M1907" s="6"/>
    </row>
    <row r="1908" spans="1:13" ht="13.2" x14ac:dyDescent="0.25">
      <c r="A1908" s="1"/>
      <c r="B1908" s="11"/>
      <c r="C1908" s="4"/>
      <c r="D1908" s="11"/>
      <c r="E1908" s="11"/>
      <c r="F1908" s="23"/>
      <c r="G1908" s="4"/>
      <c r="H1908" s="4"/>
      <c r="I1908" s="5"/>
      <c r="J1908" s="4"/>
      <c r="K1908" s="5"/>
      <c r="L1908" s="6"/>
      <c r="M1908" s="6"/>
    </row>
    <row r="1909" spans="1:13" ht="13.2" x14ac:dyDescent="0.25">
      <c r="A1909" s="1"/>
      <c r="B1909" s="11"/>
      <c r="C1909" s="4"/>
      <c r="D1909" s="11"/>
      <c r="E1909" s="11"/>
      <c r="F1909" s="23"/>
      <c r="G1909" s="4"/>
      <c r="H1909" s="4"/>
      <c r="I1909" s="5"/>
      <c r="J1909" s="4"/>
      <c r="K1909" s="5"/>
      <c r="L1909" s="6"/>
      <c r="M1909" s="6"/>
    </row>
    <row r="1910" spans="1:13" ht="13.2" x14ac:dyDescent="0.25">
      <c r="A1910" s="1"/>
      <c r="B1910" s="11"/>
      <c r="C1910" s="4"/>
      <c r="D1910" s="11"/>
      <c r="E1910" s="11"/>
      <c r="F1910" s="23"/>
      <c r="G1910" s="4"/>
      <c r="H1910" s="4"/>
      <c r="I1910" s="5"/>
      <c r="J1910" s="4"/>
      <c r="K1910" s="5"/>
      <c r="L1910" s="6"/>
      <c r="M1910" s="6"/>
    </row>
    <row r="1911" spans="1:13" ht="13.2" x14ac:dyDescent="0.25">
      <c r="A1911" s="1"/>
      <c r="B1911" s="11"/>
      <c r="C1911" s="4"/>
      <c r="D1911" s="11"/>
      <c r="E1911" s="11"/>
      <c r="F1911" s="23"/>
      <c r="G1911" s="4"/>
      <c r="H1911" s="4"/>
      <c r="I1911" s="5"/>
      <c r="J1911" s="4"/>
      <c r="K1911" s="5"/>
      <c r="L1911" s="6"/>
      <c r="M1911" s="6"/>
    </row>
    <row r="1912" spans="1:13" ht="13.2" x14ac:dyDescent="0.25">
      <c r="A1912" s="1"/>
      <c r="B1912" s="11"/>
      <c r="C1912" s="4"/>
      <c r="D1912" s="11"/>
      <c r="E1912" s="11"/>
      <c r="F1912" s="23"/>
      <c r="G1912" s="4"/>
      <c r="H1912" s="4"/>
      <c r="I1912" s="5"/>
      <c r="J1912" s="4"/>
      <c r="K1912" s="5"/>
      <c r="L1912" s="6"/>
      <c r="M1912" s="6"/>
    </row>
    <row r="1913" spans="1:13" ht="13.2" x14ac:dyDescent="0.25">
      <c r="A1913" s="1"/>
      <c r="B1913" s="11"/>
      <c r="C1913" s="4"/>
      <c r="D1913" s="11"/>
      <c r="E1913" s="11"/>
      <c r="F1913" s="23"/>
      <c r="G1913" s="4"/>
      <c r="H1913" s="4"/>
      <c r="I1913" s="5"/>
      <c r="J1913" s="4"/>
      <c r="K1913" s="5"/>
      <c r="L1913" s="6"/>
      <c r="M1913" s="6"/>
    </row>
    <row r="1914" spans="1:13" ht="13.2" x14ac:dyDescent="0.25">
      <c r="A1914" s="1"/>
      <c r="B1914" s="11"/>
      <c r="C1914" s="4"/>
      <c r="D1914" s="11"/>
      <c r="E1914" s="11"/>
      <c r="F1914" s="23"/>
      <c r="G1914" s="4"/>
      <c r="H1914" s="4"/>
      <c r="I1914" s="5"/>
      <c r="J1914" s="4"/>
      <c r="K1914" s="5"/>
      <c r="L1914" s="6"/>
      <c r="M1914" s="6"/>
    </row>
    <row r="1915" spans="1:13" ht="13.2" x14ac:dyDescent="0.25">
      <c r="A1915" s="1"/>
      <c r="B1915" s="11"/>
      <c r="C1915" s="4"/>
      <c r="D1915" s="11"/>
      <c r="E1915" s="11"/>
      <c r="F1915" s="23"/>
      <c r="G1915" s="4"/>
      <c r="H1915" s="4"/>
      <c r="I1915" s="5"/>
      <c r="J1915" s="4"/>
      <c r="K1915" s="5"/>
      <c r="L1915" s="6"/>
      <c r="M1915" s="6"/>
    </row>
    <row r="1916" spans="1:13" ht="13.2" x14ac:dyDescent="0.25">
      <c r="A1916" s="1"/>
      <c r="B1916" s="11"/>
      <c r="C1916" s="4"/>
      <c r="D1916" s="11"/>
      <c r="E1916" s="11"/>
      <c r="F1916" s="23"/>
      <c r="G1916" s="4"/>
      <c r="H1916" s="4"/>
      <c r="I1916" s="5"/>
      <c r="J1916" s="4"/>
      <c r="K1916" s="5"/>
      <c r="L1916" s="6"/>
      <c r="M1916" s="6"/>
    </row>
    <row r="1917" spans="1:13" ht="13.2" x14ac:dyDescent="0.25">
      <c r="A1917" s="1"/>
      <c r="B1917" s="11"/>
      <c r="C1917" s="4"/>
      <c r="D1917" s="11"/>
      <c r="E1917" s="11"/>
      <c r="F1917" s="23"/>
      <c r="G1917" s="4"/>
      <c r="H1917" s="4"/>
      <c r="I1917" s="5"/>
      <c r="J1917" s="4"/>
      <c r="K1917" s="5"/>
      <c r="L1917" s="6"/>
      <c r="M1917" s="6"/>
    </row>
    <row r="1918" spans="1:13" ht="13.2" x14ac:dyDescent="0.25">
      <c r="A1918" s="1"/>
      <c r="B1918" s="11"/>
      <c r="C1918" s="4"/>
      <c r="D1918" s="11"/>
      <c r="E1918" s="11"/>
      <c r="F1918" s="23"/>
      <c r="G1918" s="4"/>
      <c r="H1918" s="4"/>
      <c r="I1918" s="5"/>
      <c r="J1918" s="4"/>
      <c r="K1918" s="5"/>
      <c r="L1918" s="6"/>
      <c r="M1918" s="6"/>
    </row>
    <row r="1919" spans="1:13" ht="13.2" x14ac:dyDescent="0.25">
      <c r="A1919" s="1"/>
      <c r="B1919" s="11"/>
      <c r="C1919" s="4"/>
      <c r="D1919" s="11"/>
      <c r="E1919" s="11"/>
      <c r="F1919" s="23"/>
      <c r="G1919" s="4"/>
      <c r="H1919" s="4"/>
      <c r="I1919" s="5"/>
      <c r="J1919" s="4"/>
      <c r="K1919" s="5"/>
      <c r="L1919" s="6"/>
      <c r="M1919" s="6"/>
    </row>
    <row r="1920" spans="1:13" ht="13.2" x14ac:dyDescent="0.25">
      <c r="A1920" s="1"/>
      <c r="B1920" s="11"/>
      <c r="C1920" s="4"/>
      <c r="D1920" s="11"/>
      <c r="E1920" s="11"/>
      <c r="F1920" s="23"/>
      <c r="G1920" s="4"/>
      <c r="H1920" s="4"/>
      <c r="I1920" s="5"/>
      <c r="J1920" s="4"/>
      <c r="K1920" s="5"/>
      <c r="L1920" s="6"/>
      <c r="M1920" s="6"/>
    </row>
    <row r="1921" spans="1:13" ht="13.2" x14ac:dyDescent="0.25">
      <c r="A1921" s="1"/>
      <c r="B1921" s="11"/>
      <c r="C1921" s="4"/>
      <c r="D1921" s="11"/>
      <c r="E1921" s="11"/>
      <c r="F1921" s="23"/>
      <c r="G1921" s="4"/>
      <c r="H1921" s="4"/>
      <c r="I1921" s="5"/>
      <c r="J1921" s="4"/>
      <c r="K1921" s="5"/>
      <c r="L1921" s="6"/>
      <c r="M1921" s="6"/>
    </row>
    <row r="1922" spans="1:13" ht="13.2" x14ac:dyDescent="0.25">
      <c r="A1922" s="1"/>
      <c r="B1922" s="11"/>
      <c r="C1922" s="4"/>
      <c r="D1922" s="11"/>
      <c r="E1922" s="11"/>
      <c r="F1922" s="23"/>
      <c r="G1922" s="4"/>
      <c r="H1922" s="4"/>
      <c r="I1922" s="5"/>
      <c r="J1922" s="4"/>
      <c r="K1922" s="5"/>
      <c r="L1922" s="6"/>
      <c r="M1922" s="6"/>
    </row>
    <row r="1923" spans="1:13" ht="13.2" x14ac:dyDescent="0.25">
      <c r="A1923" s="1"/>
      <c r="B1923" s="11"/>
      <c r="C1923" s="4"/>
      <c r="D1923" s="11"/>
      <c r="E1923" s="11"/>
      <c r="F1923" s="23"/>
      <c r="G1923" s="4"/>
      <c r="H1923" s="4"/>
      <c r="I1923" s="5"/>
      <c r="J1923" s="4"/>
      <c r="K1923" s="5"/>
      <c r="L1923" s="6"/>
      <c r="M1923" s="6"/>
    </row>
    <row r="1924" spans="1:13" ht="13.2" x14ac:dyDescent="0.25">
      <c r="A1924" s="1"/>
      <c r="B1924" s="11"/>
      <c r="C1924" s="4"/>
      <c r="D1924" s="11"/>
      <c r="E1924" s="11"/>
      <c r="F1924" s="23"/>
      <c r="G1924" s="4"/>
      <c r="H1924" s="4"/>
      <c r="I1924" s="5"/>
      <c r="J1924" s="4"/>
      <c r="K1924" s="5"/>
      <c r="L1924" s="6"/>
      <c r="M1924" s="6"/>
    </row>
    <row r="1925" spans="1:13" ht="13.2" x14ac:dyDescent="0.25">
      <c r="A1925" s="1"/>
      <c r="B1925" s="11"/>
      <c r="C1925" s="4"/>
      <c r="D1925" s="11"/>
      <c r="E1925" s="11"/>
      <c r="F1925" s="23"/>
      <c r="G1925" s="4"/>
      <c r="H1925" s="4"/>
      <c r="I1925" s="5"/>
      <c r="J1925" s="4"/>
      <c r="K1925" s="5"/>
      <c r="L1925" s="6"/>
      <c r="M1925" s="6"/>
    </row>
    <row r="1926" spans="1:13" ht="13.2" x14ac:dyDescent="0.25">
      <c r="A1926" s="1"/>
      <c r="B1926" s="11"/>
      <c r="C1926" s="4"/>
      <c r="D1926" s="11"/>
      <c r="E1926" s="11"/>
      <c r="F1926" s="23"/>
      <c r="G1926" s="4"/>
      <c r="H1926" s="4"/>
      <c r="I1926" s="5"/>
      <c r="J1926" s="4"/>
      <c r="K1926" s="5"/>
      <c r="L1926" s="6"/>
      <c r="M1926" s="6"/>
    </row>
    <row r="1927" spans="1:13" ht="13.2" x14ac:dyDescent="0.25">
      <c r="A1927" s="1"/>
      <c r="B1927" s="11"/>
      <c r="C1927" s="4"/>
      <c r="D1927" s="11"/>
      <c r="E1927" s="11"/>
      <c r="F1927" s="23"/>
      <c r="G1927" s="4"/>
      <c r="H1927" s="4"/>
      <c r="I1927" s="5"/>
      <c r="J1927" s="4"/>
      <c r="K1927" s="5"/>
      <c r="L1927" s="6"/>
      <c r="M1927" s="6"/>
    </row>
    <row r="1928" spans="1:13" ht="13.2" x14ac:dyDescent="0.25">
      <c r="A1928" s="1"/>
      <c r="B1928" s="11"/>
      <c r="C1928" s="4"/>
      <c r="D1928" s="11"/>
      <c r="E1928" s="11"/>
      <c r="F1928" s="23"/>
      <c r="G1928" s="4"/>
      <c r="H1928" s="4"/>
      <c r="I1928" s="5"/>
      <c r="J1928" s="4"/>
      <c r="K1928" s="5"/>
      <c r="L1928" s="6"/>
      <c r="M1928" s="6"/>
    </row>
    <row r="1929" spans="1:13" ht="13.2" x14ac:dyDescent="0.25">
      <c r="A1929" s="1"/>
      <c r="B1929" s="11"/>
      <c r="C1929" s="4"/>
      <c r="D1929" s="11"/>
      <c r="E1929" s="11"/>
      <c r="F1929" s="23"/>
      <c r="G1929" s="4"/>
      <c r="H1929" s="4"/>
      <c r="I1929" s="5"/>
      <c r="J1929" s="4"/>
      <c r="K1929" s="5"/>
      <c r="L1929" s="6"/>
      <c r="M1929" s="6"/>
    </row>
    <row r="1930" spans="1:13" ht="13.2" x14ac:dyDescent="0.25">
      <c r="A1930" s="1"/>
      <c r="B1930" s="11"/>
      <c r="C1930" s="4"/>
      <c r="D1930" s="11"/>
      <c r="E1930" s="11"/>
      <c r="F1930" s="23"/>
      <c r="G1930" s="4"/>
      <c r="H1930" s="4"/>
      <c r="I1930" s="5"/>
      <c r="J1930" s="4"/>
      <c r="K1930" s="5"/>
      <c r="L1930" s="6"/>
      <c r="M1930" s="6"/>
    </row>
    <row r="1931" spans="1:13" ht="13.2" x14ac:dyDescent="0.25">
      <c r="A1931" s="1"/>
      <c r="B1931" s="11"/>
      <c r="C1931" s="4"/>
      <c r="D1931" s="11"/>
      <c r="E1931" s="11"/>
      <c r="F1931" s="23"/>
      <c r="G1931" s="4"/>
      <c r="H1931" s="4"/>
      <c r="I1931" s="5"/>
      <c r="J1931" s="4"/>
      <c r="K1931" s="5"/>
      <c r="L1931" s="6"/>
      <c r="M1931" s="6"/>
    </row>
    <row r="1932" spans="1:13" ht="13.2" x14ac:dyDescent="0.25">
      <c r="A1932" s="1"/>
      <c r="B1932" s="11"/>
      <c r="C1932" s="4"/>
      <c r="D1932" s="11"/>
      <c r="E1932" s="11"/>
      <c r="F1932" s="23"/>
      <c r="G1932" s="4"/>
      <c r="H1932" s="4"/>
      <c r="I1932" s="5"/>
      <c r="J1932" s="4"/>
      <c r="K1932" s="5"/>
      <c r="L1932" s="6"/>
      <c r="M1932" s="6"/>
    </row>
    <row r="1933" spans="1:13" ht="13.2" x14ac:dyDescent="0.25">
      <c r="A1933" s="1"/>
      <c r="B1933" s="11"/>
      <c r="C1933" s="4"/>
      <c r="D1933" s="11"/>
      <c r="E1933" s="11"/>
      <c r="F1933" s="23"/>
      <c r="G1933" s="4"/>
      <c r="H1933" s="4"/>
      <c r="I1933" s="5"/>
      <c r="J1933" s="4"/>
      <c r="K1933" s="5"/>
      <c r="L1933" s="6"/>
      <c r="M1933" s="6"/>
    </row>
    <row r="1934" spans="1:13" ht="13.2" x14ac:dyDescent="0.25">
      <c r="A1934" s="1"/>
      <c r="B1934" s="11"/>
      <c r="C1934" s="4"/>
      <c r="D1934" s="11"/>
      <c r="E1934" s="11"/>
      <c r="F1934" s="23"/>
      <c r="G1934" s="4"/>
      <c r="H1934" s="4"/>
      <c r="I1934" s="5"/>
      <c r="J1934" s="4"/>
      <c r="K1934" s="5"/>
      <c r="L1934" s="6"/>
      <c r="M1934" s="6"/>
    </row>
    <row r="1935" spans="1:13" ht="13.2" x14ac:dyDescent="0.25">
      <c r="A1935" s="1"/>
      <c r="B1935" s="11"/>
      <c r="C1935" s="4"/>
      <c r="D1935" s="11"/>
      <c r="E1935" s="11"/>
      <c r="F1935" s="23"/>
      <c r="G1935" s="4"/>
      <c r="H1935" s="4"/>
      <c r="I1935" s="5"/>
      <c r="J1935" s="4"/>
      <c r="K1935" s="5"/>
      <c r="L1935" s="6"/>
      <c r="M1935" s="6"/>
    </row>
    <row r="1936" spans="1:13" ht="13.2" x14ac:dyDescent="0.25">
      <c r="A1936" s="1"/>
      <c r="B1936" s="11"/>
      <c r="C1936" s="4"/>
      <c r="D1936" s="11"/>
      <c r="E1936" s="11"/>
      <c r="F1936" s="23"/>
      <c r="G1936" s="4"/>
      <c r="H1936" s="4"/>
      <c r="I1936" s="5"/>
      <c r="J1936" s="4"/>
      <c r="K1936" s="5"/>
      <c r="L1936" s="6"/>
      <c r="M1936" s="6"/>
    </row>
    <row r="1937" spans="1:13" ht="13.2" x14ac:dyDescent="0.25">
      <c r="A1937" s="1"/>
      <c r="B1937" s="11"/>
      <c r="C1937" s="4"/>
      <c r="D1937" s="11"/>
      <c r="E1937" s="11"/>
      <c r="F1937" s="23"/>
      <c r="G1937" s="4"/>
      <c r="H1937" s="4"/>
      <c r="I1937" s="5"/>
      <c r="J1937" s="4"/>
      <c r="K1937" s="5"/>
      <c r="L1937" s="6"/>
      <c r="M1937" s="6"/>
    </row>
    <row r="1938" spans="1:13" ht="13.2" x14ac:dyDescent="0.25">
      <c r="A1938" s="1"/>
      <c r="B1938" s="11"/>
      <c r="C1938" s="4"/>
      <c r="D1938" s="11"/>
      <c r="E1938" s="11"/>
      <c r="F1938" s="23"/>
      <c r="G1938" s="4"/>
      <c r="H1938" s="4"/>
      <c r="I1938" s="5"/>
      <c r="J1938" s="4"/>
      <c r="K1938" s="5"/>
      <c r="L1938" s="6"/>
      <c r="M1938" s="6"/>
    </row>
    <row r="1939" spans="1:13" ht="13.2" x14ac:dyDescent="0.25">
      <c r="A1939" s="1"/>
      <c r="B1939" s="11"/>
      <c r="C1939" s="4"/>
      <c r="D1939" s="11"/>
      <c r="E1939" s="11"/>
      <c r="F1939" s="23"/>
      <c r="G1939" s="4"/>
      <c r="H1939" s="4"/>
      <c r="I1939" s="5"/>
      <c r="J1939" s="4"/>
      <c r="K1939" s="5"/>
      <c r="L1939" s="6"/>
      <c r="M1939" s="6"/>
    </row>
    <row r="1940" spans="1:13" ht="13.2" x14ac:dyDescent="0.25">
      <c r="A1940" s="1"/>
      <c r="B1940" s="11"/>
      <c r="C1940" s="4"/>
      <c r="D1940" s="11"/>
      <c r="E1940" s="11"/>
      <c r="F1940" s="23"/>
      <c r="G1940" s="4"/>
      <c r="H1940" s="4"/>
      <c r="I1940" s="5"/>
      <c r="J1940" s="4"/>
      <c r="K1940" s="5"/>
      <c r="L1940" s="6"/>
      <c r="M1940" s="6"/>
    </row>
    <row r="1941" spans="1:13" ht="13.2" x14ac:dyDescent="0.25">
      <c r="A1941" s="1"/>
      <c r="B1941" s="11"/>
      <c r="C1941" s="4"/>
      <c r="D1941" s="11"/>
      <c r="E1941" s="11"/>
      <c r="F1941" s="23"/>
      <c r="G1941" s="4"/>
      <c r="H1941" s="4"/>
      <c r="I1941" s="5"/>
      <c r="J1941" s="4"/>
      <c r="K1941" s="5"/>
      <c r="L1941" s="6"/>
      <c r="M1941" s="6"/>
    </row>
    <row r="1942" spans="1:13" ht="13.2" x14ac:dyDescent="0.25">
      <c r="A1942" s="1"/>
      <c r="B1942" s="11"/>
      <c r="C1942" s="4"/>
      <c r="D1942" s="11"/>
      <c r="E1942" s="11"/>
      <c r="F1942" s="23"/>
      <c r="G1942" s="4"/>
      <c r="H1942" s="4"/>
      <c r="I1942" s="5"/>
      <c r="J1942" s="4"/>
      <c r="K1942" s="5"/>
      <c r="L1942" s="6"/>
      <c r="M1942" s="6"/>
    </row>
    <row r="1943" spans="1:13" ht="13.2" x14ac:dyDescent="0.25">
      <c r="A1943" s="1"/>
      <c r="B1943" s="11"/>
      <c r="C1943" s="4"/>
      <c r="D1943" s="11"/>
      <c r="E1943" s="11"/>
      <c r="F1943" s="23"/>
      <c r="G1943" s="4"/>
      <c r="H1943" s="4"/>
      <c r="I1943" s="5"/>
      <c r="J1943" s="4"/>
      <c r="K1943" s="5"/>
      <c r="L1943" s="6"/>
      <c r="M1943" s="6"/>
    </row>
    <row r="1944" spans="1:13" ht="13.2" x14ac:dyDescent="0.25">
      <c r="A1944" s="1"/>
      <c r="B1944" s="11"/>
      <c r="C1944" s="4"/>
      <c r="D1944" s="11"/>
      <c r="E1944" s="11"/>
      <c r="F1944" s="23"/>
      <c r="G1944" s="4"/>
      <c r="H1944" s="4"/>
      <c r="I1944" s="5"/>
      <c r="J1944" s="4"/>
      <c r="K1944" s="5"/>
      <c r="L1944" s="6"/>
      <c r="M1944" s="6"/>
    </row>
    <row r="1945" spans="1:13" ht="13.2" x14ac:dyDescent="0.25">
      <c r="A1945" s="1"/>
      <c r="B1945" s="11"/>
      <c r="C1945" s="4"/>
      <c r="D1945" s="11"/>
      <c r="E1945" s="11"/>
      <c r="F1945" s="23"/>
      <c r="G1945" s="4"/>
      <c r="H1945" s="4"/>
      <c r="I1945" s="5"/>
      <c r="J1945" s="4"/>
      <c r="K1945" s="5"/>
      <c r="L1945" s="6"/>
      <c r="M1945" s="6"/>
    </row>
    <row r="1946" spans="1:13" ht="13.2" x14ac:dyDescent="0.25">
      <c r="A1946" s="1"/>
      <c r="B1946" s="11"/>
      <c r="C1946" s="4"/>
      <c r="D1946" s="11"/>
      <c r="E1946" s="11"/>
      <c r="F1946" s="23"/>
      <c r="G1946" s="4"/>
      <c r="H1946" s="4"/>
      <c r="I1946" s="5"/>
      <c r="J1946" s="4"/>
      <c r="K1946" s="5"/>
      <c r="L1946" s="6"/>
      <c r="M1946" s="6"/>
    </row>
    <row r="1947" spans="1:13" ht="13.2" x14ac:dyDescent="0.25">
      <c r="A1947" s="1"/>
      <c r="B1947" s="11"/>
      <c r="C1947" s="4"/>
      <c r="D1947" s="11"/>
      <c r="E1947" s="11"/>
      <c r="F1947" s="23"/>
      <c r="G1947" s="4"/>
      <c r="H1947" s="4"/>
      <c r="I1947" s="5"/>
      <c r="J1947" s="4"/>
      <c r="K1947" s="5"/>
      <c r="L1947" s="6"/>
      <c r="M1947" s="6"/>
    </row>
    <row r="1948" spans="1:13" ht="13.2" x14ac:dyDescent="0.25">
      <c r="A1948" s="1"/>
      <c r="B1948" s="11"/>
      <c r="C1948" s="4"/>
      <c r="D1948" s="11"/>
      <c r="E1948" s="11"/>
      <c r="F1948" s="23"/>
      <c r="G1948" s="4"/>
      <c r="H1948" s="4"/>
      <c r="I1948" s="5"/>
      <c r="J1948" s="4"/>
      <c r="K1948" s="5"/>
      <c r="L1948" s="6"/>
      <c r="M1948" s="6"/>
    </row>
    <row r="1949" spans="1:13" ht="13.2" x14ac:dyDescent="0.25">
      <c r="A1949" s="1"/>
      <c r="B1949" s="11"/>
      <c r="C1949" s="4"/>
      <c r="D1949" s="11"/>
      <c r="E1949" s="11"/>
      <c r="F1949" s="23"/>
      <c r="G1949" s="4"/>
      <c r="H1949" s="4"/>
      <c r="I1949" s="5"/>
      <c r="J1949" s="4"/>
      <c r="K1949" s="5"/>
      <c r="L1949" s="6"/>
      <c r="M1949" s="6"/>
    </row>
    <row r="1950" spans="1:13" ht="13.2" x14ac:dyDescent="0.25">
      <c r="A1950" s="1"/>
      <c r="B1950" s="11"/>
      <c r="C1950" s="4"/>
      <c r="D1950" s="11"/>
      <c r="E1950" s="11"/>
      <c r="F1950" s="23"/>
      <c r="G1950" s="4"/>
      <c r="H1950" s="4"/>
      <c r="I1950" s="5"/>
      <c r="J1950" s="4"/>
      <c r="K1950" s="5"/>
      <c r="L1950" s="6"/>
      <c r="M1950" s="6"/>
    </row>
    <row r="1951" spans="1:13" ht="13.2" x14ac:dyDescent="0.25">
      <c r="A1951" s="1"/>
      <c r="B1951" s="11"/>
      <c r="C1951" s="4"/>
      <c r="D1951" s="11"/>
      <c r="E1951" s="11"/>
      <c r="F1951" s="23"/>
      <c r="G1951" s="4"/>
      <c r="H1951" s="4"/>
      <c r="I1951" s="5"/>
      <c r="J1951" s="4"/>
      <c r="K1951" s="5"/>
      <c r="L1951" s="6"/>
      <c r="M1951" s="6"/>
    </row>
    <row r="1952" spans="1:13" ht="13.2" x14ac:dyDescent="0.25">
      <c r="A1952" s="1"/>
      <c r="B1952" s="11"/>
      <c r="C1952" s="4"/>
      <c r="D1952" s="11"/>
      <c r="E1952" s="11"/>
      <c r="F1952" s="23"/>
      <c r="G1952" s="4"/>
      <c r="H1952" s="4"/>
      <c r="I1952" s="5"/>
      <c r="J1952" s="4"/>
      <c r="K1952" s="5"/>
      <c r="L1952" s="6"/>
      <c r="M1952" s="6"/>
    </row>
    <row r="1953" spans="1:13" ht="13.2" x14ac:dyDescent="0.25">
      <c r="A1953" s="1"/>
      <c r="B1953" s="11"/>
      <c r="C1953" s="4"/>
      <c r="D1953" s="11"/>
      <c r="E1953" s="11"/>
      <c r="F1953" s="23"/>
      <c r="G1953" s="4"/>
      <c r="H1953" s="4"/>
      <c r="I1953" s="5"/>
      <c r="J1953" s="4"/>
      <c r="K1953" s="5"/>
      <c r="L1953" s="6"/>
      <c r="M1953" s="6"/>
    </row>
    <row r="1954" spans="1:13" ht="13.2" x14ac:dyDescent="0.25">
      <c r="A1954" s="1"/>
      <c r="B1954" s="11"/>
      <c r="C1954" s="4"/>
      <c r="D1954" s="11"/>
      <c r="E1954" s="11"/>
      <c r="F1954" s="23"/>
      <c r="G1954" s="4"/>
      <c r="H1954" s="4"/>
      <c r="I1954" s="5"/>
      <c r="J1954" s="4"/>
      <c r="K1954" s="5"/>
      <c r="L1954" s="6"/>
      <c r="M1954" s="6"/>
    </row>
    <row r="1955" spans="1:13" ht="13.2" x14ac:dyDescent="0.25">
      <c r="A1955" s="1"/>
      <c r="B1955" s="11"/>
      <c r="C1955" s="4"/>
      <c r="D1955" s="11"/>
      <c r="E1955" s="11"/>
      <c r="F1955" s="23"/>
      <c r="G1955" s="4"/>
      <c r="H1955" s="4"/>
      <c r="I1955" s="5"/>
      <c r="J1955" s="4"/>
      <c r="K1955" s="5"/>
      <c r="L1955" s="6"/>
      <c r="M1955" s="6"/>
    </row>
    <row r="1956" spans="1:13" ht="13.2" x14ac:dyDescent="0.25">
      <c r="A1956" s="1"/>
      <c r="B1956" s="11"/>
      <c r="C1956" s="4"/>
      <c r="D1956" s="11"/>
      <c r="E1956" s="11"/>
      <c r="F1956" s="23"/>
      <c r="G1956" s="4"/>
      <c r="H1956" s="4"/>
      <c r="I1956" s="5"/>
      <c r="J1956" s="4"/>
      <c r="K1956" s="5"/>
      <c r="L1956" s="6"/>
      <c r="M1956" s="6"/>
    </row>
    <row r="1957" spans="1:13" ht="13.2" x14ac:dyDescent="0.25">
      <c r="A1957" s="1"/>
      <c r="B1957" s="11"/>
      <c r="C1957" s="4"/>
      <c r="D1957" s="11"/>
      <c r="E1957" s="11"/>
      <c r="F1957" s="23"/>
      <c r="G1957" s="4"/>
      <c r="H1957" s="4"/>
      <c r="I1957" s="5"/>
      <c r="J1957" s="4"/>
      <c r="K1957" s="5"/>
      <c r="L1957" s="6"/>
      <c r="M1957" s="6"/>
    </row>
    <row r="1958" spans="1:13" ht="13.2" x14ac:dyDescent="0.25">
      <c r="A1958" s="1"/>
      <c r="B1958" s="11"/>
      <c r="C1958" s="4"/>
      <c r="D1958" s="11"/>
      <c r="E1958" s="11"/>
      <c r="F1958" s="23"/>
      <c r="G1958" s="4"/>
      <c r="H1958" s="4"/>
      <c r="I1958" s="5"/>
      <c r="J1958" s="4"/>
      <c r="K1958" s="5"/>
      <c r="L1958" s="6"/>
      <c r="M1958" s="6"/>
    </row>
    <row r="1959" spans="1:13" ht="13.2" x14ac:dyDescent="0.25">
      <c r="A1959" s="1"/>
      <c r="B1959" s="11"/>
      <c r="C1959" s="4"/>
      <c r="D1959" s="11"/>
      <c r="E1959" s="11"/>
      <c r="F1959" s="23"/>
      <c r="G1959" s="4"/>
      <c r="H1959" s="4"/>
      <c r="I1959" s="5"/>
      <c r="J1959" s="4"/>
      <c r="K1959" s="5"/>
      <c r="L1959" s="6"/>
      <c r="M1959" s="6"/>
    </row>
    <row r="1960" spans="1:13" ht="13.2" x14ac:dyDescent="0.25">
      <c r="A1960" s="1"/>
      <c r="B1960" s="11"/>
      <c r="C1960" s="4"/>
      <c r="D1960" s="11"/>
      <c r="E1960" s="11"/>
      <c r="F1960" s="23"/>
      <c r="G1960" s="4"/>
      <c r="H1960" s="4"/>
      <c r="I1960" s="5"/>
      <c r="J1960" s="4"/>
      <c r="K1960" s="5"/>
      <c r="L1960" s="6"/>
      <c r="M1960" s="6"/>
    </row>
    <row r="1961" spans="1:13" ht="13.2" x14ac:dyDescent="0.25">
      <c r="A1961" s="1"/>
      <c r="B1961" s="11"/>
      <c r="C1961" s="4"/>
      <c r="D1961" s="11"/>
      <c r="E1961" s="11"/>
      <c r="F1961" s="23"/>
      <c r="G1961" s="4"/>
      <c r="H1961" s="4"/>
      <c r="I1961" s="5"/>
      <c r="J1961" s="4"/>
      <c r="K1961" s="5"/>
      <c r="L1961" s="6"/>
      <c r="M1961" s="6"/>
    </row>
    <row r="1962" spans="1:13" ht="13.2" x14ac:dyDescent="0.25">
      <c r="A1962" s="1"/>
      <c r="B1962" s="11"/>
      <c r="C1962" s="4"/>
      <c r="D1962" s="11"/>
      <c r="E1962" s="11"/>
      <c r="F1962" s="23"/>
      <c r="G1962" s="4"/>
      <c r="H1962" s="4"/>
      <c r="I1962" s="5"/>
      <c r="J1962" s="4"/>
      <c r="K1962" s="5"/>
      <c r="L1962" s="6"/>
      <c r="M1962" s="6"/>
    </row>
    <row r="1963" spans="1:13" ht="13.2" x14ac:dyDescent="0.25">
      <c r="A1963" s="1"/>
      <c r="B1963" s="11"/>
      <c r="C1963" s="4"/>
      <c r="D1963" s="11"/>
      <c r="E1963" s="11"/>
      <c r="F1963" s="23"/>
      <c r="G1963" s="4"/>
      <c r="H1963" s="4"/>
      <c r="I1963" s="5"/>
      <c r="J1963" s="4"/>
      <c r="K1963" s="5"/>
      <c r="L1963" s="6"/>
      <c r="M1963" s="6"/>
    </row>
    <row r="1964" spans="1:13" ht="13.2" x14ac:dyDescent="0.25">
      <c r="A1964" s="1"/>
      <c r="B1964" s="11"/>
      <c r="C1964" s="4"/>
      <c r="D1964" s="11"/>
      <c r="E1964" s="11"/>
      <c r="F1964" s="23"/>
      <c r="G1964" s="4"/>
      <c r="H1964" s="4"/>
      <c r="I1964" s="5"/>
      <c r="J1964" s="4"/>
      <c r="K1964" s="5"/>
      <c r="L1964" s="6"/>
      <c r="M1964" s="6"/>
    </row>
    <row r="1965" spans="1:13" ht="13.2" x14ac:dyDescent="0.25">
      <c r="A1965" s="1"/>
      <c r="B1965" s="11"/>
      <c r="C1965" s="4"/>
      <c r="D1965" s="11"/>
      <c r="E1965" s="11"/>
      <c r="F1965" s="23"/>
      <c r="G1965" s="4"/>
      <c r="H1965" s="4"/>
      <c r="I1965" s="5"/>
      <c r="J1965" s="4"/>
      <c r="K1965" s="5"/>
      <c r="L1965" s="6"/>
      <c r="M1965" s="6"/>
    </row>
    <row r="1966" spans="1:13" ht="13.2" x14ac:dyDescent="0.25">
      <c r="A1966" s="1"/>
      <c r="B1966" s="11"/>
      <c r="C1966" s="4"/>
      <c r="D1966" s="11"/>
      <c r="E1966" s="11"/>
      <c r="F1966" s="23"/>
      <c r="G1966" s="4"/>
      <c r="H1966" s="4"/>
      <c r="I1966" s="5"/>
      <c r="J1966" s="4"/>
      <c r="K1966" s="5"/>
      <c r="L1966" s="6"/>
      <c r="M1966" s="6"/>
    </row>
    <row r="1967" spans="1:13" ht="13.2" x14ac:dyDescent="0.25">
      <c r="A1967" s="1"/>
      <c r="B1967" s="11"/>
      <c r="C1967" s="4"/>
      <c r="D1967" s="11"/>
      <c r="E1967" s="11"/>
      <c r="F1967" s="23"/>
      <c r="G1967" s="4"/>
      <c r="H1967" s="4"/>
      <c r="I1967" s="5"/>
      <c r="J1967" s="4"/>
      <c r="K1967" s="5"/>
      <c r="L1967" s="6"/>
      <c r="M1967" s="6"/>
    </row>
    <row r="1968" spans="1:13" ht="13.2" x14ac:dyDescent="0.25">
      <c r="A1968" s="1"/>
      <c r="B1968" s="11"/>
      <c r="C1968" s="4"/>
      <c r="D1968" s="11"/>
      <c r="E1968" s="11"/>
      <c r="F1968" s="23"/>
      <c r="G1968" s="4"/>
      <c r="H1968" s="4"/>
      <c r="I1968" s="5"/>
      <c r="J1968" s="4"/>
      <c r="K1968" s="5"/>
      <c r="L1968" s="6"/>
      <c r="M1968" s="6"/>
    </row>
    <row r="1969" spans="1:13" ht="13.2" x14ac:dyDescent="0.25">
      <c r="A1969" s="1"/>
      <c r="B1969" s="11"/>
      <c r="C1969" s="4"/>
      <c r="D1969" s="11"/>
      <c r="E1969" s="11"/>
      <c r="F1969" s="23"/>
      <c r="G1969" s="4"/>
      <c r="H1969" s="4"/>
      <c r="I1969" s="5"/>
      <c r="J1969" s="4"/>
      <c r="K1969" s="5"/>
      <c r="L1969" s="6"/>
      <c r="M1969" s="6"/>
    </row>
    <row r="1970" spans="1:13" ht="13.2" x14ac:dyDescent="0.25">
      <c r="A1970" s="1"/>
      <c r="B1970" s="11"/>
      <c r="C1970" s="4"/>
      <c r="D1970" s="11"/>
      <c r="E1970" s="11"/>
      <c r="F1970" s="23"/>
      <c r="G1970" s="4"/>
      <c r="H1970" s="4"/>
      <c r="I1970" s="5"/>
      <c r="J1970" s="4"/>
      <c r="K1970" s="5"/>
      <c r="L1970" s="6"/>
      <c r="M1970" s="6"/>
    </row>
    <row r="1971" spans="1:13" ht="13.2" x14ac:dyDescent="0.25">
      <c r="A1971" s="1"/>
      <c r="B1971" s="11"/>
      <c r="C1971" s="4"/>
      <c r="D1971" s="11"/>
      <c r="E1971" s="11"/>
      <c r="F1971" s="23"/>
      <c r="G1971" s="4"/>
      <c r="H1971" s="4"/>
      <c r="I1971" s="5"/>
      <c r="J1971" s="4"/>
      <c r="K1971" s="5"/>
      <c r="L1971" s="6"/>
      <c r="M1971" s="6"/>
    </row>
    <row r="1972" spans="1:13" ht="13.2" x14ac:dyDescent="0.25">
      <c r="A1972" s="1"/>
      <c r="B1972" s="11"/>
      <c r="C1972" s="4"/>
      <c r="D1972" s="11"/>
      <c r="E1972" s="11"/>
      <c r="F1972" s="23"/>
      <c r="G1972" s="4"/>
      <c r="H1972" s="4"/>
      <c r="I1972" s="5"/>
      <c r="J1972" s="4"/>
      <c r="K1972" s="5"/>
      <c r="L1972" s="6"/>
      <c r="M1972" s="6"/>
    </row>
    <row r="1973" spans="1:13" ht="13.2" x14ac:dyDescent="0.25">
      <c r="A1973" s="1"/>
      <c r="B1973" s="11"/>
      <c r="C1973" s="4"/>
      <c r="D1973" s="11"/>
      <c r="E1973" s="11"/>
      <c r="F1973" s="23"/>
      <c r="G1973" s="4"/>
      <c r="H1973" s="4"/>
      <c r="I1973" s="5"/>
      <c r="J1973" s="4"/>
      <c r="K1973" s="5"/>
      <c r="L1973" s="6"/>
      <c r="M1973" s="6"/>
    </row>
    <row r="1974" spans="1:13" ht="13.2" x14ac:dyDescent="0.25">
      <c r="A1974" s="1"/>
      <c r="B1974" s="11"/>
      <c r="C1974" s="4"/>
      <c r="D1974" s="11"/>
      <c r="E1974" s="11"/>
      <c r="F1974" s="23"/>
      <c r="G1974" s="4"/>
      <c r="H1974" s="4"/>
      <c r="I1974" s="5"/>
      <c r="J1974" s="4"/>
      <c r="K1974" s="5"/>
      <c r="L1974" s="6"/>
      <c r="M1974" s="6"/>
    </row>
    <row r="1975" spans="1:13" ht="13.2" x14ac:dyDescent="0.25">
      <c r="A1975" s="1"/>
      <c r="B1975" s="11"/>
      <c r="C1975" s="4"/>
      <c r="D1975" s="11"/>
      <c r="E1975" s="11"/>
      <c r="F1975" s="23"/>
      <c r="G1975" s="4"/>
      <c r="H1975" s="4"/>
      <c r="I1975" s="5"/>
      <c r="J1975" s="4"/>
      <c r="K1975" s="5"/>
      <c r="L1975" s="6"/>
      <c r="M1975" s="6"/>
    </row>
    <row r="1976" spans="1:13" ht="13.2" x14ac:dyDescent="0.25">
      <c r="A1976" s="1"/>
      <c r="B1976" s="11"/>
      <c r="C1976" s="4"/>
      <c r="D1976" s="11"/>
      <c r="E1976" s="11"/>
      <c r="F1976" s="23"/>
      <c r="G1976" s="4"/>
      <c r="H1976" s="4"/>
      <c r="I1976" s="5"/>
      <c r="J1976" s="4"/>
      <c r="K1976" s="5"/>
      <c r="L1976" s="6"/>
      <c r="M1976" s="6"/>
    </row>
    <row r="1977" spans="1:13" ht="13.2" x14ac:dyDescent="0.25">
      <c r="A1977" s="1"/>
      <c r="B1977" s="11"/>
      <c r="C1977" s="4"/>
      <c r="D1977" s="11"/>
      <c r="E1977" s="11"/>
      <c r="F1977" s="23"/>
      <c r="G1977" s="4"/>
      <c r="H1977" s="4"/>
      <c r="I1977" s="5"/>
      <c r="J1977" s="4"/>
      <c r="K1977" s="5"/>
      <c r="L1977" s="6"/>
      <c r="M1977" s="6"/>
    </row>
    <row r="1978" spans="1:13" ht="13.2" x14ac:dyDescent="0.25">
      <c r="A1978" s="1"/>
      <c r="B1978" s="11"/>
      <c r="C1978" s="4"/>
      <c r="D1978" s="11"/>
      <c r="E1978" s="11"/>
      <c r="F1978" s="23"/>
      <c r="G1978" s="4"/>
      <c r="H1978" s="4"/>
      <c r="I1978" s="5"/>
      <c r="J1978" s="4"/>
      <c r="K1978" s="5"/>
      <c r="L1978" s="6"/>
      <c r="M1978" s="6"/>
    </row>
    <row r="1979" spans="1:13" ht="13.2" x14ac:dyDescent="0.25">
      <c r="A1979" s="1"/>
      <c r="B1979" s="11"/>
      <c r="C1979" s="4"/>
      <c r="D1979" s="11"/>
      <c r="E1979" s="11"/>
      <c r="F1979" s="23"/>
      <c r="G1979" s="4"/>
      <c r="H1979" s="4"/>
      <c r="I1979" s="5"/>
      <c r="J1979" s="4"/>
      <c r="K1979" s="5"/>
      <c r="L1979" s="6"/>
      <c r="M1979" s="6"/>
    </row>
    <row r="1980" spans="1:13" ht="13.2" x14ac:dyDescent="0.25">
      <c r="A1980" s="1"/>
      <c r="B1980" s="11"/>
      <c r="C1980" s="4"/>
      <c r="D1980" s="11"/>
      <c r="E1980" s="11"/>
      <c r="F1980" s="23"/>
      <c r="G1980" s="4"/>
      <c r="H1980" s="4"/>
      <c r="I1980" s="5"/>
      <c r="J1980" s="4"/>
      <c r="K1980" s="5"/>
      <c r="L1980" s="6"/>
      <c r="M1980" s="6"/>
    </row>
    <row r="1981" spans="1:13" ht="13.2" x14ac:dyDescent="0.25">
      <c r="A1981" s="1"/>
      <c r="B1981" s="11"/>
      <c r="C1981" s="4"/>
      <c r="D1981" s="11"/>
      <c r="E1981" s="11"/>
      <c r="F1981" s="23"/>
      <c r="G1981" s="4"/>
      <c r="H1981" s="4"/>
      <c r="I1981" s="5"/>
      <c r="J1981" s="4"/>
      <c r="K1981" s="5"/>
      <c r="L1981" s="6"/>
      <c r="M1981" s="6"/>
    </row>
    <row r="1982" spans="1:13" ht="13.2" x14ac:dyDescent="0.25">
      <c r="A1982" s="1"/>
      <c r="B1982" s="11"/>
      <c r="C1982" s="4"/>
      <c r="D1982" s="11"/>
      <c r="E1982" s="11"/>
      <c r="F1982" s="23"/>
      <c r="G1982" s="4"/>
      <c r="H1982" s="4"/>
      <c r="I1982" s="5"/>
      <c r="J1982" s="4"/>
      <c r="K1982" s="5"/>
      <c r="L1982" s="6"/>
      <c r="M1982" s="6"/>
    </row>
    <row r="1983" spans="1:13" ht="13.2" x14ac:dyDescent="0.25">
      <c r="A1983" s="1"/>
      <c r="B1983" s="11"/>
      <c r="C1983" s="4"/>
      <c r="D1983" s="11"/>
      <c r="E1983" s="11"/>
      <c r="F1983" s="23"/>
      <c r="G1983" s="4"/>
      <c r="H1983" s="4"/>
      <c r="I1983" s="5"/>
      <c r="J1983" s="4"/>
      <c r="K1983" s="5"/>
      <c r="L1983" s="6"/>
      <c r="M1983" s="6"/>
    </row>
    <row r="1984" spans="1:13" ht="13.2" x14ac:dyDescent="0.25">
      <c r="A1984" s="1"/>
      <c r="B1984" s="11"/>
      <c r="C1984" s="4"/>
      <c r="D1984" s="11"/>
      <c r="E1984" s="11"/>
      <c r="F1984" s="23"/>
      <c r="G1984" s="4"/>
      <c r="H1984" s="4"/>
      <c r="I1984" s="5"/>
      <c r="J1984" s="4"/>
      <c r="K1984" s="5"/>
      <c r="L1984" s="6"/>
      <c r="M1984" s="6"/>
    </row>
    <row r="1985" spans="1:13" ht="13.2" x14ac:dyDescent="0.25">
      <c r="A1985" s="1"/>
      <c r="B1985" s="11"/>
      <c r="C1985" s="4"/>
      <c r="D1985" s="11"/>
      <c r="E1985" s="11"/>
      <c r="F1985" s="23"/>
      <c r="G1985" s="4"/>
      <c r="H1985" s="4"/>
      <c r="I1985" s="5"/>
      <c r="J1985" s="4"/>
      <c r="K1985" s="5"/>
      <c r="L1985" s="6"/>
      <c r="M1985" s="6"/>
    </row>
    <row r="1986" spans="1:13" ht="13.2" x14ac:dyDescent="0.25">
      <c r="A1986" s="1"/>
      <c r="B1986" s="11"/>
      <c r="C1986" s="4"/>
      <c r="D1986" s="11"/>
      <c r="E1986" s="11"/>
      <c r="F1986" s="23"/>
      <c r="G1986" s="4"/>
      <c r="H1986" s="4"/>
      <c r="I1986" s="5"/>
      <c r="J1986" s="4"/>
      <c r="K1986" s="5"/>
      <c r="L1986" s="6"/>
      <c r="M1986" s="6"/>
    </row>
    <row r="1987" spans="1:13" ht="13.2" x14ac:dyDescent="0.25">
      <c r="A1987" s="1"/>
      <c r="B1987" s="11"/>
      <c r="C1987" s="4"/>
      <c r="D1987" s="11"/>
      <c r="E1987" s="11"/>
      <c r="F1987" s="23"/>
      <c r="G1987" s="4"/>
      <c r="H1987" s="4"/>
      <c r="I1987" s="5"/>
      <c r="J1987" s="4"/>
      <c r="K1987" s="5"/>
      <c r="L1987" s="6"/>
      <c r="M1987" s="6"/>
    </row>
    <row r="1988" spans="1:13" ht="13.2" x14ac:dyDescent="0.25">
      <c r="A1988" s="1"/>
      <c r="B1988" s="11"/>
      <c r="C1988" s="4"/>
      <c r="D1988" s="11"/>
      <c r="E1988" s="11"/>
      <c r="F1988" s="23"/>
      <c r="G1988" s="4"/>
      <c r="H1988" s="4"/>
      <c r="I1988" s="5"/>
      <c r="J1988" s="4"/>
      <c r="K1988" s="5"/>
      <c r="L1988" s="6"/>
      <c r="M1988" s="6"/>
    </row>
    <row r="1989" spans="1:13" ht="13.2" x14ac:dyDescent="0.25">
      <c r="A1989" s="1"/>
      <c r="B1989" s="11"/>
      <c r="C1989" s="4"/>
      <c r="D1989" s="11"/>
      <c r="E1989" s="11"/>
      <c r="F1989" s="23"/>
      <c r="G1989" s="4"/>
      <c r="H1989" s="4"/>
      <c r="I1989" s="5"/>
      <c r="J1989" s="4"/>
      <c r="K1989" s="5"/>
      <c r="L1989" s="6"/>
      <c r="M1989" s="6"/>
    </row>
    <row r="1990" spans="1:13" ht="13.2" x14ac:dyDescent="0.25">
      <c r="A1990" s="1"/>
      <c r="B1990" s="11"/>
      <c r="C1990" s="4"/>
      <c r="D1990" s="11"/>
      <c r="E1990" s="11"/>
      <c r="F1990" s="23"/>
      <c r="G1990" s="4"/>
      <c r="H1990" s="4"/>
      <c r="I1990" s="5"/>
      <c r="J1990" s="4"/>
      <c r="K1990" s="5"/>
      <c r="L1990" s="6"/>
      <c r="M1990" s="6"/>
    </row>
    <row r="1991" spans="1:13" ht="13.2" x14ac:dyDescent="0.25">
      <c r="A1991" s="1"/>
      <c r="B1991" s="11"/>
      <c r="C1991" s="4"/>
      <c r="D1991" s="11"/>
      <c r="E1991" s="11"/>
      <c r="F1991" s="23"/>
      <c r="G1991" s="4"/>
      <c r="H1991" s="4"/>
      <c r="I1991" s="5"/>
      <c r="J1991" s="4"/>
      <c r="K1991" s="5"/>
      <c r="L1991" s="6"/>
      <c r="M1991" s="6"/>
    </row>
    <row r="1992" spans="1:13" ht="13.2" x14ac:dyDescent="0.25">
      <c r="A1992" s="1"/>
      <c r="B1992" s="11"/>
      <c r="C1992" s="4"/>
      <c r="D1992" s="11"/>
      <c r="E1992" s="11"/>
      <c r="F1992" s="23"/>
      <c r="G1992" s="4"/>
      <c r="H1992" s="4"/>
      <c r="I1992" s="5"/>
      <c r="J1992" s="4"/>
      <c r="K1992" s="5"/>
      <c r="L1992" s="6"/>
      <c r="M1992" s="6"/>
    </row>
    <row r="1993" spans="1:13" ht="13.2" x14ac:dyDescent="0.25">
      <c r="A1993" s="1"/>
      <c r="B1993" s="11"/>
      <c r="C1993" s="4"/>
      <c r="D1993" s="11"/>
      <c r="E1993" s="11"/>
      <c r="F1993" s="23"/>
      <c r="G1993" s="4"/>
      <c r="H1993" s="4"/>
      <c r="I1993" s="5"/>
      <c r="J1993" s="4"/>
      <c r="K1993" s="5"/>
      <c r="L1993" s="6"/>
      <c r="M1993" s="6"/>
    </row>
    <row r="1994" spans="1:13" ht="13.2" x14ac:dyDescent="0.25">
      <c r="A1994" s="1"/>
      <c r="B1994" s="11"/>
      <c r="C1994" s="4"/>
      <c r="D1994" s="11"/>
      <c r="E1994" s="11"/>
      <c r="F1994" s="23"/>
      <c r="G1994" s="4"/>
      <c r="H1994" s="4"/>
      <c r="I1994" s="5"/>
      <c r="J1994" s="4"/>
      <c r="K1994" s="5"/>
      <c r="L1994" s="6"/>
      <c r="M1994" s="6"/>
    </row>
    <row r="1995" spans="1:13" ht="13.2" x14ac:dyDescent="0.25">
      <c r="A1995" s="1"/>
      <c r="B1995" s="11"/>
      <c r="C1995" s="4"/>
      <c r="D1995" s="11"/>
      <c r="E1995" s="11"/>
      <c r="F1995" s="23"/>
      <c r="G1995" s="4"/>
      <c r="H1995" s="4"/>
      <c r="I1995" s="5"/>
      <c r="J1995" s="4"/>
      <c r="K1995" s="5"/>
      <c r="L1995" s="6"/>
      <c r="M1995" s="6"/>
    </row>
    <row r="1996" spans="1:13" ht="13.2" x14ac:dyDescent="0.25">
      <c r="A1996" s="1"/>
      <c r="B1996" s="11"/>
      <c r="C1996" s="4"/>
      <c r="D1996" s="11"/>
      <c r="E1996" s="11"/>
      <c r="F1996" s="23"/>
      <c r="G1996" s="4"/>
      <c r="H1996" s="4"/>
      <c r="I1996" s="5"/>
      <c r="J1996" s="4"/>
      <c r="K1996" s="5"/>
      <c r="L1996" s="6"/>
      <c r="M1996" s="6"/>
    </row>
    <row r="1997" spans="1:13" ht="13.2" x14ac:dyDescent="0.25">
      <c r="A1997" s="1"/>
      <c r="B1997" s="11"/>
      <c r="C1997" s="4"/>
      <c r="D1997" s="11"/>
      <c r="E1997" s="11"/>
      <c r="F1997" s="23"/>
      <c r="G1997" s="4"/>
      <c r="H1997" s="4"/>
      <c r="I1997" s="5"/>
      <c r="J1997" s="4"/>
      <c r="K1997" s="5"/>
      <c r="L1997" s="6"/>
      <c r="M1997" s="6"/>
    </row>
    <row r="1998" spans="1:13" ht="13.2" x14ac:dyDescent="0.25">
      <c r="A1998" s="1"/>
      <c r="B1998" s="11"/>
      <c r="C1998" s="4"/>
      <c r="D1998" s="11"/>
      <c r="E1998" s="11"/>
      <c r="F1998" s="23"/>
      <c r="G1998" s="4"/>
      <c r="H1998" s="4"/>
      <c r="I1998" s="5"/>
      <c r="J1998" s="4"/>
      <c r="K1998" s="5"/>
      <c r="L1998" s="6"/>
      <c r="M1998" s="6"/>
    </row>
    <row r="1999" spans="1:13" ht="13.2" x14ac:dyDescent="0.25">
      <c r="A1999" s="1"/>
      <c r="B1999" s="11"/>
      <c r="C1999" s="4"/>
      <c r="D1999" s="11"/>
      <c r="E1999" s="11"/>
      <c r="F1999" s="23"/>
      <c r="G1999" s="4"/>
      <c r="H1999" s="4"/>
      <c r="I1999" s="5"/>
      <c r="J1999" s="4"/>
      <c r="K1999" s="5"/>
      <c r="L1999" s="6"/>
      <c r="M1999" s="6"/>
    </row>
    <row r="2000" spans="1:13" ht="13.2" x14ac:dyDescent="0.25">
      <c r="A2000" s="1"/>
      <c r="B2000" s="11"/>
      <c r="C2000" s="4"/>
      <c r="D2000" s="11"/>
      <c r="E2000" s="11"/>
      <c r="F2000" s="23"/>
      <c r="G2000" s="4"/>
      <c r="H2000" s="4"/>
      <c r="I2000" s="5"/>
      <c r="J2000" s="4"/>
      <c r="K2000" s="5"/>
      <c r="L2000" s="6"/>
      <c r="M2000" s="6"/>
    </row>
    <row r="2001" spans="1:13" ht="13.2" x14ac:dyDescent="0.25">
      <c r="A2001" s="1"/>
      <c r="B2001" s="11"/>
      <c r="C2001" s="4"/>
      <c r="D2001" s="11"/>
      <c r="E2001" s="11"/>
      <c r="F2001" s="23"/>
      <c r="G2001" s="4"/>
      <c r="H2001" s="4"/>
      <c r="I2001" s="5"/>
      <c r="J2001" s="4"/>
      <c r="K2001" s="5"/>
      <c r="L2001" s="6"/>
      <c r="M2001" s="6"/>
    </row>
    <row r="2002" spans="1:13" ht="13.2" x14ac:dyDescent="0.25">
      <c r="A2002" s="1"/>
      <c r="B2002" s="11"/>
      <c r="C2002" s="4"/>
      <c r="D2002" s="11"/>
      <c r="E2002" s="11"/>
      <c r="F2002" s="23"/>
      <c r="G2002" s="4"/>
      <c r="H2002" s="4"/>
      <c r="I2002" s="5"/>
      <c r="J2002" s="4"/>
      <c r="K2002" s="5"/>
      <c r="L2002" s="6"/>
      <c r="M2002" s="6"/>
    </row>
    <row r="2003" spans="1:13" ht="13.2" x14ac:dyDescent="0.25">
      <c r="A2003" s="1"/>
      <c r="B2003" s="11"/>
      <c r="C2003" s="4"/>
      <c r="D2003" s="11"/>
      <c r="E2003" s="11"/>
      <c r="F2003" s="23"/>
      <c r="G2003" s="4"/>
      <c r="H2003" s="4"/>
      <c r="I2003" s="5"/>
      <c r="J2003" s="4"/>
      <c r="K2003" s="5"/>
      <c r="L2003" s="6"/>
      <c r="M2003" s="6"/>
    </row>
    <row r="2004" spans="1:13" ht="13.2" x14ac:dyDescent="0.25">
      <c r="A2004" s="1"/>
      <c r="B2004" s="11"/>
      <c r="C2004" s="4"/>
      <c r="D2004" s="11"/>
      <c r="E2004" s="11"/>
      <c r="F2004" s="23"/>
      <c r="G2004" s="4"/>
      <c r="H2004" s="4"/>
      <c r="I2004" s="5"/>
      <c r="J2004" s="4"/>
      <c r="K2004" s="5"/>
      <c r="L2004" s="6"/>
      <c r="M2004" s="6"/>
    </row>
    <row r="2005" spans="1:13" ht="13.2" x14ac:dyDescent="0.25">
      <c r="A2005" s="1"/>
      <c r="B2005" s="11"/>
      <c r="C2005" s="4"/>
      <c r="D2005" s="11"/>
      <c r="E2005" s="11"/>
      <c r="F2005" s="23"/>
      <c r="G2005" s="4"/>
      <c r="H2005" s="4"/>
      <c r="I2005" s="5"/>
      <c r="J2005" s="4"/>
      <c r="K2005" s="5"/>
      <c r="L2005" s="6"/>
      <c r="M2005" s="6"/>
    </row>
    <row r="2006" spans="1:13" ht="13.2" x14ac:dyDescent="0.25">
      <c r="A2006" s="1"/>
      <c r="B2006" s="11"/>
      <c r="C2006" s="4"/>
      <c r="D2006" s="11"/>
      <c r="E2006" s="11"/>
      <c r="F2006" s="23"/>
      <c r="G2006" s="4"/>
      <c r="H2006" s="4"/>
      <c r="I2006" s="5"/>
      <c r="J2006" s="4"/>
      <c r="K2006" s="5"/>
      <c r="L2006" s="6"/>
      <c r="M2006" s="6"/>
    </row>
    <row r="2007" spans="1:13" ht="13.2" x14ac:dyDescent="0.25">
      <c r="A2007" s="1"/>
      <c r="B2007" s="11"/>
      <c r="C2007" s="4"/>
      <c r="D2007" s="11"/>
      <c r="E2007" s="11"/>
      <c r="F2007" s="23"/>
      <c r="G2007" s="4"/>
      <c r="H2007" s="4"/>
      <c r="I2007" s="5"/>
      <c r="J2007" s="4"/>
      <c r="K2007" s="5"/>
      <c r="L2007" s="6"/>
      <c r="M2007" s="6"/>
    </row>
    <row r="2008" spans="1:13" ht="13.2" x14ac:dyDescent="0.25">
      <c r="A2008" s="1"/>
      <c r="B2008" s="11"/>
      <c r="C2008" s="4"/>
      <c r="D2008" s="11"/>
      <c r="E2008" s="11"/>
      <c r="F2008" s="23"/>
      <c r="G2008" s="4"/>
      <c r="H2008" s="4"/>
      <c r="I2008" s="5"/>
      <c r="J2008" s="4"/>
      <c r="K2008" s="5"/>
      <c r="L2008" s="6"/>
      <c r="M2008" s="6"/>
    </row>
    <row r="2009" spans="1:13" ht="13.2" x14ac:dyDescent="0.25">
      <c r="A2009" s="1"/>
      <c r="B2009" s="11"/>
      <c r="C2009" s="4"/>
      <c r="D2009" s="11"/>
      <c r="E2009" s="11"/>
      <c r="F2009" s="23"/>
      <c r="G2009" s="4"/>
      <c r="H2009" s="4"/>
      <c r="I2009" s="5"/>
      <c r="J2009" s="4"/>
      <c r="K2009" s="5"/>
      <c r="L2009" s="6"/>
      <c r="M2009" s="6"/>
    </row>
    <row r="2010" spans="1:13" ht="13.2" x14ac:dyDescent="0.25">
      <c r="A2010" s="1"/>
      <c r="B2010" s="11"/>
      <c r="C2010" s="4"/>
      <c r="D2010" s="11"/>
      <c r="E2010" s="11"/>
      <c r="F2010" s="23"/>
      <c r="G2010" s="4"/>
      <c r="H2010" s="4"/>
      <c r="I2010" s="5"/>
      <c r="J2010" s="4"/>
      <c r="K2010" s="5"/>
      <c r="L2010" s="6"/>
      <c r="M2010" s="6"/>
    </row>
    <row r="2011" spans="1:13" ht="13.2" x14ac:dyDescent="0.25">
      <c r="A2011" s="1"/>
      <c r="B2011" s="11"/>
      <c r="C2011" s="4"/>
      <c r="D2011" s="11"/>
      <c r="E2011" s="11"/>
      <c r="F2011" s="23"/>
      <c r="G2011" s="4"/>
      <c r="H2011" s="4"/>
      <c r="I2011" s="5"/>
      <c r="J2011" s="4"/>
      <c r="K2011" s="5"/>
      <c r="L2011" s="6"/>
      <c r="M2011" s="6"/>
    </row>
    <row r="2012" spans="1:13" ht="13.2" x14ac:dyDescent="0.25">
      <c r="A2012" s="1"/>
      <c r="B2012" s="11"/>
      <c r="C2012" s="4"/>
      <c r="D2012" s="11"/>
      <c r="E2012" s="11"/>
      <c r="F2012" s="23"/>
      <c r="G2012" s="4"/>
      <c r="H2012" s="4"/>
      <c r="I2012" s="5"/>
      <c r="J2012" s="4"/>
      <c r="K2012" s="5"/>
      <c r="L2012" s="6"/>
      <c r="M2012" s="6"/>
    </row>
    <row r="2013" spans="1:13" ht="13.2" x14ac:dyDescent="0.25">
      <c r="A2013" s="1"/>
      <c r="B2013" s="11"/>
      <c r="C2013" s="4"/>
      <c r="D2013" s="11"/>
      <c r="E2013" s="11"/>
      <c r="F2013" s="23"/>
      <c r="G2013" s="4"/>
      <c r="H2013" s="4"/>
      <c r="I2013" s="5"/>
      <c r="J2013" s="4"/>
      <c r="K2013" s="5"/>
      <c r="L2013" s="6"/>
      <c r="M2013" s="6"/>
    </row>
    <row r="2014" spans="1:13" ht="13.2" x14ac:dyDescent="0.25">
      <c r="A2014" s="1"/>
      <c r="B2014" s="11"/>
      <c r="C2014" s="4"/>
      <c r="D2014" s="11"/>
      <c r="E2014" s="11"/>
      <c r="F2014" s="23"/>
      <c r="G2014" s="4"/>
      <c r="H2014" s="4"/>
      <c r="I2014" s="5"/>
      <c r="J2014" s="4"/>
      <c r="K2014" s="5"/>
      <c r="L2014" s="6"/>
      <c r="M2014" s="6"/>
    </row>
    <row r="2015" spans="1:13" ht="13.2" x14ac:dyDescent="0.25">
      <c r="A2015" s="1"/>
      <c r="B2015" s="11"/>
      <c r="C2015" s="4"/>
      <c r="D2015" s="11"/>
      <c r="E2015" s="11"/>
      <c r="F2015" s="23"/>
      <c r="G2015" s="4"/>
      <c r="H2015" s="4"/>
      <c r="I2015" s="5"/>
      <c r="J2015" s="4"/>
      <c r="K2015" s="5"/>
      <c r="L2015" s="6"/>
      <c r="M2015" s="6"/>
    </row>
    <row r="2016" spans="1:13" ht="13.2" x14ac:dyDescent="0.25">
      <c r="A2016" s="1"/>
      <c r="B2016" s="11"/>
      <c r="C2016" s="4"/>
      <c r="D2016" s="11"/>
      <c r="E2016" s="11"/>
      <c r="F2016" s="23"/>
      <c r="G2016" s="4"/>
      <c r="H2016" s="4"/>
      <c r="I2016" s="5"/>
      <c r="J2016" s="4"/>
      <c r="K2016" s="5"/>
      <c r="L2016" s="6"/>
      <c r="M2016" s="6"/>
    </row>
    <row r="2017" spans="1:13" ht="13.2" x14ac:dyDescent="0.25">
      <c r="A2017" s="1"/>
      <c r="B2017" s="11"/>
      <c r="C2017" s="4"/>
      <c r="D2017" s="11"/>
      <c r="E2017" s="11"/>
      <c r="F2017" s="23"/>
      <c r="G2017" s="4"/>
      <c r="H2017" s="4"/>
      <c r="I2017" s="5"/>
      <c r="J2017" s="4"/>
      <c r="K2017" s="5"/>
      <c r="L2017" s="6"/>
      <c r="M2017" s="6"/>
    </row>
    <row r="2018" spans="1:13" ht="13.2" x14ac:dyDescent="0.25">
      <c r="A2018" s="1"/>
      <c r="B2018" s="11"/>
      <c r="C2018" s="4"/>
      <c r="D2018" s="11"/>
      <c r="E2018" s="11"/>
      <c r="F2018" s="23"/>
      <c r="G2018" s="4"/>
      <c r="H2018" s="4"/>
      <c r="I2018" s="5"/>
      <c r="J2018" s="4"/>
      <c r="K2018" s="5"/>
      <c r="L2018" s="6"/>
      <c r="M2018" s="6"/>
    </row>
    <row r="2019" spans="1:13" ht="13.2" x14ac:dyDescent="0.25">
      <c r="A2019" s="1"/>
      <c r="B2019" s="11"/>
      <c r="C2019" s="4"/>
      <c r="D2019" s="11"/>
      <c r="E2019" s="11"/>
      <c r="F2019" s="23"/>
      <c r="G2019" s="4"/>
      <c r="H2019" s="4"/>
      <c r="I2019" s="5"/>
      <c r="J2019" s="4"/>
      <c r="K2019" s="5"/>
      <c r="L2019" s="6"/>
      <c r="M2019" s="6"/>
    </row>
    <row r="2020" spans="1:13" ht="13.2" x14ac:dyDescent="0.25">
      <c r="A2020" s="1"/>
      <c r="B2020" s="11"/>
      <c r="C2020" s="4"/>
      <c r="D2020" s="11"/>
      <c r="E2020" s="11"/>
      <c r="F2020" s="23"/>
      <c r="G2020" s="4"/>
      <c r="H2020" s="4"/>
      <c r="I2020" s="5"/>
      <c r="J2020" s="4"/>
      <c r="K2020" s="5"/>
      <c r="L2020" s="6"/>
      <c r="M2020" s="6"/>
    </row>
    <row r="2021" spans="1:13" ht="13.2" x14ac:dyDescent="0.25">
      <c r="A2021" s="1"/>
      <c r="B2021" s="11"/>
      <c r="C2021" s="4"/>
      <c r="D2021" s="11"/>
      <c r="E2021" s="11"/>
      <c r="F2021" s="23"/>
      <c r="G2021" s="4"/>
      <c r="H2021" s="4"/>
      <c r="I2021" s="5"/>
      <c r="J2021" s="4"/>
      <c r="K2021" s="5"/>
      <c r="L2021" s="6"/>
      <c r="M2021" s="6"/>
    </row>
    <row r="2022" spans="1:13" ht="13.2" x14ac:dyDescent="0.25">
      <c r="A2022" s="1"/>
      <c r="B2022" s="11"/>
      <c r="C2022" s="4"/>
      <c r="D2022" s="11"/>
      <c r="E2022" s="11"/>
      <c r="F2022" s="23"/>
      <c r="G2022" s="4"/>
      <c r="H2022" s="4"/>
      <c r="I2022" s="5"/>
      <c r="J2022" s="4"/>
      <c r="K2022" s="5"/>
      <c r="L2022" s="6"/>
      <c r="M2022" s="6"/>
    </row>
    <row r="2023" spans="1:13" ht="13.2" x14ac:dyDescent="0.25">
      <c r="A2023" s="1"/>
      <c r="B2023" s="11"/>
      <c r="C2023" s="4"/>
      <c r="D2023" s="11"/>
      <c r="E2023" s="11"/>
      <c r="F2023" s="23"/>
      <c r="G2023" s="4"/>
      <c r="H2023" s="4"/>
      <c r="I2023" s="5"/>
      <c r="J2023" s="4"/>
      <c r="K2023" s="5"/>
      <c r="L2023" s="6"/>
      <c r="M2023" s="6"/>
    </row>
    <row r="2024" spans="1:13" ht="13.2" x14ac:dyDescent="0.25">
      <c r="A2024" s="1"/>
      <c r="B2024" s="11"/>
      <c r="C2024" s="4"/>
      <c r="D2024" s="11"/>
      <c r="E2024" s="11"/>
      <c r="F2024" s="23"/>
      <c r="G2024" s="4"/>
      <c r="H2024" s="4"/>
      <c r="I2024" s="5"/>
      <c r="J2024" s="4"/>
      <c r="K2024" s="5"/>
      <c r="L2024" s="6"/>
      <c r="M2024" s="6"/>
    </row>
    <row r="2025" spans="1:13" ht="13.2" x14ac:dyDescent="0.25">
      <c r="A2025" s="1"/>
      <c r="B2025" s="11"/>
      <c r="C2025" s="4"/>
      <c r="D2025" s="11"/>
      <c r="E2025" s="11"/>
      <c r="F2025" s="23"/>
      <c r="G2025" s="4"/>
      <c r="H2025" s="4"/>
      <c r="I2025" s="5"/>
      <c r="J2025" s="4"/>
      <c r="K2025" s="5"/>
      <c r="L2025" s="6"/>
      <c r="M2025" s="6"/>
    </row>
    <row r="2026" spans="1:13" ht="13.2" x14ac:dyDescent="0.25">
      <c r="A2026" s="1"/>
      <c r="B2026" s="11"/>
      <c r="C2026" s="4"/>
      <c r="D2026" s="11"/>
      <c r="E2026" s="11"/>
      <c r="F2026" s="23"/>
      <c r="G2026" s="4"/>
      <c r="H2026" s="4"/>
      <c r="I2026" s="5"/>
      <c r="J2026" s="4"/>
      <c r="K2026" s="5"/>
      <c r="L2026" s="6"/>
      <c r="M2026" s="6"/>
    </row>
    <row r="2027" spans="1:13" ht="13.2" x14ac:dyDescent="0.25">
      <c r="A2027" s="1"/>
      <c r="B2027" s="11"/>
      <c r="C2027" s="4"/>
      <c r="D2027" s="11"/>
      <c r="E2027" s="11"/>
      <c r="F2027" s="23"/>
      <c r="G2027" s="4"/>
      <c r="H2027" s="4"/>
      <c r="I2027" s="5"/>
      <c r="J2027" s="4"/>
      <c r="K2027" s="5"/>
      <c r="L2027" s="6"/>
      <c r="M2027" s="6"/>
    </row>
    <row r="2028" spans="1:13" ht="13.2" x14ac:dyDescent="0.25">
      <c r="A2028" s="1"/>
      <c r="B2028" s="11"/>
      <c r="C2028" s="4"/>
      <c r="D2028" s="11"/>
      <c r="E2028" s="11"/>
      <c r="F2028" s="23"/>
      <c r="G2028" s="4"/>
      <c r="H2028" s="4"/>
      <c r="I2028" s="5"/>
      <c r="J2028" s="4"/>
      <c r="K2028" s="5"/>
      <c r="L2028" s="6"/>
      <c r="M2028" s="6"/>
    </row>
    <row r="2029" spans="1:13" ht="13.2" x14ac:dyDescent="0.25">
      <c r="A2029" s="1"/>
      <c r="B2029" s="11"/>
      <c r="C2029" s="4"/>
      <c r="D2029" s="11"/>
      <c r="E2029" s="11"/>
      <c r="F2029" s="23"/>
      <c r="G2029" s="4"/>
      <c r="H2029" s="4"/>
      <c r="I2029" s="5"/>
      <c r="J2029" s="4"/>
      <c r="K2029" s="5"/>
      <c r="L2029" s="6"/>
      <c r="M2029" s="6"/>
    </row>
    <row r="2030" spans="1:13" ht="13.2" x14ac:dyDescent="0.25">
      <c r="A2030" s="1"/>
      <c r="B2030" s="11"/>
      <c r="C2030" s="4"/>
      <c r="D2030" s="11"/>
      <c r="E2030" s="11"/>
      <c r="F2030" s="23"/>
      <c r="G2030" s="4"/>
      <c r="H2030" s="4"/>
      <c r="I2030" s="5"/>
      <c r="J2030" s="4"/>
      <c r="K2030" s="5"/>
      <c r="L2030" s="6"/>
      <c r="M2030" s="6"/>
    </row>
    <row r="2031" spans="1:13" ht="13.2" x14ac:dyDescent="0.25">
      <c r="A2031" s="1"/>
      <c r="B2031" s="11"/>
      <c r="C2031" s="4"/>
      <c r="D2031" s="11"/>
      <c r="E2031" s="11"/>
      <c r="F2031" s="23"/>
      <c r="G2031" s="4"/>
      <c r="H2031" s="4"/>
      <c r="I2031" s="5"/>
      <c r="J2031" s="4"/>
      <c r="K2031" s="5"/>
      <c r="L2031" s="6"/>
      <c r="M2031" s="6"/>
    </row>
    <row r="2032" spans="1:13" ht="13.2" x14ac:dyDescent="0.25">
      <c r="A2032" s="1"/>
      <c r="B2032" s="11"/>
      <c r="C2032" s="4"/>
      <c r="D2032" s="11"/>
      <c r="E2032" s="11"/>
      <c r="F2032" s="23"/>
      <c r="G2032" s="4"/>
      <c r="H2032" s="4"/>
      <c r="I2032" s="5"/>
      <c r="J2032" s="4"/>
      <c r="K2032" s="5"/>
      <c r="L2032" s="6"/>
      <c r="M2032" s="6"/>
    </row>
    <row r="2033" spans="1:13" ht="13.2" x14ac:dyDescent="0.25">
      <c r="A2033" s="1"/>
      <c r="B2033" s="11"/>
      <c r="C2033" s="4"/>
      <c r="D2033" s="11"/>
      <c r="E2033" s="11"/>
      <c r="F2033" s="23"/>
      <c r="G2033" s="4"/>
      <c r="H2033" s="4"/>
      <c r="I2033" s="5"/>
      <c r="J2033" s="4"/>
      <c r="K2033" s="5"/>
      <c r="L2033" s="6"/>
      <c r="M2033" s="6"/>
    </row>
    <row r="2034" spans="1:13" ht="13.2" x14ac:dyDescent="0.25">
      <c r="A2034" s="1"/>
      <c r="B2034" s="11"/>
      <c r="C2034" s="4"/>
      <c r="D2034" s="11"/>
      <c r="E2034" s="11"/>
      <c r="F2034" s="23"/>
      <c r="G2034" s="4"/>
      <c r="H2034" s="4"/>
      <c r="I2034" s="5"/>
      <c r="J2034" s="4"/>
      <c r="K2034" s="5"/>
      <c r="L2034" s="6"/>
      <c r="M2034" s="6"/>
    </row>
    <row r="2035" spans="1:13" ht="13.2" x14ac:dyDescent="0.25">
      <c r="A2035" s="1"/>
      <c r="B2035" s="11"/>
      <c r="C2035" s="4"/>
      <c r="D2035" s="11"/>
      <c r="E2035" s="11"/>
      <c r="F2035" s="23"/>
      <c r="G2035" s="4"/>
      <c r="H2035" s="4"/>
      <c r="I2035" s="5"/>
      <c r="J2035" s="4"/>
      <c r="K2035" s="5"/>
      <c r="L2035" s="6"/>
      <c r="M2035" s="6"/>
    </row>
    <row r="2036" spans="1:13" ht="13.2" x14ac:dyDescent="0.25">
      <c r="A2036" s="1"/>
      <c r="B2036" s="11"/>
      <c r="C2036" s="4"/>
      <c r="D2036" s="11"/>
      <c r="E2036" s="11"/>
      <c r="F2036" s="23"/>
      <c r="G2036" s="4"/>
      <c r="H2036" s="4"/>
      <c r="I2036" s="5"/>
      <c r="J2036" s="4"/>
      <c r="K2036" s="5"/>
      <c r="L2036" s="6"/>
      <c r="M2036" s="6"/>
    </row>
    <row r="2037" spans="1:13" ht="13.2" x14ac:dyDescent="0.25">
      <c r="A2037" s="1"/>
      <c r="B2037" s="11"/>
      <c r="C2037" s="4"/>
      <c r="D2037" s="11"/>
      <c r="E2037" s="11"/>
      <c r="F2037" s="23"/>
      <c r="G2037" s="4"/>
      <c r="H2037" s="4"/>
      <c r="I2037" s="5"/>
      <c r="J2037" s="4"/>
      <c r="K2037" s="5"/>
      <c r="L2037" s="6"/>
      <c r="M2037" s="6"/>
    </row>
    <row r="2038" spans="1:13" ht="13.2" x14ac:dyDescent="0.25">
      <c r="A2038" s="1"/>
      <c r="B2038" s="11"/>
      <c r="C2038" s="4"/>
      <c r="D2038" s="11"/>
      <c r="E2038" s="11"/>
      <c r="F2038" s="23"/>
      <c r="G2038" s="4"/>
      <c r="H2038" s="4"/>
      <c r="I2038" s="5"/>
      <c r="J2038" s="4"/>
      <c r="K2038" s="5"/>
      <c r="L2038" s="6"/>
      <c r="M2038" s="6"/>
    </row>
    <row r="2039" spans="1:13" ht="13.2" x14ac:dyDescent="0.25">
      <c r="A2039" s="1"/>
      <c r="B2039" s="11"/>
      <c r="C2039" s="4"/>
      <c r="D2039" s="11"/>
      <c r="E2039" s="11"/>
      <c r="F2039" s="23"/>
      <c r="G2039" s="4"/>
      <c r="H2039" s="4"/>
      <c r="I2039" s="5"/>
      <c r="J2039" s="4"/>
      <c r="K2039" s="5"/>
      <c r="L2039" s="6"/>
      <c r="M2039" s="6"/>
    </row>
    <row r="2040" spans="1:13" ht="13.2" x14ac:dyDescent="0.25">
      <c r="A2040" s="1"/>
      <c r="B2040" s="11"/>
      <c r="C2040" s="4"/>
      <c r="D2040" s="11"/>
      <c r="E2040" s="11"/>
      <c r="F2040" s="23"/>
      <c r="G2040" s="4"/>
      <c r="H2040" s="4"/>
      <c r="I2040" s="5"/>
      <c r="J2040" s="4"/>
      <c r="K2040" s="5"/>
      <c r="L2040" s="6"/>
      <c r="M2040" s="6"/>
    </row>
    <row r="2041" spans="1:13" ht="13.2" x14ac:dyDescent="0.25">
      <c r="A2041" s="1"/>
      <c r="B2041" s="11"/>
      <c r="C2041" s="4"/>
      <c r="D2041" s="11"/>
      <c r="E2041" s="11"/>
      <c r="F2041" s="23"/>
      <c r="G2041" s="4"/>
      <c r="H2041" s="4"/>
      <c r="I2041" s="5"/>
      <c r="J2041" s="4"/>
      <c r="K2041" s="5"/>
      <c r="L2041" s="6"/>
      <c r="M2041" s="6"/>
    </row>
    <row r="2042" spans="1:13" ht="13.2" x14ac:dyDescent="0.25">
      <c r="A2042" s="1"/>
      <c r="B2042" s="11"/>
      <c r="C2042" s="4"/>
      <c r="D2042" s="11"/>
      <c r="E2042" s="11"/>
      <c r="F2042" s="23"/>
      <c r="G2042" s="4"/>
      <c r="H2042" s="4"/>
      <c r="I2042" s="5"/>
      <c r="J2042" s="4"/>
      <c r="K2042" s="5"/>
      <c r="L2042" s="6"/>
      <c r="M2042" s="6"/>
    </row>
    <row r="2043" spans="1:13" ht="13.2" x14ac:dyDescent="0.25">
      <c r="A2043" s="1"/>
      <c r="B2043" s="11"/>
      <c r="C2043" s="4"/>
      <c r="D2043" s="11"/>
      <c r="E2043" s="11"/>
      <c r="F2043" s="23"/>
      <c r="G2043" s="4"/>
      <c r="H2043" s="4"/>
      <c r="I2043" s="5"/>
      <c r="J2043" s="4"/>
      <c r="K2043" s="5"/>
      <c r="L2043" s="6"/>
      <c r="M2043" s="6"/>
    </row>
    <row r="2044" spans="1:13" ht="13.2" x14ac:dyDescent="0.25">
      <c r="A2044" s="1"/>
      <c r="B2044" s="11"/>
      <c r="C2044" s="4"/>
      <c r="D2044" s="11"/>
      <c r="E2044" s="11"/>
      <c r="F2044" s="23"/>
      <c r="G2044" s="4"/>
      <c r="H2044" s="4"/>
      <c r="I2044" s="5"/>
      <c r="J2044" s="4"/>
      <c r="K2044" s="5"/>
      <c r="L2044" s="6"/>
      <c r="M2044" s="6"/>
    </row>
    <row r="2045" spans="1:13" ht="13.2" x14ac:dyDescent="0.25">
      <c r="A2045" s="1"/>
      <c r="B2045" s="11"/>
      <c r="C2045" s="4"/>
      <c r="D2045" s="11"/>
      <c r="E2045" s="11"/>
      <c r="F2045" s="23"/>
      <c r="G2045" s="4"/>
      <c r="H2045" s="4"/>
      <c r="I2045" s="5"/>
      <c r="J2045" s="4"/>
      <c r="K2045" s="5"/>
      <c r="L2045" s="6"/>
      <c r="M2045" s="6"/>
    </row>
    <row r="2046" spans="1:13" ht="13.2" x14ac:dyDescent="0.25">
      <c r="A2046" s="1"/>
      <c r="B2046" s="11"/>
      <c r="C2046" s="4"/>
      <c r="D2046" s="11"/>
      <c r="E2046" s="11"/>
      <c r="F2046" s="23"/>
      <c r="G2046" s="4"/>
      <c r="H2046" s="4"/>
      <c r="I2046" s="5"/>
      <c r="J2046" s="4"/>
      <c r="K2046" s="5"/>
      <c r="L2046" s="6"/>
      <c r="M2046" s="6"/>
    </row>
    <row r="2047" spans="1:13" ht="13.2" x14ac:dyDescent="0.25">
      <c r="A2047" s="1"/>
      <c r="B2047" s="11"/>
      <c r="C2047" s="4"/>
      <c r="D2047" s="11"/>
      <c r="E2047" s="11"/>
      <c r="F2047" s="23"/>
      <c r="G2047" s="4"/>
      <c r="H2047" s="4"/>
      <c r="I2047" s="5"/>
      <c r="J2047" s="4"/>
      <c r="K2047" s="5"/>
      <c r="L2047" s="6"/>
      <c r="M2047" s="6"/>
    </row>
    <row r="2048" spans="1:13" ht="13.2" x14ac:dyDescent="0.25">
      <c r="A2048" s="1"/>
      <c r="B2048" s="11"/>
      <c r="C2048" s="4"/>
      <c r="D2048" s="11"/>
      <c r="E2048" s="11"/>
      <c r="F2048" s="23"/>
      <c r="G2048" s="4"/>
      <c r="H2048" s="4"/>
      <c r="I2048" s="5"/>
      <c r="J2048" s="4"/>
      <c r="K2048" s="5"/>
      <c r="L2048" s="6"/>
      <c r="M2048" s="6"/>
    </row>
    <row r="2049" spans="1:13" ht="13.2" x14ac:dyDescent="0.25">
      <c r="A2049" s="1"/>
      <c r="B2049" s="11"/>
      <c r="C2049" s="4"/>
      <c r="D2049" s="11"/>
      <c r="E2049" s="11"/>
      <c r="F2049" s="23"/>
      <c r="G2049" s="4"/>
      <c r="H2049" s="4"/>
      <c r="I2049" s="5"/>
      <c r="J2049" s="4"/>
      <c r="K2049" s="5"/>
      <c r="L2049" s="6"/>
      <c r="M2049" s="6"/>
    </row>
    <row r="2050" spans="1:13" ht="13.2" x14ac:dyDescent="0.25">
      <c r="A2050" s="1"/>
      <c r="B2050" s="11"/>
      <c r="C2050" s="4"/>
      <c r="D2050" s="11"/>
      <c r="E2050" s="11"/>
      <c r="F2050" s="23"/>
      <c r="G2050" s="4"/>
      <c r="H2050" s="4"/>
      <c r="I2050" s="5"/>
      <c r="J2050" s="4"/>
      <c r="K2050" s="5"/>
      <c r="L2050" s="6"/>
      <c r="M2050" s="6"/>
    </row>
    <row r="2051" spans="1:13" ht="13.2" x14ac:dyDescent="0.25">
      <c r="A2051" s="1"/>
      <c r="B2051" s="11"/>
      <c r="C2051" s="4"/>
      <c r="D2051" s="11"/>
      <c r="E2051" s="11"/>
      <c r="F2051" s="23"/>
      <c r="G2051" s="4"/>
      <c r="H2051" s="4"/>
      <c r="I2051" s="5"/>
      <c r="J2051" s="4"/>
      <c r="K2051" s="5"/>
      <c r="L2051" s="6"/>
      <c r="M2051" s="6"/>
    </row>
    <row r="2052" spans="1:13" ht="13.2" x14ac:dyDescent="0.25">
      <c r="A2052" s="1"/>
      <c r="B2052" s="11"/>
      <c r="C2052" s="4"/>
      <c r="D2052" s="11"/>
      <c r="E2052" s="11"/>
      <c r="F2052" s="23"/>
      <c r="G2052" s="4"/>
      <c r="H2052" s="4"/>
      <c r="I2052" s="5"/>
      <c r="J2052" s="4"/>
      <c r="K2052" s="5"/>
      <c r="L2052" s="6"/>
      <c r="M2052" s="6"/>
    </row>
    <row r="2053" spans="1:13" ht="13.2" x14ac:dyDescent="0.25">
      <c r="A2053" s="1"/>
      <c r="B2053" s="11"/>
      <c r="C2053" s="4"/>
      <c r="D2053" s="11"/>
      <c r="E2053" s="11"/>
      <c r="F2053" s="23"/>
      <c r="G2053" s="4"/>
      <c r="H2053" s="4"/>
      <c r="I2053" s="5"/>
      <c r="J2053" s="4"/>
      <c r="K2053" s="5"/>
      <c r="L2053" s="6"/>
      <c r="M2053" s="6"/>
    </row>
    <row r="2054" spans="1:13" ht="13.2" x14ac:dyDescent="0.25">
      <c r="A2054" s="1"/>
      <c r="B2054" s="11"/>
      <c r="C2054" s="4"/>
      <c r="D2054" s="11"/>
      <c r="E2054" s="11"/>
      <c r="F2054" s="23"/>
      <c r="G2054" s="4"/>
      <c r="H2054" s="4"/>
      <c r="I2054" s="5"/>
      <c r="J2054" s="4"/>
      <c r="K2054" s="5"/>
      <c r="L2054" s="6"/>
      <c r="M2054" s="6"/>
    </row>
    <row r="2055" spans="1:13" ht="13.2" x14ac:dyDescent="0.25">
      <c r="A2055" s="1"/>
      <c r="B2055" s="11"/>
      <c r="C2055" s="4"/>
      <c r="D2055" s="11"/>
      <c r="E2055" s="11"/>
      <c r="F2055" s="23"/>
      <c r="G2055" s="4"/>
      <c r="H2055" s="4"/>
      <c r="I2055" s="5"/>
      <c r="J2055" s="4"/>
      <c r="K2055" s="5"/>
      <c r="L2055" s="6"/>
      <c r="M2055" s="6"/>
    </row>
    <row r="2056" spans="1:13" ht="13.2" x14ac:dyDescent="0.25">
      <c r="A2056" s="1"/>
      <c r="B2056" s="11"/>
      <c r="C2056" s="4"/>
      <c r="D2056" s="11"/>
      <c r="E2056" s="11"/>
      <c r="F2056" s="23"/>
      <c r="G2056" s="4"/>
      <c r="H2056" s="4"/>
      <c r="I2056" s="5"/>
      <c r="J2056" s="4"/>
      <c r="K2056" s="5"/>
      <c r="L2056" s="6"/>
      <c r="M2056" s="6"/>
    </row>
    <row r="2057" spans="1:13" ht="13.2" x14ac:dyDescent="0.25">
      <c r="A2057" s="1"/>
      <c r="B2057" s="11"/>
      <c r="C2057" s="4"/>
      <c r="D2057" s="11"/>
      <c r="E2057" s="11"/>
      <c r="F2057" s="23"/>
      <c r="G2057" s="4"/>
      <c r="H2057" s="4"/>
      <c r="I2057" s="5"/>
      <c r="J2057" s="4"/>
      <c r="K2057" s="5"/>
      <c r="L2057" s="6"/>
      <c r="M2057" s="6"/>
    </row>
    <row r="2058" spans="1:13" ht="13.2" x14ac:dyDescent="0.25">
      <c r="A2058" s="1"/>
      <c r="B2058" s="11"/>
      <c r="C2058" s="4"/>
      <c r="D2058" s="11"/>
      <c r="E2058" s="11"/>
      <c r="F2058" s="23"/>
      <c r="G2058" s="4"/>
      <c r="H2058" s="4"/>
      <c r="I2058" s="5"/>
      <c r="J2058" s="4"/>
      <c r="K2058" s="5"/>
      <c r="L2058" s="6"/>
      <c r="M2058" s="6"/>
    </row>
    <row r="2059" spans="1:13" ht="13.2" x14ac:dyDescent="0.25">
      <c r="A2059" s="1"/>
      <c r="B2059" s="11"/>
      <c r="C2059" s="4"/>
      <c r="D2059" s="11"/>
      <c r="E2059" s="11"/>
      <c r="F2059" s="23"/>
      <c r="G2059" s="4"/>
      <c r="H2059" s="4"/>
      <c r="I2059" s="5"/>
      <c r="J2059" s="4"/>
      <c r="K2059" s="5"/>
      <c r="L2059" s="6"/>
      <c r="M2059" s="6"/>
    </row>
    <row r="2060" spans="1:13" ht="13.2" x14ac:dyDescent="0.25">
      <c r="A2060" s="1"/>
      <c r="B2060" s="11"/>
      <c r="C2060" s="4"/>
      <c r="D2060" s="11"/>
      <c r="E2060" s="11"/>
      <c r="F2060" s="23"/>
      <c r="G2060" s="4"/>
      <c r="H2060" s="4"/>
      <c r="I2060" s="5"/>
      <c r="J2060" s="4"/>
      <c r="K2060" s="5"/>
      <c r="L2060" s="6"/>
      <c r="M2060" s="6"/>
    </row>
    <row r="2061" spans="1:13" ht="13.2" x14ac:dyDescent="0.25">
      <c r="A2061" s="1"/>
      <c r="B2061" s="11"/>
      <c r="C2061" s="4"/>
      <c r="D2061" s="11"/>
      <c r="E2061" s="11"/>
      <c r="F2061" s="23"/>
      <c r="G2061" s="4"/>
      <c r="H2061" s="4"/>
      <c r="I2061" s="5"/>
      <c r="J2061" s="4"/>
      <c r="K2061" s="5"/>
      <c r="L2061" s="6"/>
      <c r="M2061" s="6"/>
    </row>
    <row r="2062" spans="1:13" ht="13.2" x14ac:dyDescent="0.25">
      <c r="A2062" s="1"/>
      <c r="B2062" s="11"/>
      <c r="C2062" s="4"/>
      <c r="D2062" s="11"/>
      <c r="E2062" s="11"/>
      <c r="F2062" s="23"/>
      <c r="G2062" s="4"/>
      <c r="H2062" s="4"/>
      <c r="I2062" s="5"/>
      <c r="J2062" s="4"/>
      <c r="K2062" s="5"/>
      <c r="L2062" s="6"/>
      <c r="M2062" s="6"/>
    </row>
    <row r="2063" spans="1:13" ht="13.2" x14ac:dyDescent="0.25">
      <c r="A2063" s="1"/>
      <c r="B2063" s="11"/>
      <c r="C2063" s="4"/>
      <c r="D2063" s="11"/>
      <c r="E2063" s="11"/>
      <c r="F2063" s="23"/>
      <c r="G2063" s="4"/>
      <c r="H2063" s="4"/>
      <c r="I2063" s="5"/>
      <c r="J2063" s="4"/>
      <c r="K2063" s="5"/>
      <c r="L2063" s="6"/>
      <c r="M2063" s="6"/>
    </row>
    <row r="2064" spans="1:13" ht="13.2" x14ac:dyDescent="0.25">
      <c r="A2064" s="1"/>
      <c r="B2064" s="11"/>
      <c r="C2064" s="4"/>
      <c r="D2064" s="11"/>
      <c r="E2064" s="11"/>
      <c r="F2064" s="23"/>
      <c r="G2064" s="4"/>
      <c r="H2064" s="4"/>
      <c r="I2064" s="5"/>
      <c r="J2064" s="4"/>
      <c r="K2064" s="5"/>
      <c r="L2064" s="6"/>
      <c r="M2064" s="6"/>
    </row>
    <row r="2065" spans="1:13" ht="13.2" x14ac:dyDescent="0.25">
      <c r="A2065" s="1"/>
      <c r="B2065" s="11"/>
      <c r="C2065" s="4"/>
      <c r="D2065" s="11"/>
      <c r="E2065" s="11"/>
      <c r="F2065" s="23"/>
      <c r="G2065" s="4"/>
      <c r="H2065" s="4"/>
      <c r="I2065" s="5"/>
      <c r="J2065" s="4"/>
      <c r="K2065" s="5"/>
      <c r="L2065" s="6"/>
      <c r="M2065" s="6"/>
    </row>
    <row r="2066" spans="1:13" ht="13.2" x14ac:dyDescent="0.25">
      <c r="A2066" s="1"/>
      <c r="B2066" s="11"/>
      <c r="C2066" s="4"/>
      <c r="D2066" s="11"/>
      <c r="E2066" s="11"/>
      <c r="F2066" s="23"/>
      <c r="G2066" s="4"/>
      <c r="H2066" s="4"/>
      <c r="I2066" s="5"/>
      <c r="J2066" s="4"/>
      <c r="K2066" s="5"/>
      <c r="L2066" s="6"/>
      <c r="M2066" s="6"/>
    </row>
    <row r="2067" spans="1:13" ht="13.2" x14ac:dyDescent="0.25">
      <c r="A2067" s="1"/>
      <c r="B2067" s="11"/>
      <c r="C2067" s="4"/>
      <c r="D2067" s="11"/>
      <c r="E2067" s="11"/>
      <c r="F2067" s="23"/>
      <c r="G2067" s="4"/>
      <c r="H2067" s="4"/>
      <c r="I2067" s="5"/>
      <c r="J2067" s="4"/>
      <c r="K2067" s="5"/>
      <c r="L2067" s="6"/>
      <c r="M2067" s="6"/>
    </row>
    <row r="2068" spans="1:13" ht="13.2" x14ac:dyDescent="0.25">
      <c r="A2068" s="1"/>
      <c r="B2068" s="11"/>
      <c r="C2068" s="4"/>
      <c r="D2068" s="11"/>
      <c r="E2068" s="11"/>
      <c r="F2068" s="23"/>
      <c r="G2068" s="4"/>
      <c r="H2068" s="4"/>
      <c r="I2068" s="5"/>
      <c r="J2068" s="4"/>
      <c r="K2068" s="5"/>
      <c r="L2068" s="6"/>
      <c r="M2068" s="6"/>
    </row>
    <row r="2069" spans="1:13" ht="13.2" x14ac:dyDescent="0.25">
      <c r="A2069" s="1"/>
      <c r="B2069" s="11"/>
      <c r="C2069" s="4"/>
      <c r="D2069" s="11"/>
      <c r="E2069" s="11"/>
      <c r="F2069" s="23"/>
      <c r="G2069" s="4"/>
      <c r="H2069" s="4"/>
      <c r="I2069" s="5"/>
      <c r="J2069" s="4"/>
      <c r="K2069" s="5"/>
      <c r="L2069" s="6"/>
      <c r="M2069" s="6"/>
    </row>
    <row r="2070" spans="1:13" ht="13.2" x14ac:dyDescent="0.25">
      <c r="A2070" s="1"/>
      <c r="B2070" s="11"/>
      <c r="C2070" s="4"/>
      <c r="D2070" s="11"/>
      <c r="E2070" s="11"/>
      <c r="F2070" s="23"/>
      <c r="G2070" s="4"/>
      <c r="H2070" s="4"/>
      <c r="I2070" s="5"/>
      <c r="J2070" s="4"/>
      <c r="K2070" s="5"/>
      <c r="L2070" s="6"/>
      <c r="M2070" s="6"/>
    </row>
    <row r="2071" spans="1:13" ht="13.2" x14ac:dyDescent="0.25">
      <c r="A2071" s="1"/>
      <c r="B2071" s="11"/>
      <c r="C2071" s="4"/>
      <c r="D2071" s="11"/>
      <c r="E2071" s="11"/>
      <c r="F2071" s="23"/>
      <c r="G2071" s="4"/>
      <c r="H2071" s="4"/>
      <c r="I2071" s="5"/>
      <c r="J2071" s="4"/>
      <c r="K2071" s="5"/>
      <c r="L2071" s="6"/>
      <c r="M2071" s="6"/>
    </row>
    <row r="2072" spans="1:13" ht="13.2" x14ac:dyDescent="0.25">
      <c r="A2072" s="1"/>
      <c r="B2072" s="11"/>
      <c r="C2072" s="4"/>
      <c r="D2072" s="11"/>
      <c r="E2072" s="11"/>
      <c r="F2072" s="23"/>
      <c r="G2072" s="4"/>
      <c r="H2072" s="4"/>
      <c r="I2072" s="5"/>
      <c r="J2072" s="4"/>
      <c r="K2072" s="5"/>
      <c r="L2072" s="6"/>
      <c r="M2072" s="6"/>
    </row>
    <row r="2073" spans="1:13" ht="13.2" x14ac:dyDescent="0.25">
      <c r="A2073" s="1"/>
      <c r="B2073" s="11"/>
      <c r="C2073" s="4"/>
      <c r="D2073" s="11"/>
      <c r="E2073" s="11"/>
      <c r="F2073" s="23"/>
      <c r="G2073" s="4"/>
      <c r="H2073" s="4"/>
      <c r="I2073" s="5"/>
      <c r="J2073" s="4"/>
      <c r="K2073" s="5"/>
      <c r="L2073" s="6"/>
      <c r="M2073" s="6"/>
    </row>
    <row r="2074" spans="1:13" ht="13.2" x14ac:dyDescent="0.25">
      <c r="A2074" s="1"/>
      <c r="B2074" s="11"/>
      <c r="C2074" s="4"/>
      <c r="D2074" s="11"/>
      <c r="E2074" s="11"/>
      <c r="F2074" s="23"/>
      <c r="G2074" s="4"/>
      <c r="H2074" s="4"/>
      <c r="I2074" s="5"/>
      <c r="J2074" s="4"/>
      <c r="K2074" s="5"/>
      <c r="L2074" s="6"/>
      <c r="M2074" s="6"/>
    </row>
    <row r="2075" spans="1:13" ht="13.2" x14ac:dyDescent="0.25">
      <c r="A2075" s="1"/>
      <c r="B2075" s="11"/>
      <c r="C2075" s="4"/>
      <c r="D2075" s="11"/>
      <c r="E2075" s="11"/>
      <c r="F2075" s="23"/>
      <c r="G2075" s="4"/>
      <c r="H2075" s="4"/>
      <c r="I2075" s="5"/>
      <c r="J2075" s="4"/>
      <c r="K2075" s="5"/>
      <c r="L2075" s="6"/>
      <c r="M2075" s="6"/>
    </row>
    <row r="2076" spans="1:13" ht="13.2" x14ac:dyDescent="0.25">
      <c r="A2076" s="1"/>
      <c r="B2076" s="11"/>
      <c r="C2076" s="4"/>
      <c r="D2076" s="11"/>
      <c r="E2076" s="11"/>
      <c r="F2076" s="23"/>
      <c r="G2076" s="4"/>
      <c r="H2076" s="4"/>
      <c r="I2076" s="5"/>
      <c r="J2076" s="4"/>
      <c r="K2076" s="5"/>
      <c r="L2076" s="6"/>
      <c r="M2076" s="6"/>
    </row>
    <row r="2077" spans="1:13" ht="13.2" x14ac:dyDescent="0.25">
      <c r="A2077" s="1"/>
      <c r="B2077" s="11"/>
      <c r="C2077" s="4"/>
      <c r="D2077" s="11"/>
      <c r="E2077" s="11"/>
      <c r="F2077" s="23"/>
      <c r="G2077" s="4"/>
      <c r="H2077" s="4"/>
      <c r="I2077" s="5"/>
      <c r="J2077" s="4"/>
      <c r="K2077" s="5"/>
      <c r="L2077" s="6"/>
      <c r="M2077" s="6"/>
    </row>
    <row r="2078" spans="1:13" ht="13.2" x14ac:dyDescent="0.25">
      <c r="A2078" s="1"/>
      <c r="B2078" s="11"/>
      <c r="C2078" s="4"/>
      <c r="D2078" s="11"/>
      <c r="E2078" s="11"/>
      <c r="F2078" s="23"/>
      <c r="G2078" s="4"/>
      <c r="H2078" s="4"/>
      <c r="I2078" s="5"/>
      <c r="J2078" s="4"/>
      <c r="K2078" s="5"/>
      <c r="L2078" s="6"/>
      <c r="M2078" s="6"/>
    </row>
    <row r="2079" spans="1:13" ht="13.2" x14ac:dyDescent="0.25">
      <c r="A2079" s="1"/>
      <c r="B2079" s="11"/>
      <c r="C2079" s="4"/>
      <c r="D2079" s="11"/>
      <c r="E2079" s="11"/>
      <c r="F2079" s="23"/>
      <c r="G2079" s="4"/>
      <c r="H2079" s="4"/>
      <c r="I2079" s="5"/>
      <c r="J2079" s="4"/>
      <c r="K2079" s="5"/>
      <c r="L2079" s="6"/>
      <c r="M2079" s="6"/>
    </row>
    <row r="2080" spans="1:13" ht="13.2" x14ac:dyDescent="0.25">
      <c r="A2080" s="1"/>
      <c r="B2080" s="11"/>
      <c r="C2080" s="4"/>
      <c r="D2080" s="11"/>
      <c r="E2080" s="11"/>
      <c r="F2080" s="23"/>
      <c r="G2080" s="4"/>
      <c r="H2080" s="4"/>
      <c r="I2080" s="5"/>
      <c r="J2080" s="4"/>
      <c r="K2080" s="5"/>
      <c r="L2080" s="6"/>
      <c r="M2080" s="6"/>
    </row>
    <row r="2081" spans="1:13" ht="13.2" x14ac:dyDescent="0.25">
      <c r="A2081" s="1"/>
      <c r="B2081" s="11"/>
      <c r="C2081" s="4"/>
      <c r="D2081" s="11"/>
      <c r="E2081" s="11"/>
      <c r="F2081" s="23"/>
      <c r="G2081" s="4"/>
      <c r="H2081" s="4"/>
      <c r="I2081" s="5"/>
      <c r="J2081" s="4"/>
      <c r="K2081" s="5"/>
      <c r="L2081" s="6"/>
      <c r="M2081" s="6"/>
    </row>
    <row r="2082" spans="1:13" ht="13.2" x14ac:dyDescent="0.25">
      <c r="A2082" s="1"/>
      <c r="B2082" s="11"/>
      <c r="C2082" s="4"/>
      <c r="D2082" s="11"/>
      <c r="E2082" s="11"/>
      <c r="F2082" s="23"/>
      <c r="G2082" s="4"/>
      <c r="H2082" s="4"/>
      <c r="I2082" s="5"/>
      <c r="J2082" s="4"/>
      <c r="K2082" s="5"/>
      <c r="L2082" s="6"/>
      <c r="M2082" s="6"/>
    </row>
    <row r="2083" spans="1:13" ht="13.2" x14ac:dyDescent="0.25">
      <c r="A2083" s="1"/>
      <c r="B2083" s="11"/>
      <c r="C2083" s="4"/>
      <c r="D2083" s="11"/>
      <c r="E2083" s="11"/>
      <c r="F2083" s="23"/>
      <c r="G2083" s="4"/>
      <c r="H2083" s="4"/>
      <c r="I2083" s="5"/>
      <c r="J2083" s="4"/>
      <c r="K2083" s="5"/>
      <c r="L2083" s="6"/>
      <c r="M2083" s="6"/>
    </row>
    <row r="2084" spans="1:13" ht="13.2" x14ac:dyDescent="0.25">
      <c r="A2084" s="1"/>
      <c r="B2084" s="11"/>
      <c r="C2084" s="4"/>
      <c r="D2084" s="11"/>
      <c r="E2084" s="11"/>
      <c r="F2084" s="23"/>
      <c r="G2084" s="4"/>
      <c r="H2084" s="4"/>
      <c r="I2084" s="5"/>
      <c r="J2084" s="4"/>
      <c r="K2084" s="5"/>
      <c r="L2084" s="6"/>
      <c r="M2084" s="6"/>
    </row>
    <row r="2085" spans="1:13" ht="13.2" x14ac:dyDescent="0.25">
      <c r="A2085" s="1"/>
      <c r="B2085" s="11"/>
      <c r="C2085" s="4"/>
      <c r="D2085" s="11"/>
      <c r="E2085" s="11"/>
      <c r="F2085" s="23"/>
      <c r="G2085" s="4"/>
      <c r="H2085" s="4"/>
      <c r="I2085" s="5"/>
      <c r="J2085" s="4"/>
      <c r="K2085" s="5"/>
      <c r="L2085" s="6"/>
      <c r="M2085" s="6"/>
    </row>
    <row r="2086" spans="1:13" ht="13.2" x14ac:dyDescent="0.25">
      <c r="A2086" s="1"/>
      <c r="B2086" s="11"/>
      <c r="C2086" s="4"/>
      <c r="D2086" s="11"/>
      <c r="E2086" s="11"/>
      <c r="F2086" s="23"/>
      <c r="G2086" s="4"/>
      <c r="H2086" s="4"/>
      <c r="I2086" s="5"/>
      <c r="J2086" s="4"/>
      <c r="K2086" s="5"/>
      <c r="L2086" s="6"/>
      <c r="M2086" s="6"/>
    </row>
    <row r="2087" spans="1:13" ht="13.2" x14ac:dyDescent="0.25">
      <c r="A2087" s="1"/>
      <c r="B2087" s="11"/>
      <c r="C2087" s="4"/>
      <c r="D2087" s="11"/>
      <c r="E2087" s="11"/>
      <c r="F2087" s="23"/>
      <c r="G2087" s="4"/>
      <c r="H2087" s="4"/>
      <c r="I2087" s="5"/>
      <c r="J2087" s="4"/>
      <c r="K2087" s="5"/>
      <c r="L2087" s="6"/>
      <c r="M2087" s="6"/>
    </row>
    <row r="2088" spans="1:13" ht="13.2" x14ac:dyDescent="0.25">
      <c r="A2088" s="1"/>
      <c r="B2088" s="11"/>
      <c r="C2088" s="4"/>
      <c r="D2088" s="11"/>
      <c r="E2088" s="11"/>
      <c r="F2088" s="23"/>
      <c r="G2088" s="4"/>
      <c r="H2088" s="4"/>
      <c r="I2088" s="5"/>
      <c r="J2088" s="4"/>
      <c r="K2088" s="5"/>
      <c r="L2088" s="6"/>
      <c r="M2088" s="6"/>
    </row>
    <row r="2089" spans="1:13" ht="13.2" x14ac:dyDescent="0.25">
      <c r="A2089" s="1"/>
      <c r="B2089" s="11"/>
      <c r="C2089" s="4"/>
      <c r="D2089" s="11"/>
      <c r="E2089" s="11"/>
      <c r="F2089" s="23"/>
      <c r="G2089" s="4"/>
      <c r="H2089" s="4"/>
      <c r="I2089" s="5"/>
      <c r="J2089" s="4"/>
      <c r="K2089" s="5"/>
      <c r="L2089" s="6"/>
      <c r="M2089" s="6"/>
    </row>
    <row r="2090" spans="1:13" ht="13.2" x14ac:dyDescent="0.25">
      <c r="A2090" s="1"/>
      <c r="B2090" s="11"/>
      <c r="C2090" s="4"/>
      <c r="D2090" s="11"/>
      <c r="E2090" s="11"/>
      <c r="F2090" s="23"/>
      <c r="G2090" s="4"/>
      <c r="H2090" s="4"/>
      <c r="I2090" s="5"/>
      <c r="J2090" s="4"/>
      <c r="K2090" s="5"/>
      <c r="L2090" s="6"/>
      <c r="M2090" s="6"/>
    </row>
    <row r="2091" spans="1:13" ht="13.2" x14ac:dyDescent="0.25">
      <c r="A2091" s="1"/>
      <c r="B2091" s="11"/>
      <c r="C2091" s="4"/>
      <c r="D2091" s="11"/>
      <c r="E2091" s="11"/>
      <c r="F2091" s="23"/>
      <c r="G2091" s="4"/>
      <c r="H2091" s="4"/>
      <c r="I2091" s="5"/>
      <c r="J2091" s="4"/>
      <c r="K2091" s="5"/>
      <c r="L2091" s="6"/>
      <c r="M2091" s="6"/>
    </row>
    <row r="2092" spans="1:13" ht="13.2" x14ac:dyDescent="0.25">
      <c r="A2092" s="1"/>
      <c r="B2092" s="11"/>
      <c r="C2092" s="4"/>
      <c r="D2092" s="11"/>
      <c r="E2092" s="11"/>
      <c r="F2092" s="23"/>
      <c r="G2092" s="4"/>
      <c r="H2092" s="4"/>
      <c r="I2092" s="5"/>
      <c r="J2092" s="4"/>
      <c r="K2092" s="5"/>
      <c r="L2092" s="6"/>
      <c r="M2092" s="6"/>
    </row>
    <row r="2093" spans="1:13" ht="13.2" x14ac:dyDescent="0.25">
      <c r="A2093" s="1"/>
      <c r="B2093" s="11"/>
      <c r="C2093" s="4"/>
      <c r="D2093" s="11"/>
      <c r="E2093" s="11"/>
      <c r="F2093" s="23"/>
      <c r="G2093" s="4"/>
      <c r="H2093" s="4"/>
      <c r="I2093" s="5"/>
      <c r="J2093" s="4"/>
      <c r="K2093" s="5"/>
      <c r="L2093" s="6"/>
      <c r="M2093" s="6"/>
    </row>
    <row r="2094" spans="1:13" ht="13.2" x14ac:dyDescent="0.25">
      <c r="A2094" s="1"/>
      <c r="B2094" s="11"/>
      <c r="C2094" s="4"/>
      <c r="D2094" s="11"/>
      <c r="E2094" s="11"/>
      <c r="F2094" s="23"/>
      <c r="G2094" s="4"/>
      <c r="H2094" s="4"/>
      <c r="I2094" s="5"/>
      <c r="J2094" s="4"/>
      <c r="K2094" s="5"/>
      <c r="L2094" s="6"/>
      <c r="M2094" s="6"/>
    </row>
    <row r="2095" spans="1:13" ht="13.2" x14ac:dyDescent="0.25">
      <c r="A2095" s="1"/>
      <c r="B2095" s="11"/>
      <c r="C2095" s="4"/>
      <c r="D2095" s="11"/>
      <c r="E2095" s="11"/>
      <c r="F2095" s="23"/>
      <c r="G2095" s="4"/>
      <c r="H2095" s="4"/>
      <c r="I2095" s="5"/>
      <c r="J2095" s="4"/>
      <c r="K2095" s="5"/>
      <c r="L2095" s="6"/>
      <c r="M2095" s="6"/>
    </row>
    <row r="2096" spans="1:13" ht="13.2" x14ac:dyDescent="0.25">
      <c r="A2096" s="1"/>
      <c r="B2096" s="11"/>
      <c r="C2096" s="4"/>
      <c r="D2096" s="11"/>
      <c r="E2096" s="11"/>
      <c r="F2096" s="23"/>
      <c r="G2096" s="4"/>
      <c r="H2096" s="4"/>
      <c r="I2096" s="5"/>
      <c r="J2096" s="4"/>
      <c r="K2096" s="5"/>
      <c r="L2096" s="6"/>
      <c r="M2096" s="6"/>
    </row>
    <row r="2097" spans="1:13" ht="13.2" x14ac:dyDescent="0.25">
      <c r="A2097" s="1"/>
      <c r="B2097" s="11"/>
      <c r="C2097" s="4"/>
      <c r="D2097" s="11"/>
      <c r="E2097" s="11"/>
      <c r="F2097" s="23"/>
      <c r="G2097" s="4"/>
      <c r="H2097" s="4"/>
      <c r="I2097" s="5"/>
      <c r="J2097" s="4"/>
      <c r="K2097" s="5"/>
      <c r="L2097" s="6"/>
      <c r="M2097" s="6"/>
    </row>
    <row r="2098" spans="1:13" ht="13.2" x14ac:dyDescent="0.25">
      <c r="A2098" s="1"/>
      <c r="B2098" s="11"/>
      <c r="C2098" s="4"/>
      <c r="D2098" s="11"/>
      <c r="E2098" s="11"/>
      <c r="F2098" s="23"/>
      <c r="G2098" s="4"/>
      <c r="H2098" s="4"/>
      <c r="I2098" s="5"/>
      <c r="J2098" s="4"/>
      <c r="K2098" s="5"/>
      <c r="L2098" s="6"/>
      <c r="M2098" s="6"/>
    </row>
    <row r="2099" spans="1:13" ht="13.2" x14ac:dyDescent="0.25">
      <c r="A2099" s="1"/>
      <c r="B2099" s="11"/>
      <c r="C2099" s="4"/>
      <c r="D2099" s="11"/>
      <c r="E2099" s="11"/>
      <c r="F2099" s="23"/>
      <c r="G2099" s="4"/>
      <c r="H2099" s="4"/>
      <c r="I2099" s="5"/>
      <c r="J2099" s="4"/>
      <c r="K2099" s="5"/>
      <c r="L2099" s="6"/>
      <c r="M2099" s="6"/>
    </row>
    <row r="2100" spans="1:13" ht="13.2" x14ac:dyDescent="0.25">
      <c r="A2100" s="1"/>
      <c r="B2100" s="11"/>
      <c r="C2100" s="4"/>
      <c r="D2100" s="11"/>
      <c r="E2100" s="11"/>
      <c r="F2100" s="23"/>
      <c r="G2100" s="4"/>
      <c r="H2100" s="4"/>
      <c r="I2100" s="5"/>
      <c r="J2100" s="4"/>
      <c r="K2100" s="5"/>
      <c r="L2100" s="6"/>
      <c r="M2100" s="6"/>
    </row>
    <row r="2101" spans="1:13" ht="13.2" x14ac:dyDescent="0.25">
      <c r="A2101" s="1"/>
      <c r="B2101" s="11"/>
      <c r="C2101" s="4"/>
      <c r="D2101" s="11"/>
      <c r="E2101" s="11"/>
      <c r="F2101" s="23"/>
      <c r="G2101" s="4"/>
      <c r="H2101" s="4"/>
      <c r="I2101" s="5"/>
      <c r="J2101" s="4"/>
      <c r="K2101" s="5"/>
      <c r="L2101" s="6"/>
      <c r="M2101" s="6"/>
    </row>
    <row r="2102" spans="1:13" ht="13.2" x14ac:dyDescent="0.25">
      <c r="A2102" s="1"/>
      <c r="B2102" s="11"/>
      <c r="C2102" s="4"/>
      <c r="D2102" s="11"/>
      <c r="E2102" s="11"/>
      <c r="F2102" s="23"/>
      <c r="G2102" s="4"/>
      <c r="H2102" s="4"/>
      <c r="I2102" s="5"/>
      <c r="J2102" s="4"/>
      <c r="K2102" s="5"/>
      <c r="L2102" s="6"/>
      <c r="M2102" s="6"/>
    </row>
    <row r="2103" spans="1:13" ht="13.2" x14ac:dyDescent="0.25">
      <c r="A2103" s="1"/>
      <c r="B2103" s="11"/>
      <c r="C2103" s="4"/>
      <c r="D2103" s="11"/>
      <c r="E2103" s="11"/>
      <c r="F2103" s="23"/>
      <c r="G2103" s="4"/>
      <c r="H2103" s="4"/>
      <c r="I2103" s="5"/>
      <c r="J2103" s="4"/>
      <c r="K2103" s="5"/>
      <c r="L2103" s="6"/>
      <c r="M2103" s="6"/>
    </row>
    <row r="2104" spans="1:13" ht="13.2" x14ac:dyDescent="0.25">
      <c r="A2104" s="1"/>
      <c r="B2104" s="11"/>
      <c r="C2104" s="4"/>
      <c r="D2104" s="11"/>
      <c r="E2104" s="11"/>
      <c r="F2104" s="23"/>
      <c r="G2104" s="4"/>
      <c r="H2104" s="4"/>
      <c r="I2104" s="5"/>
      <c r="J2104" s="4"/>
      <c r="K2104" s="5"/>
      <c r="L2104" s="6"/>
      <c r="M2104" s="6"/>
    </row>
    <row r="2105" spans="1:13" ht="13.2" x14ac:dyDescent="0.25">
      <c r="A2105" s="1"/>
      <c r="B2105" s="11"/>
      <c r="C2105" s="4"/>
      <c r="D2105" s="11"/>
      <c r="E2105" s="11"/>
      <c r="F2105" s="23"/>
      <c r="G2105" s="4"/>
      <c r="H2105" s="4"/>
      <c r="I2105" s="5"/>
      <c r="J2105" s="4"/>
      <c r="K2105" s="5"/>
      <c r="L2105" s="6"/>
      <c r="M2105" s="6"/>
    </row>
    <row r="2106" spans="1:13" ht="13.2" x14ac:dyDescent="0.25">
      <c r="A2106" s="1"/>
      <c r="B2106" s="11"/>
      <c r="C2106" s="4"/>
      <c r="D2106" s="11"/>
      <c r="E2106" s="11"/>
      <c r="F2106" s="23"/>
      <c r="G2106" s="4"/>
      <c r="H2106" s="4"/>
      <c r="I2106" s="5"/>
      <c r="J2106" s="4"/>
      <c r="K2106" s="5"/>
      <c r="L2106" s="6"/>
      <c r="M2106" s="6"/>
    </row>
    <row r="2107" spans="1:13" ht="13.2" x14ac:dyDescent="0.25">
      <c r="A2107" s="1"/>
      <c r="B2107" s="11"/>
      <c r="C2107" s="4"/>
      <c r="D2107" s="11"/>
      <c r="E2107" s="11"/>
      <c r="F2107" s="23"/>
      <c r="G2107" s="4"/>
      <c r="H2107" s="4"/>
      <c r="I2107" s="5"/>
      <c r="J2107" s="4"/>
      <c r="K2107" s="5"/>
      <c r="L2107" s="6"/>
      <c r="M2107" s="6"/>
    </row>
    <row r="2108" spans="1:13" ht="13.2" x14ac:dyDescent="0.25">
      <c r="A2108" s="1"/>
      <c r="B2108" s="11"/>
      <c r="C2108" s="4"/>
      <c r="D2108" s="11"/>
      <c r="E2108" s="11"/>
      <c r="F2108" s="23"/>
      <c r="G2108" s="4"/>
      <c r="H2108" s="4"/>
      <c r="I2108" s="5"/>
      <c r="J2108" s="4"/>
      <c r="K2108" s="5"/>
      <c r="L2108" s="6"/>
      <c r="M2108" s="6"/>
    </row>
    <row r="2109" spans="1:13" ht="13.2" x14ac:dyDescent="0.25">
      <c r="A2109" s="1"/>
      <c r="B2109" s="11"/>
      <c r="C2109" s="4"/>
      <c r="D2109" s="11"/>
      <c r="E2109" s="11"/>
      <c r="F2109" s="23"/>
      <c r="G2109" s="4"/>
      <c r="H2109" s="4"/>
      <c r="I2109" s="5"/>
      <c r="J2109" s="4"/>
      <c r="K2109" s="5"/>
      <c r="L2109" s="6"/>
      <c r="M2109" s="6"/>
    </row>
    <row r="2110" spans="1:13" ht="13.2" x14ac:dyDescent="0.25">
      <c r="A2110" s="1"/>
      <c r="B2110" s="11"/>
      <c r="C2110" s="4"/>
      <c r="D2110" s="11"/>
      <c r="E2110" s="11"/>
      <c r="F2110" s="23"/>
      <c r="G2110" s="4"/>
      <c r="H2110" s="4"/>
      <c r="I2110" s="5"/>
      <c r="J2110" s="4"/>
      <c r="K2110" s="5"/>
      <c r="L2110" s="6"/>
      <c r="M2110" s="6"/>
    </row>
    <row r="2111" spans="1:13" ht="13.2" x14ac:dyDescent="0.25">
      <c r="A2111" s="1"/>
      <c r="B2111" s="11"/>
      <c r="C2111" s="4"/>
      <c r="D2111" s="11"/>
      <c r="E2111" s="11"/>
      <c r="F2111" s="23"/>
      <c r="G2111" s="4"/>
      <c r="H2111" s="4"/>
      <c r="I2111" s="5"/>
      <c r="J2111" s="4"/>
      <c r="K2111" s="5"/>
      <c r="L2111" s="6"/>
      <c r="M2111" s="6"/>
    </row>
    <row r="2112" spans="1:13" ht="13.2" x14ac:dyDescent="0.25">
      <c r="A2112" s="1"/>
      <c r="B2112" s="11"/>
      <c r="C2112" s="4"/>
      <c r="D2112" s="11"/>
      <c r="E2112" s="11"/>
      <c r="F2112" s="23"/>
      <c r="G2112" s="4"/>
      <c r="H2112" s="4"/>
      <c r="I2112" s="5"/>
      <c r="J2112" s="4"/>
      <c r="K2112" s="5"/>
      <c r="L2112" s="6"/>
      <c r="M2112" s="6"/>
    </row>
    <row r="2113" spans="1:13" ht="13.2" x14ac:dyDescent="0.25">
      <c r="A2113" s="1"/>
      <c r="B2113" s="11"/>
      <c r="C2113" s="4"/>
      <c r="D2113" s="11"/>
      <c r="E2113" s="11"/>
      <c r="F2113" s="23"/>
      <c r="G2113" s="4"/>
      <c r="H2113" s="4"/>
      <c r="I2113" s="5"/>
      <c r="J2113" s="4"/>
      <c r="K2113" s="5"/>
      <c r="L2113" s="6"/>
      <c r="M2113" s="6"/>
    </row>
    <row r="2114" spans="1:13" ht="13.2" x14ac:dyDescent="0.25">
      <c r="A2114" s="1"/>
      <c r="B2114" s="11"/>
      <c r="C2114" s="4"/>
      <c r="D2114" s="11"/>
      <c r="E2114" s="11"/>
      <c r="F2114" s="23"/>
      <c r="G2114" s="4"/>
      <c r="H2114" s="4"/>
      <c r="I2114" s="5"/>
      <c r="J2114" s="4"/>
      <c r="K2114" s="5"/>
      <c r="L2114" s="6"/>
      <c r="M2114" s="6"/>
    </row>
    <row r="2115" spans="1:13" ht="13.2" x14ac:dyDescent="0.25">
      <c r="A2115" s="1"/>
      <c r="B2115" s="11"/>
      <c r="C2115" s="4"/>
      <c r="D2115" s="11"/>
      <c r="E2115" s="11"/>
      <c r="F2115" s="23"/>
      <c r="G2115" s="4"/>
      <c r="H2115" s="4"/>
      <c r="I2115" s="5"/>
      <c r="J2115" s="4"/>
      <c r="K2115" s="5"/>
      <c r="L2115" s="6"/>
      <c r="M2115" s="6"/>
    </row>
    <row r="2116" spans="1:13" ht="13.2" x14ac:dyDescent="0.25">
      <c r="A2116" s="1"/>
      <c r="B2116" s="11"/>
      <c r="C2116" s="4"/>
      <c r="D2116" s="11"/>
      <c r="E2116" s="11"/>
      <c r="F2116" s="23"/>
      <c r="G2116" s="4"/>
      <c r="H2116" s="4"/>
      <c r="I2116" s="5"/>
      <c r="J2116" s="4"/>
      <c r="K2116" s="5"/>
      <c r="L2116" s="6"/>
      <c r="M2116" s="6"/>
    </row>
    <row r="2117" spans="1:13" ht="13.2" x14ac:dyDescent="0.25">
      <c r="A2117" s="1"/>
      <c r="B2117" s="11"/>
      <c r="C2117" s="4"/>
      <c r="D2117" s="11"/>
      <c r="E2117" s="11"/>
      <c r="F2117" s="23"/>
      <c r="G2117" s="4"/>
      <c r="H2117" s="4"/>
      <c r="I2117" s="5"/>
      <c r="J2117" s="4"/>
      <c r="K2117" s="5"/>
      <c r="L2117" s="6"/>
      <c r="M2117" s="6"/>
    </row>
    <row r="2118" spans="1:13" ht="13.2" x14ac:dyDescent="0.25">
      <c r="A2118" s="1"/>
      <c r="B2118" s="11"/>
      <c r="C2118" s="4"/>
      <c r="D2118" s="11"/>
      <c r="E2118" s="11"/>
      <c r="F2118" s="23"/>
      <c r="G2118" s="4"/>
      <c r="H2118" s="4"/>
      <c r="I2118" s="5"/>
      <c r="J2118" s="4"/>
      <c r="K2118" s="5"/>
      <c r="L2118" s="6"/>
      <c r="M2118" s="6"/>
    </row>
    <row r="2119" spans="1:13" ht="13.2" x14ac:dyDescent="0.25">
      <c r="A2119" s="1"/>
      <c r="B2119" s="11"/>
      <c r="C2119" s="4"/>
      <c r="D2119" s="11"/>
      <c r="E2119" s="11"/>
      <c r="F2119" s="23"/>
      <c r="G2119" s="4"/>
      <c r="H2119" s="4"/>
      <c r="I2119" s="5"/>
      <c r="J2119" s="4"/>
      <c r="K2119" s="5"/>
      <c r="L2119" s="6"/>
      <c r="M2119" s="6"/>
    </row>
    <row r="2120" spans="1:13" ht="13.2" x14ac:dyDescent="0.25">
      <c r="A2120" s="1"/>
      <c r="B2120" s="11"/>
      <c r="C2120" s="4"/>
      <c r="D2120" s="11"/>
      <c r="E2120" s="11"/>
      <c r="F2120" s="23"/>
      <c r="G2120" s="4"/>
      <c r="H2120" s="4"/>
      <c r="I2120" s="5"/>
      <c r="J2120" s="4"/>
      <c r="K2120" s="5"/>
      <c r="L2120" s="6"/>
      <c r="M2120" s="6"/>
    </row>
    <row r="2121" spans="1:13" ht="13.2" x14ac:dyDescent="0.25">
      <c r="A2121" s="1"/>
      <c r="B2121" s="11"/>
      <c r="C2121" s="4"/>
      <c r="D2121" s="11"/>
      <c r="E2121" s="11"/>
      <c r="F2121" s="23"/>
      <c r="G2121" s="4"/>
      <c r="H2121" s="4"/>
      <c r="I2121" s="5"/>
      <c r="J2121" s="4"/>
      <c r="K2121" s="5"/>
      <c r="L2121" s="6"/>
      <c r="M2121" s="6"/>
    </row>
    <row r="2122" spans="1:13" ht="13.2" x14ac:dyDescent="0.25">
      <c r="A2122" s="1"/>
      <c r="B2122" s="11"/>
      <c r="C2122" s="4"/>
      <c r="D2122" s="11"/>
      <c r="E2122" s="11"/>
      <c r="F2122" s="23"/>
      <c r="G2122" s="4"/>
      <c r="H2122" s="4"/>
      <c r="I2122" s="5"/>
      <c r="J2122" s="4"/>
      <c r="K2122" s="5"/>
      <c r="L2122" s="6"/>
      <c r="M2122" s="6"/>
    </row>
    <row r="2123" spans="1:13" ht="13.2" x14ac:dyDescent="0.25">
      <c r="A2123" s="1"/>
      <c r="B2123" s="11"/>
      <c r="C2123" s="4"/>
      <c r="D2123" s="11"/>
      <c r="E2123" s="11"/>
      <c r="F2123" s="23"/>
      <c r="G2123" s="4"/>
      <c r="H2123" s="4"/>
      <c r="I2123" s="5"/>
      <c r="J2123" s="4"/>
      <c r="K2123" s="5"/>
      <c r="L2123" s="6"/>
      <c r="M2123" s="6"/>
    </row>
    <row r="2124" spans="1:13" ht="13.2" x14ac:dyDescent="0.25">
      <c r="A2124" s="1"/>
      <c r="B2124" s="11"/>
      <c r="C2124" s="4"/>
      <c r="D2124" s="11"/>
      <c r="E2124" s="11"/>
      <c r="F2124" s="23"/>
      <c r="G2124" s="4"/>
      <c r="H2124" s="4"/>
      <c r="I2124" s="5"/>
      <c r="J2124" s="4"/>
      <c r="K2124" s="5"/>
      <c r="L2124" s="6"/>
      <c r="M2124" s="6"/>
    </row>
    <row r="2125" spans="1:13" ht="13.2" x14ac:dyDescent="0.25">
      <c r="A2125" s="1"/>
      <c r="B2125" s="11"/>
      <c r="C2125" s="4"/>
      <c r="D2125" s="11"/>
      <c r="E2125" s="11"/>
      <c r="F2125" s="23"/>
      <c r="G2125" s="4"/>
      <c r="H2125" s="4"/>
      <c r="I2125" s="5"/>
      <c r="J2125" s="4"/>
      <c r="K2125" s="5"/>
      <c r="L2125" s="6"/>
      <c r="M2125" s="6"/>
    </row>
    <row r="2126" spans="1:13" ht="13.2" x14ac:dyDescent="0.25">
      <c r="A2126" s="1"/>
      <c r="B2126" s="11"/>
      <c r="C2126" s="4"/>
      <c r="D2126" s="11"/>
      <c r="E2126" s="11"/>
      <c r="F2126" s="23"/>
      <c r="G2126" s="4"/>
      <c r="H2126" s="4"/>
      <c r="I2126" s="5"/>
      <c r="J2126" s="4"/>
      <c r="K2126" s="5"/>
      <c r="L2126" s="6"/>
      <c r="M2126" s="6"/>
    </row>
    <row r="2127" spans="1:13" ht="13.2" x14ac:dyDescent="0.25">
      <c r="A2127" s="1"/>
      <c r="B2127" s="11"/>
      <c r="C2127" s="4"/>
      <c r="D2127" s="11"/>
      <c r="E2127" s="11"/>
      <c r="F2127" s="23"/>
      <c r="G2127" s="4"/>
      <c r="H2127" s="4"/>
      <c r="I2127" s="5"/>
      <c r="J2127" s="4"/>
      <c r="K2127" s="5"/>
      <c r="L2127" s="6"/>
      <c r="M2127" s="6"/>
    </row>
    <row r="2128" spans="1:13" ht="13.2" x14ac:dyDescent="0.25">
      <c r="A2128" s="1"/>
      <c r="B2128" s="11"/>
      <c r="C2128" s="4"/>
      <c r="D2128" s="11"/>
      <c r="E2128" s="11"/>
      <c r="F2128" s="23"/>
      <c r="G2128" s="4"/>
      <c r="H2128" s="4"/>
      <c r="I2128" s="5"/>
      <c r="J2128" s="4"/>
      <c r="K2128" s="5"/>
      <c r="L2128" s="6"/>
      <c r="M2128" s="6"/>
    </row>
    <row r="2129" spans="1:13" ht="13.2" x14ac:dyDescent="0.25">
      <c r="A2129" s="1"/>
      <c r="B2129" s="11"/>
      <c r="C2129" s="4"/>
      <c r="D2129" s="11"/>
      <c r="E2129" s="11"/>
      <c r="F2129" s="23"/>
      <c r="G2129" s="4"/>
      <c r="H2129" s="4"/>
      <c r="I2129" s="5"/>
      <c r="J2129" s="4"/>
      <c r="K2129" s="5"/>
      <c r="L2129" s="6"/>
      <c r="M2129" s="6"/>
    </row>
    <row r="2130" spans="1:13" ht="13.2" x14ac:dyDescent="0.25">
      <c r="A2130" s="1"/>
      <c r="B2130" s="11"/>
      <c r="C2130" s="4"/>
      <c r="D2130" s="11"/>
      <c r="E2130" s="11"/>
      <c r="F2130" s="23"/>
      <c r="G2130" s="4"/>
      <c r="H2130" s="4"/>
      <c r="I2130" s="5"/>
      <c r="J2130" s="4"/>
      <c r="K2130" s="5"/>
      <c r="L2130" s="6"/>
      <c r="M2130" s="6"/>
    </row>
    <row r="2131" spans="1:13" ht="13.2" x14ac:dyDescent="0.25">
      <c r="A2131" s="1"/>
      <c r="B2131" s="11"/>
      <c r="C2131" s="4"/>
      <c r="D2131" s="11"/>
      <c r="E2131" s="11"/>
      <c r="F2131" s="23"/>
      <c r="G2131" s="4"/>
      <c r="H2131" s="4"/>
      <c r="I2131" s="5"/>
      <c r="J2131" s="4"/>
      <c r="K2131" s="5"/>
      <c r="L2131" s="6"/>
      <c r="M2131" s="6"/>
    </row>
    <row r="2132" spans="1:13" ht="13.2" x14ac:dyDescent="0.25">
      <c r="A2132" s="1"/>
      <c r="B2132" s="11"/>
      <c r="C2132" s="4"/>
      <c r="D2132" s="11"/>
      <c r="E2132" s="11"/>
      <c r="F2132" s="23"/>
      <c r="G2132" s="4"/>
      <c r="H2132" s="4"/>
      <c r="I2132" s="5"/>
      <c r="J2132" s="4"/>
      <c r="K2132" s="5"/>
      <c r="L2132" s="6"/>
      <c r="M2132" s="6"/>
    </row>
    <row r="2133" spans="1:13" ht="13.2" x14ac:dyDescent="0.25">
      <c r="A2133" s="1"/>
      <c r="B2133" s="11"/>
      <c r="C2133" s="4"/>
      <c r="D2133" s="11"/>
      <c r="E2133" s="11"/>
      <c r="F2133" s="23"/>
      <c r="G2133" s="4"/>
      <c r="H2133" s="4"/>
      <c r="I2133" s="5"/>
      <c r="J2133" s="4"/>
      <c r="K2133" s="5"/>
      <c r="L2133" s="6"/>
      <c r="M2133" s="6"/>
    </row>
    <row r="2134" spans="1:13" ht="13.2" x14ac:dyDescent="0.25">
      <c r="A2134" s="1"/>
      <c r="B2134" s="11"/>
      <c r="C2134" s="4"/>
      <c r="D2134" s="11"/>
      <c r="E2134" s="11"/>
      <c r="F2134" s="23"/>
      <c r="G2134" s="4"/>
      <c r="H2134" s="4"/>
      <c r="I2134" s="5"/>
      <c r="J2134" s="4"/>
      <c r="K2134" s="5"/>
      <c r="L2134" s="6"/>
      <c r="M2134" s="6"/>
    </row>
    <row r="2135" spans="1:13" ht="13.2" x14ac:dyDescent="0.25">
      <c r="A2135" s="1"/>
      <c r="B2135" s="11"/>
      <c r="C2135" s="4"/>
      <c r="D2135" s="11"/>
      <c r="E2135" s="11"/>
      <c r="F2135" s="23"/>
      <c r="G2135" s="4"/>
      <c r="H2135" s="4"/>
      <c r="I2135" s="5"/>
      <c r="J2135" s="4"/>
      <c r="K2135" s="5"/>
      <c r="L2135" s="6"/>
      <c r="M2135" s="6"/>
    </row>
    <row r="2136" spans="1:13" ht="13.2" x14ac:dyDescent="0.25">
      <c r="A2136" s="1"/>
      <c r="B2136" s="11"/>
      <c r="C2136" s="4"/>
      <c r="D2136" s="11"/>
      <c r="E2136" s="11"/>
      <c r="F2136" s="23"/>
      <c r="G2136" s="4"/>
      <c r="H2136" s="4"/>
      <c r="I2136" s="5"/>
      <c r="J2136" s="4"/>
      <c r="K2136" s="5"/>
      <c r="L2136" s="6"/>
      <c r="M2136" s="6"/>
    </row>
    <row r="2137" spans="1:13" ht="13.2" x14ac:dyDescent="0.25">
      <c r="A2137" s="1"/>
      <c r="B2137" s="11"/>
      <c r="C2137" s="4"/>
      <c r="D2137" s="11"/>
      <c r="E2137" s="11"/>
      <c r="F2137" s="23"/>
      <c r="G2137" s="4"/>
      <c r="H2137" s="4"/>
      <c r="I2137" s="5"/>
      <c r="J2137" s="4"/>
      <c r="K2137" s="5"/>
      <c r="L2137" s="6"/>
      <c r="M2137" s="6"/>
    </row>
    <row r="2138" spans="1:13" ht="13.2" x14ac:dyDescent="0.25">
      <c r="A2138" s="1"/>
      <c r="B2138" s="11"/>
      <c r="C2138" s="4"/>
      <c r="D2138" s="11"/>
      <c r="E2138" s="11"/>
      <c r="F2138" s="23"/>
      <c r="G2138" s="4"/>
      <c r="H2138" s="4"/>
      <c r="I2138" s="5"/>
      <c r="J2138" s="4"/>
      <c r="K2138" s="5"/>
      <c r="L2138" s="6"/>
      <c r="M2138" s="6"/>
    </row>
    <row r="2139" spans="1:13" ht="13.2" x14ac:dyDescent="0.25">
      <c r="A2139" s="1"/>
      <c r="B2139" s="11"/>
      <c r="C2139" s="4"/>
      <c r="D2139" s="11"/>
      <c r="E2139" s="11"/>
      <c r="F2139" s="23"/>
      <c r="G2139" s="4"/>
      <c r="H2139" s="4"/>
      <c r="I2139" s="5"/>
      <c r="J2139" s="4"/>
      <c r="K2139" s="5"/>
      <c r="L2139" s="6"/>
      <c r="M2139" s="6"/>
    </row>
    <row r="2140" spans="1:13" ht="13.2" x14ac:dyDescent="0.25">
      <c r="A2140" s="1"/>
      <c r="B2140" s="11"/>
      <c r="C2140" s="4"/>
      <c r="D2140" s="11"/>
      <c r="E2140" s="11"/>
      <c r="F2140" s="23"/>
      <c r="G2140" s="4"/>
      <c r="H2140" s="4"/>
      <c r="I2140" s="5"/>
      <c r="J2140" s="4"/>
      <c r="K2140" s="5"/>
      <c r="L2140" s="6"/>
      <c r="M2140" s="6"/>
    </row>
    <row r="2141" spans="1:13" ht="13.2" x14ac:dyDescent="0.25">
      <c r="A2141" s="1"/>
      <c r="B2141" s="11"/>
      <c r="C2141" s="4"/>
      <c r="D2141" s="11"/>
      <c r="E2141" s="11"/>
      <c r="F2141" s="23"/>
      <c r="G2141" s="4"/>
      <c r="H2141" s="4"/>
      <c r="I2141" s="5"/>
      <c r="J2141" s="4"/>
      <c r="K2141" s="5"/>
      <c r="L2141" s="6"/>
      <c r="M2141" s="6"/>
    </row>
    <row r="2142" spans="1:13" ht="13.2" x14ac:dyDescent="0.25">
      <c r="A2142" s="1"/>
      <c r="B2142" s="11"/>
      <c r="C2142" s="4"/>
      <c r="D2142" s="11"/>
      <c r="E2142" s="11"/>
      <c r="F2142" s="23"/>
      <c r="G2142" s="4"/>
      <c r="H2142" s="4"/>
      <c r="I2142" s="5"/>
      <c r="J2142" s="4"/>
      <c r="K2142" s="5"/>
      <c r="L2142" s="6"/>
      <c r="M2142" s="6"/>
    </row>
    <row r="2143" spans="1:13" ht="13.2" x14ac:dyDescent="0.25">
      <c r="A2143" s="1"/>
      <c r="B2143" s="11"/>
      <c r="C2143" s="4"/>
      <c r="D2143" s="11"/>
      <c r="E2143" s="11"/>
      <c r="F2143" s="23"/>
      <c r="G2143" s="4"/>
      <c r="H2143" s="4"/>
      <c r="I2143" s="5"/>
      <c r="J2143" s="4"/>
      <c r="K2143" s="5"/>
      <c r="L2143" s="6"/>
      <c r="M2143" s="6"/>
    </row>
    <row r="2144" spans="1:13" ht="13.2" x14ac:dyDescent="0.25">
      <c r="A2144" s="1"/>
      <c r="B2144" s="11"/>
      <c r="C2144" s="4"/>
      <c r="D2144" s="11"/>
      <c r="E2144" s="11"/>
      <c r="F2144" s="23"/>
      <c r="G2144" s="4"/>
      <c r="H2144" s="4"/>
      <c r="I2144" s="5"/>
      <c r="J2144" s="4"/>
      <c r="K2144" s="5"/>
      <c r="L2144" s="6"/>
      <c r="M2144" s="6"/>
    </row>
    <row r="2145" spans="1:13" ht="13.2" x14ac:dyDescent="0.25">
      <c r="A2145" s="1"/>
      <c r="B2145" s="11"/>
      <c r="C2145" s="4"/>
      <c r="D2145" s="11"/>
      <c r="E2145" s="11"/>
      <c r="F2145" s="23"/>
      <c r="G2145" s="4"/>
      <c r="H2145" s="4"/>
      <c r="I2145" s="5"/>
      <c r="J2145" s="4"/>
      <c r="K2145" s="5"/>
      <c r="L2145" s="6"/>
      <c r="M2145" s="6"/>
    </row>
    <row r="2146" spans="1:13" ht="13.2" x14ac:dyDescent="0.25">
      <c r="A2146" s="1"/>
      <c r="B2146" s="11"/>
      <c r="C2146" s="4"/>
      <c r="D2146" s="11"/>
      <c r="E2146" s="11"/>
      <c r="F2146" s="23"/>
      <c r="G2146" s="4"/>
      <c r="H2146" s="4"/>
      <c r="I2146" s="5"/>
      <c r="J2146" s="4"/>
      <c r="K2146" s="5"/>
      <c r="L2146" s="6"/>
      <c r="M2146" s="6"/>
    </row>
    <row r="2147" spans="1:13" ht="13.2" x14ac:dyDescent="0.25">
      <c r="A2147" s="1"/>
      <c r="B2147" s="11"/>
      <c r="C2147" s="4"/>
      <c r="D2147" s="11"/>
      <c r="E2147" s="11"/>
      <c r="F2147" s="23"/>
      <c r="G2147" s="4"/>
      <c r="H2147" s="4"/>
      <c r="I2147" s="5"/>
      <c r="J2147" s="4"/>
      <c r="K2147" s="5"/>
      <c r="L2147" s="6"/>
      <c r="M2147" s="6"/>
    </row>
    <row r="2148" spans="1:13" ht="13.2" x14ac:dyDescent="0.25">
      <c r="A2148" s="1"/>
      <c r="B2148" s="11"/>
      <c r="C2148" s="4"/>
      <c r="D2148" s="11"/>
      <c r="E2148" s="11"/>
      <c r="F2148" s="23"/>
      <c r="G2148" s="4"/>
      <c r="H2148" s="4"/>
      <c r="I2148" s="5"/>
      <c r="J2148" s="4"/>
      <c r="K2148" s="5"/>
      <c r="L2148" s="6"/>
      <c r="M2148" s="6"/>
    </row>
    <row r="2149" spans="1:13" ht="13.2" x14ac:dyDescent="0.25">
      <c r="A2149" s="1"/>
      <c r="B2149" s="11"/>
      <c r="C2149" s="4"/>
      <c r="D2149" s="11"/>
      <c r="E2149" s="11"/>
      <c r="F2149" s="23"/>
      <c r="G2149" s="4"/>
      <c r="H2149" s="4"/>
      <c r="I2149" s="5"/>
      <c r="J2149" s="4"/>
      <c r="K2149" s="5"/>
      <c r="L2149" s="6"/>
      <c r="M2149" s="6"/>
    </row>
    <row r="2150" spans="1:13" ht="13.2" x14ac:dyDescent="0.25">
      <c r="A2150" s="1"/>
      <c r="B2150" s="11"/>
      <c r="C2150" s="4"/>
      <c r="D2150" s="11"/>
      <c r="E2150" s="11"/>
      <c r="F2150" s="23"/>
      <c r="G2150" s="4"/>
      <c r="H2150" s="4"/>
      <c r="I2150" s="5"/>
      <c r="J2150" s="4"/>
      <c r="K2150" s="5"/>
      <c r="L2150" s="6"/>
      <c r="M2150" s="6"/>
    </row>
    <row r="2151" spans="1:13" ht="13.2" x14ac:dyDescent="0.25">
      <c r="A2151" s="1"/>
      <c r="B2151" s="11"/>
      <c r="C2151" s="4"/>
      <c r="D2151" s="11"/>
      <c r="E2151" s="11"/>
      <c r="F2151" s="23"/>
      <c r="G2151" s="4"/>
      <c r="H2151" s="4"/>
      <c r="I2151" s="5"/>
      <c r="J2151" s="4"/>
      <c r="K2151" s="5"/>
      <c r="L2151" s="6"/>
      <c r="M2151" s="6"/>
    </row>
    <row r="2152" spans="1:13" ht="13.2" x14ac:dyDescent="0.25">
      <c r="A2152" s="1"/>
      <c r="B2152" s="11"/>
      <c r="C2152" s="4"/>
      <c r="D2152" s="11"/>
      <c r="E2152" s="11"/>
      <c r="F2152" s="23"/>
      <c r="G2152" s="4"/>
      <c r="H2152" s="4"/>
      <c r="I2152" s="5"/>
      <c r="J2152" s="4"/>
      <c r="K2152" s="5"/>
      <c r="L2152" s="6"/>
      <c r="M2152" s="6"/>
    </row>
    <row r="2153" spans="1:13" ht="13.2" x14ac:dyDescent="0.25">
      <c r="A2153" s="1"/>
      <c r="B2153" s="11"/>
      <c r="C2153" s="4"/>
      <c r="D2153" s="11"/>
      <c r="E2153" s="11"/>
      <c r="F2153" s="23"/>
      <c r="G2153" s="4"/>
      <c r="H2153" s="4"/>
      <c r="I2153" s="5"/>
      <c r="J2153" s="4"/>
      <c r="K2153" s="5"/>
      <c r="L2153" s="6"/>
      <c r="M2153" s="6"/>
    </row>
    <row r="2154" spans="1:13" ht="13.2" x14ac:dyDescent="0.25">
      <c r="A2154" s="1"/>
      <c r="B2154" s="11"/>
      <c r="C2154" s="4"/>
      <c r="D2154" s="11"/>
      <c r="E2154" s="11"/>
      <c r="F2154" s="23"/>
      <c r="G2154" s="4"/>
      <c r="H2154" s="4"/>
      <c r="I2154" s="5"/>
      <c r="J2154" s="4"/>
      <c r="K2154" s="5"/>
      <c r="L2154" s="6"/>
      <c r="M2154" s="6"/>
    </row>
    <row r="2155" spans="1:13" ht="13.2" x14ac:dyDescent="0.25">
      <c r="A2155" s="1"/>
      <c r="B2155" s="11"/>
      <c r="C2155" s="4"/>
      <c r="D2155" s="11"/>
      <c r="E2155" s="11"/>
      <c r="F2155" s="23"/>
      <c r="G2155" s="4"/>
      <c r="H2155" s="4"/>
      <c r="I2155" s="5"/>
      <c r="J2155" s="4"/>
      <c r="K2155" s="5"/>
      <c r="L2155" s="6"/>
      <c r="M2155" s="6"/>
    </row>
    <row r="2156" spans="1:13" ht="13.2" x14ac:dyDescent="0.25">
      <c r="A2156" s="1"/>
      <c r="B2156" s="11"/>
      <c r="C2156" s="4"/>
      <c r="D2156" s="11"/>
      <c r="E2156" s="11"/>
      <c r="F2156" s="23"/>
      <c r="G2156" s="4"/>
      <c r="H2156" s="4"/>
      <c r="I2156" s="5"/>
      <c r="J2156" s="4"/>
      <c r="K2156" s="5"/>
      <c r="L2156" s="6"/>
      <c r="M2156" s="6"/>
    </row>
    <row r="2157" spans="1:13" ht="13.2" x14ac:dyDescent="0.25">
      <c r="A2157" s="1"/>
      <c r="B2157" s="11"/>
      <c r="C2157" s="4"/>
      <c r="D2157" s="11"/>
      <c r="E2157" s="11"/>
      <c r="F2157" s="23"/>
      <c r="G2157" s="4"/>
      <c r="H2157" s="4"/>
      <c r="I2157" s="5"/>
      <c r="J2157" s="4"/>
      <c r="K2157" s="5"/>
      <c r="L2157" s="6"/>
      <c r="M2157" s="6"/>
    </row>
    <row r="2158" spans="1:13" ht="13.2" x14ac:dyDescent="0.25">
      <c r="A2158" s="1"/>
      <c r="B2158" s="11"/>
      <c r="C2158" s="4"/>
      <c r="D2158" s="11"/>
      <c r="E2158" s="11"/>
      <c r="F2158" s="23"/>
      <c r="G2158" s="4"/>
      <c r="H2158" s="4"/>
      <c r="I2158" s="5"/>
      <c r="J2158" s="4"/>
      <c r="K2158" s="5"/>
      <c r="L2158" s="6"/>
      <c r="M2158" s="6"/>
    </row>
    <row r="2159" spans="1:13" ht="13.2" x14ac:dyDescent="0.25">
      <c r="A2159" s="1"/>
      <c r="B2159" s="11"/>
      <c r="C2159" s="4"/>
      <c r="D2159" s="11"/>
      <c r="E2159" s="11"/>
      <c r="F2159" s="23"/>
      <c r="G2159" s="4"/>
      <c r="H2159" s="4"/>
      <c r="I2159" s="5"/>
      <c r="J2159" s="4"/>
      <c r="K2159" s="5"/>
      <c r="L2159" s="6"/>
      <c r="M2159" s="6"/>
    </row>
    <row r="2160" spans="1:13" ht="13.2" x14ac:dyDescent="0.25">
      <c r="A2160" s="1"/>
      <c r="B2160" s="11"/>
      <c r="C2160" s="4"/>
      <c r="D2160" s="11"/>
      <c r="E2160" s="11"/>
      <c r="F2160" s="23"/>
      <c r="G2160" s="4"/>
      <c r="H2160" s="4"/>
      <c r="I2160" s="5"/>
      <c r="J2160" s="4"/>
      <c r="K2160" s="5"/>
      <c r="L2160" s="6"/>
      <c r="M2160" s="6"/>
    </row>
    <row r="2161" spans="1:13" ht="13.2" x14ac:dyDescent="0.25">
      <c r="A2161" s="1"/>
      <c r="B2161" s="11"/>
      <c r="C2161" s="4"/>
      <c r="D2161" s="11"/>
      <c r="E2161" s="11"/>
      <c r="F2161" s="23"/>
      <c r="G2161" s="4"/>
      <c r="H2161" s="4"/>
      <c r="I2161" s="5"/>
      <c r="J2161" s="4"/>
      <c r="K2161" s="5"/>
      <c r="L2161" s="6"/>
      <c r="M2161" s="6"/>
    </row>
    <row r="2162" spans="1:13" ht="13.2" x14ac:dyDescent="0.25">
      <c r="A2162" s="1"/>
      <c r="B2162" s="11"/>
      <c r="C2162" s="4"/>
      <c r="D2162" s="11"/>
      <c r="E2162" s="11"/>
      <c r="F2162" s="23"/>
      <c r="G2162" s="4"/>
      <c r="H2162" s="4"/>
      <c r="I2162" s="5"/>
      <c r="J2162" s="4"/>
      <c r="K2162" s="5"/>
      <c r="L2162" s="6"/>
      <c r="M2162" s="6"/>
    </row>
    <row r="2163" spans="1:13" ht="13.2" x14ac:dyDescent="0.25">
      <c r="A2163" s="1"/>
      <c r="B2163" s="11"/>
      <c r="C2163" s="4"/>
      <c r="D2163" s="11"/>
      <c r="E2163" s="11"/>
      <c r="F2163" s="23"/>
      <c r="G2163" s="4"/>
      <c r="H2163" s="4"/>
      <c r="I2163" s="5"/>
      <c r="J2163" s="4"/>
      <c r="K2163" s="5"/>
      <c r="L2163" s="6"/>
      <c r="M2163" s="6"/>
    </row>
    <row r="2164" spans="1:13" ht="13.2" x14ac:dyDescent="0.25">
      <c r="A2164" s="1"/>
      <c r="B2164" s="11"/>
      <c r="C2164" s="4"/>
      <c r="D2164" s="11"/>
      <c r="E2164" s="11"/>
      <c r="F2164" s="23"/>
      <c r="G2164" s="4"/>
      <c r="H2164" s="4"/>
      <c r="I2164" s="5"/>
      <c r="J2164" s="4"/>
      <c r="K2164" s="5"/>
      <c r="L2164" s="6"/>
      <c r="M2164" s="6"/>
    </row>
    <row r="2165" spans="1:13" ht="13.2" x14ac:dyDescent="0.25">
      <c r="A2165" s="1"/>
      <c r="B2165" s="11"/>
      <c r="C2165" s="4"/>
      <c r="D2165" s="11"/>
      <c r="E2165" s="11"/>
      <c r="F2165" s="23"/>
      <c r="G2165" s="4"/>
      <c r="H2165" s="4"/>
      <c r="I2165" s="5"/>
      <c r="J2165" s="4"/>
      <c r="K2165" s="5"/>
      <c r="L2165" s="6"/>
      <c r="M2165" s="6"/>
    </row>
    <row r="2166" spans="1:13" ht="13.2" x14ac:dyDescent="0.25">
      <c r="A2166" s="1"/>
      <c r="B2166" s="11"/>
      <c r="C2166" s="4"/>
      <c r="D2166" s="11"/>
      <c r="E2166" s="11"/>
      <c r="F2166" s="23"/>
      <c r="G2166" s="4"/>
      <c r="H2166" s="4"/>
      <c r="I2166" s="5"/>
      <c r="J2166" s="4"/>
      <c r="K2166" s="5"/>
      <c r="L2166" s="6"/>
      <c r="M2166" s="6"/>
    </row>
    <row r="2167" spans="1:13" ht="13.2" x14ac:dyDescent="0.25">
      <c r="A2167" s="1"/>
      <c r="B2167" s="11"/>
      <c r="C2167" s="4"/>
      <c r="D2167" s="11"/>
      <c r="E2167" s="11"/>
      <c r="F2167" s="23"/>
      <c r="G2167" s="4"/>
      <c r="H2167" s="4"/>
      <c r="I2167" s="5"/>
      <c r="J2167" s="4"/>
      <c r="K2167" s="5"/>
      <c r="L2167" s="6"/>
      <c r="M2167" s="6"/>
    </row>
    <row r="2168" spans="1:13" ht="13.2" x14ac:dyDescent="0.25">
      <c r="A2168" s="1"/>
      <c r="B2168" s="11"/>
      <c r="C2168" s="4"/>
      <c r="D2168" s="11"/>
      <c r="E2168" s="11"/>
      <c r="F2168" s="23"/>
      <c r="G2168" s="4"/>
      <c r="H2168" s="4"/>
      <c r="I2168" s="5"/>
      <c r="J2168" s="4"/>
      <c r="K2168" s="5"/>
      <c r="L2168" s="6"/>
      <c r="M2168" s="6"/>
    </row>
    <row r="2169" spans="1:13" ht="13.2" x14ac:dyDescent="0.25">
      <c r="A2169" s="1"/>
      <c r="B2169" s="11"/>
      <c r="C2169" s="4"/>
      <c r="D2169" s="11"/>
      <c r="E2169" s="11"/>
      <c r="F2169" s="23"/>
      <c r="G2169" s="4"/>
      <c r="H2169" s="4"/>
      <c r="I2169" s="5"/>
      <c r="J2169" s="4"/>
      <c r="K2169" s="5"/>
      <c r="L2169" s="6"/>
      <c r="M2169" s="6"/>
    </row>
    <row r="2170" spans="1:13" ht="13.2" x14ac:dyDescent="0.25">
      <c r="A2170" s="1"/>
      <c r="B2170" s="11"/>
      <c r="C2170" s="4"/>
      <c r="D2170" s="11"/>
      <c r="E2170" s="11"/>
      <c r="F2170" s="23"/>
      <c r="G2170" s="4"/>
      <c r="H2170" s="4"/>
      <c r="I2170" s="5"/>
      <c r="J2170" s="4"/>
      <c r="K2170" s="5"/>
      <c r="L2170" s="6"/>
      <c r="M2170" s="6"/>
    </row>
    <row r="2171" spans="1:13" ht="13.2" x14ac:dyDescent="0.25">
      <c r="A2171" s="1"/>
      <c r="B2171" s="11"/>
      <c r="C2171" s="4"/>
      <c r="D2171" s="11"/>
      <c r="E2171" s="11"/>
      <c r="F2171" s="23"/>
      <c r="G2171" s="4"/>
      <c r="H2171" s="4"/>
      <c r="I2171" s="5"/>
      <c r="J2171" s="4"/>
      <c r="K2171" s="5"/>
      <c r="L2171" s="6"/>
      <c r="M2171" s="6"/>
    </row>
    <row r="2172" spans="1:13" ht="13.2" x14ac:dyDescent="0.25">
      <c r="A2172" s="1"/>
      <c r="B2172" s="11"/>
      <c r="C2172" s="4"/>
      <c r="D2172" s="11"/>
      <c r="E2172" s="11"/>
      <c r="F2172" s="23"/>
      <c r="G2172" s="4"/>
      <c r="H2172" s="4"/>
      <c r="I2172" s="5"/>
      <c r="J2172" s="4"/>
      <c r="K2172" s="5"/>
      <c r="L2172" s="6"/>
      <c r="M2172" s="6"/>
    </row>
    <row r="2173" spans="1:13" ht="13.2" x14ac:dyDescent="0.25">
      <c r="A2173" s="1"/>
      <c r="B2173" s="11"/>
      <c r="C2173" s="4"/>
      <c r="D2173" s="11"/>
      <c r="E2173" s="11"/>
      <c r="F2173" s="23"/>
      <c r="G2173" s="4"/>
      <c r="H2173" s="4"/>
      <c r="I2173" s="5"/>
      <c r="J2173" s="4"/>
      <c r="K2173" s="5"/>
      <c r="L2173" s="6"/>
      <c r="M2173" s="6"/>
    </row>
    <row r="2174" spans="1:13" ht="13.2" x14ac:dyDescent="0.25">
      <c r="A2174" s="1"/>
      <c r="B2174" s="11"/>
      <c r="C2174" s="4"/>
      <c r="D2174" s="11"/>
      <c r="E2174" s="11"/>
      <c r="F2174" s="23"/>
      <c r="G2174" s="4"/>
      <c r="H2174" s="4"/>
      <c r="I2174" s="5"/>
      <c r="J2174" s="4"/>
      <c r="K2174" s="5"/>
      <c r="L2174" s="6"/>
      <c r="M2174" s="6"/>
    </row>
    <row r="2175" spans="1:13" ht="13.2" x14ac:dyDescent="0.25">
      <c r="A2175" s="1"/>
      <c r="B2175" s="11"/>
      <c r="C2175" s="4"/>
      <c r="D2175" s="11"/>
      <c r="E2175" s="11"/>
      <c r="F2175" s="23"/>
      <c r="G2175" s="4"/>
      <c r="H2175" s="4"/>
      <c r="I2175" s="5"/>
      <c r="J2175" s="4"/>
      <c r="K2175" s="5"/>
      <c r="L2175" s="6"/>
      <c r="M2175" s="6"/>
    </row>
    <row r="2176" spans="1:13" ht="13.2" x14ac:dyDescent="0.25">
      <c r="A2176" s="1"/>
      <c r="B2176" s="11"/>
      <c r="C2176" s="4"/>
      <c r="D2176" s="11"/>
      <c r="E2176" s="11"/>
      <c r="F2176" s="23"/>
      <c r="G2176" s="4"/>
      <c r="H2176" s="4"/>
      <c r="I2176" s="5"/>
      <c r="J2176" s="4"/>
      <c r="K2176" s="5"/>
      <c r="L2176" s="6"/>
      <c r="M2176" s="6"/>
    </row>
    <row r="2177" spans="1:13" ht="13.2" x14ac:dyDescent="0.25">
      <c r="A2177" s="1"/>
      <c r="B2177" s="11"/>
      <c r="C2177" s="4"/>
      <c r="D2177" s="11"/>
      <c r="E2177" s="11"/>
      <c r="F2177" s="23"/>
      <c r="G2177" s="4"/>
      <c r="H2177" s="4"/>
      <c r="I2177" s="5"/>
      <c r="J2177" s="4"/>
      <c r="K2177" s="5"/>
      <c r="L2177" s="6"/>
      <c r="M2177" s="6"/>
    </row>
    <row r="2178" spans="1:13" ht="13.2" x14ac:dyDescent="0.25">
      <c r="A2178" s="1"/>
      <c r="B2178" s="11"/>
      <c r="C2178" s="4"/>
      <c r="D2178" s="11"/>
      <c r="E2178" s="11"/>
      <c r="F2178" s="23"/>
      <c r="G2178" s="4"/>
      <c r="H2178" s="4"/>
      <c r="I2178" s="5"/>
      <c r="J2178" s="4"/>
      <c r="K2178" s="5"/>
      <c r="L2178" s="6"/>
      <c r="M2178" s="6"/>
    </row>
    <row r="2179" spans="1:13" ht="13.2" x14ac:dyDescent="0.25">
      <c r="A2179" s="1"/>
      <c r="B2179" s="11"/>
      <c r="C2179" s="4"/>
      <c r="D2179" s="11"/>
      <c r="E2179" s="11"/>
      <c r="F2179" s="23"/>
      <c r="G2179" s="4"/>
      <c r="H2179" s="4"/>
      <c r="I2179" s="5"/>
      <c r="J2179" s="4"/>
      <c r="K2179" s="5"/>
      <c r="L2179" s="6"/>
      <c r="M2179" s="6"/>
    </row>
    <row r="2180" spans="1:13" ht="13.2" x14ac:dyDescent="0.25">
      <c r="A2180" s="1"/>
      <c r="B2180" s="11"/>
      <c r="C2180" s="4"/>
      <c r="D2180" s="11"/>
      <c r="E2180" s="11"/>
      <c r="F2180" s="23"/>
      <c r="G2180" s="4"/>
      <c r="H2180" s="4"/>
      <c r="I2180" s="5"/>
      <c r="J2180" s="4"/>
      <c r="K2180" s="5"/>
      <c r="L2180" s="6"/>
      <c r="M2180" s="6"/>
    </row>
    <row r="2181" spans="1:13" ht="13.2" x14ac:dyDescent="0.25">
      <c r="A2181" s="1"/>
      <c r="B2181" s="11"/>
      <c r="C2181" s="4"/>
      <c r="D2181" s="11"/>
      <c r="E2181" s="11"/>
      <c r="F2181" s="23"/>
      <c r="G2181" s="4"/>
      <c r="H2181" s="4"/>
      <c r="I2181" s="5"/>
      <c r="J2181" s="4"/>
      <c r="K2181" s="5"/>
      <c r="L2181" s="6"/>
      <c r="M2181" s="6"/>
    </row>
    <row r="2182" spans="1:13" ht="13.2" x14ac:dyDescent="0.25">
      <c r="A2182" s="1"/>
      <c r="B2182" s="11"/>
      <c r="C2182" s="4"/>
      <c r="D2182" s="11"/>
      <c r="E2182" s="11"/>
      <c r="F2182" s="23"/>
      <c r="G2182" s="4"/>
      <c r="H2182" s="4"/>
      <c r="I2182" s="5"/>
      <c r="J2182" s="4"/>
      <c r="K2182" s="5"/>
      <c r="L2182" s="6"/>
      <c r="M2182" s="6"/>
    </row>
    <row r="2183" spans="1:13" ht="13.2" x14ac:dyDescent="0.25">
      <c r="A2183" s="1"/>
      <c r="B2183" s="11"/>
      <c r="C2183" s="4"/>
      <c r="D2183" s="11"/>
      <c r="E2183" s="11"/>
      <c r="F2183" s="23"/>
      <c r="G2183" s="4"/>
      <c r="H2183" s="4"/>
      <c r="I2183" s="5"/>
      <c r="J2183" s="4"/>
      <c r="K2183" s="5"/>
      <c r="L2183" s="6"/>
      <c r="M2183" s="6"/>
    </row>
    <row r="2184" spans="1:13" ht="13.2" x14ac:dyDescent="0.25">
      <c r="A2184" s="1"/>
      <c r="B2184" s="11"/>
      <c r="C2184" s="4"/>
      <c r="D2184" s="11"/>
      <c r="E2184" s="11"/>
      <c r="F2184" s="23"/>
      <c r="G2184" s="4"/>
      <c r="H2184" s="4"/>
      <c r="I2184" s="5"/>
      <c r="J2184" s="4"/>
      <c r="K2184" s="5"/>
      <c r="L2184" s="6"/>
      <c r="M2184" s="6"/>
    </row>
    <row r="2185" spans="1:13" ht="13.2" x14ac:dyDescent="0.25">
      <c r="A2185" s="1"/>
      <c r="B2185" s="11"/>
      <c r="C2185" s="4"/>
      <c r="D2185" s="11"/>
      <c r="E2185" s="11"/>
      <c r="F2185" s="23"/>
      <c r="G2185" s="4"/>
      <c r="H2185" s="4"/>
      <c r="I2185" s="5"/>
      <c r="J2185" s="4"/>
      <c r="K2185" s="5"/>
      <c r="L2185" s="6"/>
      <c r="M2185" s="6"/>
    </row>
    <row r="2186" spans="1:13" ht="13.2" x14ac:dyDescent="0.25">
      <c r="A2186" s="1"/>
      <c r="B2186" s="11"/>
      <c r="C2186" s="4"/>
      <c r="D2186" s="11"/>
      <c r="E2186" s="11"/>
      <c r="F2186" s="23"/>
      <c r="G2186" s="4"/>
      <c r="H2186" s="4"/>
      <c r="I2186" s="5"/>
      <c r="J2186" s="4"/>
      <c r="K2186" s="5"/>
      <c r="L2186" s="6"/>
      <c r="M2186" s="6"/>
    </row>
    <row r="2187" spans="1:13" ht="13.2" x14ac:dyDescent="0.25">
      <c r="G2187" s="4"/>
      <c r="H2187" s="4"/>
      <c r="I2187" s="5"/>
      <c r="J2187" s="4"/>
      <c r="K2187" s="5"/>
    </row>
    <row r="2188" spans="1:13" ht="13.2" x14ac:dyDescent="0.25">
      <c r="G2188" s="4"/>
      <c r="H2188" s="4"/>
      <c r="I2188" s="5"/>
      <c r="J2188" s="4"/>
      <c r="K2188" s="5"/>
    </row>
    <row r="2189" spans="1:13" ht="13.2" x14ac:dyDescent="0.25">
      <c r="G2189" s="4"/>
      <c r="H2189" s="4"/>
      <c r="I2189" s="5"/>
      <c r="J2189" s="4"/>
      <c r="K2189" s="5"/>
    </row>
    <row r="2190" spans="1:13" ht="13.2" x14ac:dyDescent="0.25">
      <c r="G2190" s="4"/>
      <c r="H2190" s="4"/>
      <c r="I2190" s="5"/>
      <c r="J2190" s="4"/>
      <c r="K2190" s="5"/>
    </row>
    <row r="2191" spans="1:13" ht="13.2" x14ac:dyDescent="0.25">
      <c r="G2191" s="4"/>
      <c r="H2191" s="4"/>
      <c r="I2191" s="5"/>
      <c r="J2191" s="4"/>
      <c r="K2191" s="5"/>
    </row>
    <row r="2192" spans="1:13" ht="13.2" x14ac:dyDescent="0.25">
      <c r="G2192" s="4"/>
      <c r="H2192" s="4"/>
      <c r="I2192" s="5"/>
      <c r="J2192" s="4"/>
      <c r="K2192" s="5"/>
    </row>
    <row r="2193" spans="7:11" ht="13.2" x14ac:dyDescent="0.25">
      <c r="G2193" s="4"/>
      <c r="H2193" s="4"/>
      <c r="I2193" s="5"/>
      <c r="J2193" s="4"/>
      <c r="K2193" s="5"/>
    </row>
    <row r="2194" spans="7:11" ht="13.2" x14ac:dyDescent="0.25">
      <c r="G2194" s="4"/>
      <c r="H2194" s="4"/>
      <c r="I2194" s="5"/>
      <c r="J2194" s="4"/>
      <c r="K2194" s="5"/>
    </row>
    <row r="2195" spans="7:11" ht="13.2" x14ac:dyDescent="0.25">
      <c r="G2195" s="4"/>
      <c r="H2195" s="4"/>
      <c r="I2195" s="5"/>
      <c r="J2195" s="4"/>
      <c r="K2195" s="5"/>
    </row>
    <row r="2196" spans="7:11" ht="13.2" x14ac:dyDescent="0.25">
      <c r="G2196" s="4"/>
      <c r="H2196" s="4"/>
      <c r="I2196" s="5"/>
      <c r="J2196" s="4"/>
      <c r="K2196" s="5"/>
    </row>
    <row r="2197" spans="7:11" ht="13.2" x14ac:dyDescent="0.25">
      <c r="G2197" s="4"/>
      <c r="H2197" s="4"/>
      <c r="I2197" s="5"/>
      <c r="J2197" s="4"/>
      <c r="K2197" s="5"/>
    </row>
    <row r="2198" spans="7:11" ht="13.2" x14ac:dyDescent="0.25">
      <c r="G2198" s="4"/>
      <c r="H2198" s="4"/>
      <c r="I2198" s="5"/>
      <c r="J2198" s="4"/>
      <c r="K2198" s="5"/>
    </row>
    <row r="2199" spans="7:11" ht="13.2" x14ac:dyDescent="0.25">
      <c r="G2199" s="4"/>
      <c r="H2199" s="4"/>
      <c r="I2199" s="5"/>
      <c r="J2199" s="4"/>
      <c r="K2199" s="5"/>
    </row>
    <row r="2200" spans="7:11" ht="13.2" x14ac:dyDescent="0.25">
      <c r="G2200" s="4"/>
      <c r="H2200" s="4"/>
      <c r="I2200" s="5"/>
      <c r="J2200" s="4"/>
      <c r="K2200" s="5"/>
    </row>
    <row r="2201" spans="7:11" ht="13.2" x14ac:dyDescent="0.25">
      <c r="G2201" s="4"/>
      <c r="H2201" s="4"/>
      <c r="I2201" s="5"/>
      <c r="J2201" s="4"/>
      <c r="K2201" s="5"/>
    </row>
    <row r="2202" spans="7:11" ht="13.2" x14ac:dyDescent="0.25">
      <c r="G2202" s="4"/>
      <c r="H2202" s="4"/>
      <c r="I2202" s="5"/>
      <c r="J2202" s="4"/>
      <c r="K2202" s="5"/>
    </row>
    <row r="2203" spans="7:11" ht="13.2" x14ac:dyDescent="0.25">
      <c r="G2203" s="4"/>
      <c r="H2203" s="4"/>
      <c r="I2203" s="5"/>
      <c r="J2203" s="4"/>
      <c r="K2203" s="5"/>
    </row>
    <row r="2204" spans="7:11" ht="13.2" x14ac:dyDescent="0.25">
      <c r="G2204" s="4"/>
      <c r="H2204" s="4"/>
      <c r="I2204" s="5"/>
      <c r="J2204" s="4"/>
      <c r="K2204" s="5"/>
    </row>
    <row r="2205" spans="7:11" ht="13.2" x14ac:dyDescent="0.25">
      <c r="G2205" s="4"/>
      <c r="H2205" s="4"/>
      <c r="I2205" s="5"/>
      <c r="J2205" s="4"/>
      <c r="K2205" s="5"/>
    </row>
    <row r="2206" spans="7:11" ht="13.2" x14ac:dyDescent="0.25">
      <c r="G2206" s="4"/>
      <c r="H2206" s="4"/>
      <c r="I2206" s="5"/>
      <c r="J2206" s="4"/>
      <c r="K2206" s="5"/>
    </row>
    <row r="2207" spans="7:11" ht="13.2" x14ac:dyDescent="0.25">
      <c r="G2207" s="4"/>
      <c r="H2207" s="4"/>
      <c r="I2207" s="5"/>
      <c r="J2207" s="4"/>
      <c r="K2207" s="5"/>
    </row>
    <row r="2208" spans="7:11" ht="13.2" x14ac:dyDescent="0.25">
      <c r="G2208" s="4"/>
      <c r="H2208" s="4"/>
      <c r="I2208" s="5"/>
      <c r="J2208" s="4"/>
      <c r="K2208" s="5"/>
    </row>
    <row r="2209" spans="7:11" ht="13.2" x14ac:dyDescent="0.25">
      <c r="G2209" s="4"/>
      <c r="H2209" s="4"/>
      <c r="I2209" s="5"/>
      <c r="J2209" s="4"/>
      <c r="K2209" s="5"/>
    </row>
    <row r="2210" spans="7:11" ht="13.2" x14ac:dyDescent="0.25">
      <c r="G2210" s="4"/>
      <c r="H2210" s="4"/>
      <c r="I2210" s="5"/>
      <c r="J2210" s="4"/>
      <c r="K2210" s="5"/>
    </row>
    <row r="2211" spans="7:11" ht="13.2" x14ac:dyDescent="0.25">
      <c r="G2211" s="4"/>
      <c r="H2211" s="4"/>
      <c r="I2211" s="5"/>
      <c r="J2211" s="4"/>
      <c r="K2211" s="5"/>
    </row>
    <row r="2212" spans="7:11" ht="13.2" x14ac:dyDescent="0.25">
      <c r="G2212" s="4"/>
      <c r="H2212" s="4"/>
      <c r="I2212" s="5"/>
      <c r="J2212" s="4"/>
      <c r="K2212" s="5"/>
    </row>
    <row r="2213" spans="7:11" ht="13.2" x14ac:dyDescent="0.25">
      <c r="G2213" s="4"/>
      <c r="H2213" s="4"/>
      <c r="I2213" s="5"/>
      <c r="J2213" s="4"/>
      <c r="K2213" s="5"/>
    </row>
    <row r="2214" spans="7:11" ht="13.2" x14ac:dyDescent="0.25">
      <c r="G2214" s="4"/>
      <c r="H2214" s="4"/>
      <c r="I2214" s="5"/>
      <c r="J2214" s="4"/>
      <c r="K2214" s="5"/>
    </row>
    <row r="2215" spans="7:11" ht="13.2" x14ac:dyDescent="0.25">
      <c r="G2215" s="4"/>
      <c r="H2215" s="4"/>
      <c r="I2215" s="5"/>
      <c r="J2215" s="4"/>
      <c r="K2215" s="5"/>
    </row>
    <row r="2216" spans="7:11" ht="13.2" x14ac:dyDescent="0.25">
      <c r="G2216" s="4"/>
      <c r="H2216" s="4"/>
      <c r="I2216" s="5"/>
      <c r="J2216" s="4"/>
      <c r="K2216" s="5"/>
    </row>
    <row r="2217" spans="7:11" ht="13.2" x14ac:dyDescent="0.25">
      <c r="G2217" s="4"/>
      <c r="H2217" s="4"/>
      <c r="I2217" s="5"/>
      <c r="J2217" s="4"/>
      <c r="K2217" s="5"/>
    </row>
    <row r="2218" spans="7:11" ht="13.2" x14ac:dyDescent="0.25">
      <c r="G2218" s="4"/>
      <c r="H2218" s="4"/>
      <c r="I2218" s="5"/>
      <c r="J2218" s="4"/>
      <c r="K2218" s="5"/>
    </row>
    <row r="2219" spans="7:11" ht="13.2" x14ac:dyDescent="0.25">
      <c r="G2219" s="4"/>
      <c r="H2219" s="4"/>
      <c r="I2219" s="5"/>
      <c r="J2219" s="4"/>
      <c r="K2219" s="5"/>
    </row>
    <row r="2220" spans="7:11" ht="13.2" x14ac:dyDescent="0.25">
      <c r="G2220" s="4"/>
      <c r="H2220" s="4"/>
      <c r="I2220" s="5"/>
      <c r="J2220" s="4"/>
      <c r="K2220" s="5"/>
    </row>
    <row r="2221" spans="7:11" ht="13.2" x14ac:dyDescent="0.25">
      <c r="G2221" s="4"/>
      <c r="H2221" s="4"/>
      <c r="I2221" s="5"/>
      <c r="J2221" s="4"/>
      <c r="K2221" s="5"/>
    </row>
    <row r="2222" spans="7:11" ht="13.2" x14ac:dyDescent="0.25">
      <c r="G2222" s="4"/>
      <c r="H2222" s="4"/>
      <c r="I2222" s="5"/>
      <c r="J2222" s="4"/>
      <c r="K2222" s="5"/>
    </row>
    <row r="2223" spans="7:11" ht="13.2" x14ac:dyDescent="0.25">
      <c r="G2223" s="4"/>
      <c r="H2223" s="4"/>
      <c r="I2223" s="5"/>
      <c r="J2223" s="4"/>
      <c r="K2223" s="5"/>
    </row>
    <row r="2224" spans="7:11" ht="13.2" x14ac:dyDescent="0.25">
      <c r="G2224" s="4"/>
      <c r="H2224" s="4"/>
      <c r="I2224" s="5"/>
      <c r="J2224" s="4"/>
      <c r="K2224" s="5"/>
    </row>
    <row r="2225" spans="7:11" ht="13.2" x14ac:dyDescent="0.25">
      <c r="G2225" s="4"/>
      <c r="H2225" s="4"/>
      <c r="I2225" s="5"/>
      <c r="J2225" s="4"/>
      <c r="K2225" s="5"/>
    </row>
    <row r="2226" spans="7:11" ht="13.2" x14ac:dyDescent="0.25">
      <c r="G2226" s="4"/>
      <c r="H2226" s="4"/>
      <c r="I2226" s="5"/>
      <c r="J2226" s="4"/>
      <c r="K2226" s="5"/>
    </row>
    <row r="2227" spans="7:11" ht="13.2" x14ac:dyDescent="0.25">
      <c r="G2227" s="4"/>
      <c r="H2227" s="4"/>
      <c r="I2227" s="5"/>
      <c r="J2227" s="4"/>
      <c r="K2227" s="5"/>
    </row>
    <row r="2228" spans="7:11" ht="13.2" x14ac:dyDescent="0.25">
      <c r="G2228" s="4"/>
      <c r="H2228" s="4"/>
      <c r="I2228" s="5"/>
      <c r="J2228" s="4"/>
      <c r="K2228" s="5"/>
    </row>
    <row r="2229" spans="7:11" ht="13.2" x14ac:dyDescent="0.25">
      <c r="G2229" s="4"/>
      <c r="H2229" s="4"/>
      <c r="I2229" s="5"/>
      <c r="J2229" s="4"/>
      <c r="K2229" s="5"/>
    </row>
    <row r="2230" spans="7:11" ht="13.2" x14ac:dyDescent="0.25">
      <c r="G2230" s="4"/>
      <c r="H2230" s="4"/>
      <c r="I2230" s="5"/>
      <c r="J2230" s="4"/>
      <c r="K2230" s="5"/>
    </row>
    <row r="2231" spans="7:11" ht="13.2" x14ac:dyDescent="0.25">
      <c r="G2231" s="4"/>
      <c r="H2231" s="4"/>
      <c r="I2231" s="5"/>
      <c r="J2231" s="4"/>
      <c r="K2231" s="5"/>
    </row>
    <row r="2232" spans="7:11" ht="13.2" x14ac:dyDescent="0.25">
      <c r="G2232" s="4"/>
      <c r="H2232" s="4"/>
      <c r="I2232" s="5"/>
      <c r="J2232" s="4"/>
      <c r="K2232" s="5"/>
    </row>
    <row r="2233" spans="7:11" ht="13.2" x14ac:dyDescent="0.25">
      <c r="G2233" s="4"/>
      <c r="H2233" s="4"/>
      <c r="I2233" s="5"/>
      <c r="J2233" s="4"/>
      <c r="K2233" s="5"/>
    </row>
    <row r="2234" spans="7:11" ht="13.2" x14ac:dyDescent="0.25">
      <c r="G2234" s="4"/>
      <c r="H2234" s="4"/>
      <c r="I2234" s="5"/>
      <c r="J2234" s="4"/>
      <c r="K2234" s="5"/>
    </row>
    <row r="2235" spans="7:11" ht="13.2" x14ac:dyDescent="0.25">
      <c r="G2235" s="4"/>
      <c r="H2235" s="4"/>
      <c r="I2235" s="5"/>
      <c r="J2235" s="4"/>
      <c r="K2235" s="5"/>
    </row>
    <row r="2236" spans="7:11" ht="13.2" x14ac:dyDescent="0.25">
      <c r="G2236" s="4"/>
      <c r="H2236" s="4"/>
      <c r="I2236" s="5"/>
      <c r="J2236" s="4"/>
      <c r="K2236" s="5"/>
    </row>
    <row r="2237" spans="7:11" ht="13.2" x14ac:dyDescent="0.25">
      <c r="G2237" s="4"/>
      <c r="H2237" s="4"/>
      <c r="I2237" s="5"/>
      <c r="J2237" s="4"/>
      <c r="K2237" s="5"/>
    </row>
    <row r="2238" spans="7:11" ht="13.2" x14ac:dyDescent="0.25">
      <c r="G2238" s="4"/>
      <c r="H2238" s="4"/>
      <c r="I2238" s="5"/>
      <c r="J2238" s="4"/>
      <c r="K2238" s="5"/>
    </row>
    <row r="2239" spans="7:11" ht="13.2" x14ac:dyDescent="0.25">
      <c r="G2239" s="4"/>
      <c r="H2239" s="4"/>
      <c r="I2239" s="5"/>
      <c r="J2239" s="4"/>
      <c r="K2239" s="5"/>
    </row>
    <row r="2240" spans="7:11" ht="13.2" x14ac:dyDescent="0.25">
      <c r="G2240" s="4"/>
      <c r="H2240" s="4"/>
      <c r="I2240" s="5"/>
      <c r="J2240" s="4"/>
      <c r="K2240" s="5"/>
    </row>
    <row r="2241" spans="7:11" ht="13.2" x14ac:dyDescent="0.25">
      <c r="G2241" s="4"/>
      <c r="H2241" s="4"/>
      <c r="I2241" s="5"/>
      <c r="J2241" s="4"/>
      <c r="K2241" s="5"/>
    </row>
    <row r="2242" spans="7:11" ht="13.2" x14ac:dyDescent="0.25">
      <c r="G2242" s="4"/>
      <c r="H2242" s="4"/>
      <c r="I2242" s="5"/>
      <c r="J2242" s="4"/>
      <c r="K2242" s="5"/>
    </row>
    <row r="2243" spans="7:11" ht="13.2" x14ac:dyDescent="0.25">
      <c r="G2243" s="4"/>
      <c r="H2243" s="4"/>
      <c r="I2243" s="5"/>
      <c r="J2243" s="4"/>
      <c r="K2243" s="5"/>
    </row>
    <row r="2244" spans="7:11" ht="13.2" x14ac:dyDescent="0.25">
      <c r="G2244" s="4"/>
      <c r="H2244" s="4"/>
      <c r="I2244" s="5"/>
      <c r="J2244" s="4"/>
      <c r="K2244" s="5"/>
    </row>
    <row r="2245" spans="7:11" ht="13.2" x14ac:dyDescent="0.25">
      <c r="G2245" s="4"/>
      <c r="H2245" s="4"/>
      <c r="I2245" s="5"/>
      <c r="J2245" s="4"/>
      <c r="K2245" s="5"/>
    </row>
    <row r="2246" spans="7:11" ht="13.2" x14ac:dyDescent="0.25">
      <c r="G2246" s="4"/>
      <c r="H2246" s="4"/>
      <c r="I2246" s="5"/>
      <c r="J2246" s="4"/>
      <c r="K2246" s="5"/>
    </row>
    <row r="2247" spans="7:11" ht="13.2" x14ac:dyDescent="0.25">
      <c r="G2247" s="4"/>
      <c r="H2247" s="4"/>
      <c r="I2247" s="5"/>
      <c r="J2247" s="4"/>
      <c r="K2247" s="5"/>
    </row>
    <row r="2248" spans="7:11" ht="13.2" x14ac:dyDescent="0.25">
      <c r="G2248" s="4"/>
      <c r="H2248" s="4"/>
      <c r="I2248" s="5"/>
      <c r="J2248" s="4"/>
      <c r="K2248" s="5"/>
    </row>
    <row r="2249" spans="7:11" ht="13.2" x14ac:dyDescent="0.25">
      <c r="G2249" s="4"/>
      <c r="H2249" s="4"/>
      <c r="I2249" s="5"/>
      <c r="J2249" s="4"/>
      <c r="K2249" s="5"/>
    </row>
    <row r="2250" spans="7:11" ht="13.2" x14ac:dyDescent="0.25">
      <c r="G2250" s="4"/>
      <c r="H2250" s="4"/>
      <c r="I2250" s="5"/>
      <c r="J2250" s="4"/>
      <c r="K2250" s="5"/>
    </row>
    <row r="2251" spans="7:11" ht="13.2" x14ac:dyDescent="0.25">
      <c r="G2251" s="4"/>
      <c r="H2251" s="4"/>
      <c r="I2251" s="5"/>
      <c r="J2251" s="4"/>
      <c r="K2251" s="5"/>
    </row>
    <row r="2252" spans="7:11" ht="13.2" x14ac:dyDescent="0.25">
      <c r="G2252" s="4"/>
      <c r="H2252" s="4"/>
      <c r="I2252" s="5"/>
      <c r="J2252" s="4"/>
      <c r="K2252" s="5"/>
    </row>
    <row r="2253" spans="7:11" ht="13.2" x14ac:dyDescent="0.25">
      <c r="G2253" s="4"/>
      <c r="H2253" s="4"/>
      <c r="I2253" s="5"/>
      <c r="J2253" s="4"/>
      <c r="K2253" s="5"/>
    </row>
    <row r="2254" spans="7:11" ht="13.2" x14ac:dyDescent="0.25">
      <c r="G2254" s="4"/>
      <c r="H2254" s="4"/>
      <c r="I2254" s="5"/>
      <c r="J2254" s="4"/>
      <c r="K2254" s="5"/>
    </row>
    <row r="2255" spans="7:11" ht="13.2" x14ac:dyDescent="0.25">
      <c r="G2255" s="4"/>
      <c r="H2255" s="4"/>
      <c r="I2255" s="5"/>
      <c r="J2255" s="4"/>
      <c r="K2255" s="5"/>
    </row>
    <row r="2256" spans="7:11" ht="13.2" x14ac:dyDescent="0.25">
      <c r="G2256" s="4"/>
      <c r="H2256" s="4"/>
      <c r="I2256" s="5"/>
      <c r="J2256" s="4"/>
      <c r="K2256" s="5"/>
    </row>
    <row r="2257" spans="7:11" ht="13.2" x14ac:dyDescent="0.25">
      <c r="G2257" s="4"/>
      <c r="H2257" s="4"/>
      <c r="I2257" s="5"/>
      <c r="J2257" s="4"/>
      <c r="K2257" s="5"/>
    </row>
    <row r="2258" spans="7:11" ht="13.2" x14ac:dyDescent="0.25">
      <c r="G2258" s="4"/>
      <c r="H2258" s="4"/>
      <c r="I2258" s="5"/>
      <c r="J2258" s="4"/>
      <c r="K2258" s="5"/>
    </row>
    <row r="2259" spans="7:11" ht="13.2" x14ac:dyDescent="0.25">
      <c r="G2259" s="4"/>
      <c r="H2259" s="4"/>
      <c r="I2259" s="5"/>
      <c r="J2259" s="4"/>
      <c r="K2259" s="5"/>
    </row>
    <row r="2260" spans="7:11" ht="13.2" x14ac:dyDescent="0.25">
      <c r="G2260" s="4"/>
      <c r="H2260" s="4"/>
      <c r="I2260" s="5"/>
      <c r="J2260" s="4"/>
      <c r="K2260" s="5"/>
    </row>
    <row r="2261" spans="7:11" ht="13.2" x14ac:dyDescent="0.25">
      <c r="G2261" s="4"/>
      <c r="H2261" s="4"/>
      <c r="I2261" s="5"/>
      <c r="J2261" s="4"/>
      <c r="K2261" s="5"/>
    </row>
    <row r="2262" spans="7:11" ht="13.2" x14ac:dyDescent="0.25">
      <c r="G2262" s="4"/>
      <c r="H2262" s="4"/>
      <c r="I2262" s="5"/>
      <c r="J2262" s="4"/>
      <c r="K2262" s="5"/>
    </row>
    <row r="2263" spans="7:11" ht="13.2" x14ac:dyDescent="0.25">
      <c r="G2263" s="4"/>
      <c r="H2263" s="4"/>
      <c r="I2263" s="5"/>
      <c r="J2263" s="4"/>
      <c r="K2263" s="5"/>
    </row>
    <row r="2264" spans="7:11" ht="13.2" x14ac:dyDescent="0.25">
      <c r="G2264" s="4"/>
      <c r="H2264" s="4"/>
      <c r="I2264" s="5"/>
      <c r="J2264" s="4"/>
      <c r="K2264" s="5"/>
    </row>
    <row r="2265" spans="7:11" ht="13.2" x14ac:dyDescent="0.25">
      <c r="G2265" s="4"/>
      <c r="H2265" s="4"/>
      <c r="I2265" s="5"/>
      <c r="J2265" s="4"/>
      <c r="K2265" s="5"/>
    </row>
    <row r="2266" spans="7:11" ht="13.2" x14ac:dyDescent="0.25">
      <c r="G2266" s="4"/>
      <c r="H2266" s="4"/>
      <c r="I2266" s="5"/>
      <c r="J2266" s="4"/>
      <c r="K2266" s="5"/>
    </row>
    <row r="2267" spans="7:11" ht="13.2" x14ac:dyDescent="0.25">
      <c r="G2267" s="4"/>
      <c r="H2267" s="4"/>
      <c r="I2267" s="5"/>
      <c r="J2267" s="4"/>
      <c r="K2267" s="5"/>
    </row>
    <row r="2268" spans="7:11" ht="13.2" x14ac:dyDescent="0.25">
      <c r="G2268" s="4"/>
      <c r="H2268" s="4"/>
      <c r="I2268" s="5"/>
      <c r="J2268" s="4"/>
      <c r="K2268" s="5"/>
    </row>
    <row r="2269" spans="7:11" ht="13.2" x14ac:dyDescent="0.25">
      <c r="G2269" s="4"/>
      <c r="H2269" s="4"/>
      <c r="I2269" s="5"/>
      <c r="J2269" s="4"/>
      <c r="K2269" s="5"/>
    </row>
    <row r="2270" spans="7:11" ht="13.2" x14ac:dyDescent="0.25">
      <c r="G2270" s="4"/>
      <c r="H2270" s="4"/>
      <c r="I2270" s="5"/>
      <c r="J2270" s="4"/>
      <c r="K2270" s="5"/>
    </row>
    <row r="2271" spans="7:11" ht="13.2" x14ac:dyDescent="0.25">
      <c r="G2271" s="4"/>
      <c r="H2271" s="4"/>
      <c r="I2271" s="5"/>
      <c r="J2271" s="4"/>
      <c r="K2271" s="5"/>
    </row>
    <row r="2272" spans="7:11" ht="13.2" x14ac:dyDescent="0.25">
      <c r="G2272" s="4"/>
      <c r="H2272" s="4"/>
      <c r="I2272" s="5"/>
      <c r="J2272" s="4"/>
      <c r="K2272" s="5"/>
    </row>
    <row r="2273" spans="7:11" ht="13.2" x14ac:dyDescent="0.25">
      <c r="G2273" s="4"/>
      <c r="H2273" s="4"/>
      <c r="I2273" s="5"/>
      <c r="J2273" s="4"/>
      <c r="K2273" s="5"/>
    </row>
    <row r="2274" spans="7:11" ht="13.2" x14ac:dyDescent="0.25">
      <c r="G2274" s="4"/>
      <c r="H2274" s="4"/>
      <c r="I2274" s="5"/>
      <c r="J2274" s="4"/>
      <c r="K2274" s="5"/>
    </row>
    <row r="2275" spans="7:11" ht="13.2" x14ac:dyDescent="0.25">
      <c r="G2275" s="4"/>
      <c r="H2275" s="4"/>
      <c r="I2275" s="5"/>
      <c r="J2275" s="4"/>
      <c r="K2275" s="5"/>
    </row>
    <row r="2276" spans="7:11" ht="13.2" x14ac:dyDescent="0.25">
      <c r="G2276" s="4"/>
      <c r="H2276" s="4"/>
      <c r="I2276" s="5"/>
      <c r="J2276" s="4"/>
      <c r="K2276" s="5"/>
    </row>
    <row r="2277" spans="7:11" ht="13.2" x14ac:dyDescent="0.25">
      <c r="G2277" s="4"/>
      <c r="H2277" s="4"/>
      <c r="I2277" s="5"/>
      <c r="J2277" s="4"/>
      <c r="K2277" s="5"/>
    </row>
    <row r="2278" spans="7:11" ht="13.2" x14ac:dyDescent="0.25">
      <c r="G2278" s="4"/>
      <c r="H2278" s="4"/>
      <c r="I2278" s="5"/>
      <c r="J2278" s="4"/>
      <c r="K2278" s="5"/>
    </row>
    <row r="2279" spans="7:11" ht="13.2" x14ac:dyDescent="0.25">
      <c r="G2279" s="4"/>
      <c r="H2279" s="4"/>
      <c r="I2279" s="5"/>
      <c r="J2279" s="4"/>
      <c r="K2279" s="5"/>
    </row>
    <row r="2280" spans="7:11" ht="13.2" x14ac:dyDescent="0.25">
      <c r="G2280" s="4"/>
      <c r="H2280" s="4"/>
      <c r="I2280" s="5"/>
      <c r="J2280" s="4"/>
      <c r="K2280" s="5"/>
    </row>
    <row r="2281" spans="7:11" ht="13.2" x14ac:dyDescent="0.25">
      <c r="G2281" s="4"/>
      <c r="H2281" s="4"/>
      <c r="I2281" s="5"/>
      <c r="J2281" s="4"/>
      <c r="K2281" s="5"/>
    </row>
    <row r="2282" spans="7:11" ht="13.2" x14ac:dyDescent="0.25">
      <c r="G2282" s="4"/>
      <c r="H2282" s="4"/>
      <c r="I2282" s="5"/>
      <c r="J2282" s="4"/>
      <c r="K2282" s="5"/>
    </row>
    <row r="2283" spans="7:11" ht="13.2" x14ac:dyDescent="0.25">
      <c r="G2283" s="4"/>
      <c r="H2283" s="4"/>
      <c r="I2283" s="5"/>
      <c r="J2283" s="4"/>
      <c r="K2283" s="5"/>
    </row>
    <row r="2284" spans="7:11" ht="13.2" x14ac:dyDescent="0.25">
      <c r="G2284" s="4"/>
      <c r="H2284" s="4"/>
      <c r="I2284" s="5"/>
      <c r="J2284" s="4"/>
      <c r="K2284" s="5"/>
    </row>
    <row r="2285" spans="7:11" ht="13.2" x14ac:dyDescent="0.25">
      <c r="G2285" s="4"/>
      <c r="H2285" s="4"/>
      <c r="I2285" s="5"/>
      <c r="J2285" s="4"/>
      <c r="K2285" s="5"/>
    </row>
    <row r="2286" spans="7:11" ht="13.2" x14ac:dyDescent="0.25">
      <c r="G2286" s="4"/>
      <c r="H2286" s="4"/>
      <c r="I2286" s="5"/>
      <c r="J2286" s="4"/>
      <c r="K2286" s="5"/>
    </row>
    <row r="2287" spans="7:11" ht="13.2" x14ac:dyDescent="0.25">
      <c r="G2287" s="4"/>
      <c r="H2287" s="4"/>
      <c r="I2287" s="5"/>
      <c r="J2287" s="4"/>
      <c r="K2287" s="5"/>
    </row>
    <row r="2288" spans="7:11" ht="13.2" x14ac:dyDescent="0.25">
      <c r="G2288" s="4"/>
      <c r="H2288" s="4"/>
      <c r="I2288" s="5"/>
      <c r="J2288" s="4"/>
      <c r="K2288" s="5"/>
    </row>
    <row r="2289" spans="7:11" ht="13.2" x14ac:dyDescent="0.25">
      <c r="G2289" s="4"/>
      <c r="H2289" s="4"/>
      <c r="I2289" s="5"/>
      <c r="J2289" s="4"/>
      <c r="K2289" s="5"/>
    </row>
    <row r="2290" spans="7:11" ht="13.2" x14ac:dyDescent="0.25">
      <c r="G2290" s="4"/>
      <c r="H2290" s="4"/>
      <c r="I2290" s="5"/>
      <c r="J2290" s="4"/>
      <c r="K2290" s="5"/>
    </row>
    <row r="2291" spans="7:11" ht="13.2" x14ac:dyDescent="0.25">
      <c r="G2291" s="4"/>
      <c r="H2291" s="4"/>
      <c r="I2291" s="5"/>
      <c r="J2291" s="4"/>
      <c r="K2291" s="5"/>
    </row>
    <row r="2292" spans="7:11" ht="13.2" x14ac:dyDescent="0.25">
      <c r="G2292" s="4"/>
      <c r="H2292" s="4"/>
      <c r="I2292" s="5"/>
      <c r="J2292" s="4"/>
      <c r="K2292" s="5"/>
    </row>
    <row r="2293" spans="7:11" ht="13.2" x14ac:dyDescent="0.25">
      <c r="G2293" s="4"/>
      <c r="H2293" s="4"/>
      <c r="I2293" s="5"/>
      <c r="J2293" s="4"/>
      <c r="K2293" s="5"/>
    </row>
    <row r="2294" spans="7:11" ht="13.2" x14ac:dyDescent="0.25">
      <c r="G2294" s="4"/>
      <c r="H2294" s="4"/>
      <c r="I2294" s="5"/>
      <c r="J2294" s="4"/>
      <c r="K2294" s="5"/>
    </row>
    <row r="2295" spans="7:11" ht="13.2" x14ac:dyDescent="0.25">
      <c r="G2295" s="4"/>
      <c r="H2295" s="4"/>
      <c r="I2295" s="5"/>
      <c r="J2295" s="4"/>
      <c r="K2295" s="5"/>
    </row>
    <row r="2296" spans="7:11" ht="13.2" x14ac:dyDescent="0.25">
      <c r="G2296" s="4"/>
      <c r="H2296" s="4"/>
      <c r="I2296" s="5"/>
      <c r="J2296" s="4"/>
      <c r="K2296" s="5"/>
    </row>
    <row r="2297" spans="7:11" ht="13.2" x14ac:dyDescent="0.25">
      <c r="G2297" s="4"/>
      <c r="H2297" s="4"/>
      <c r="I2297" s="5"/>
      <c r="J2297" s="4"/>
      <c r="K2297" s="5"/>
    </row>
    <row r="2298" spans="7:11" ht="13.2" x14ac:dyDescent="0.25">
      <c r="G2298" s="4"/>
      <c r="H2298" s="4"/>
      <c r="I2298" s="5"/>
      <c r="J2298" s="4"/>
      <c r="K2298" s="5"/>
    </row>
    <row r="2299" spans="7:11" ht="13.2" x14ac:dyDescent="0.25">
      <c r="G2299" s="4"/>
      <c r="H2299" s="4"/>
      <c r="I2299" s="5"/>
      <c r="J2299" s="4"/>
      <c r="K2299" s="5"/>
    </row>
    <row r="2300" spans="7:11" ht="13.2" x14ac:dyDescent="0.25">
      <c r="G2300" s="4"/>
      <c r="H2300" s="4"/>
      <c r="I2300" s="5"/>
      <c r="J2300" s="4"/>
      <c r="K2300" s="5"/>
    </row>
    <row r="2301" spans="7:11" ht="13.2" x14ac:dyDescent="0.25">
      <c r="G2301" s="4"/>
      <c r="H2301" s="4"/>
      <c r="I2301" s="5"/>
      <c r="J2301" s="4"/>
      <c r="K2301" s="5"/>
    </row>
    <row r="2302" spans="7:11" ht="13.2" x14ac:dyDescent="0.25">
      <c r="G2302" s="4"/>
      <c r="H2302" s="4"/>
      <c r="I2302" s="5"/>
      <c r="J2302" s="4"/>
      <c r="K2302" s="5"/>
    </row>
    <row r="2303" spans="7:11" ht="13.2" x14ac:dyDescent="0.25">
      <c r="G2303" s="4"/>
      <c r="H2303" s="4"/>
      <c r="I2303" s="5"/>
      <c r="J2303" s="4"/>
      <c r="K2303" s="5"/>
    </row>
    <row r="2304" spans="7:11" ht="13.2" x14ac:dyDescent="0.25">
      <c r="G2304" s="4"/>
      <c r="H2304" s="4"/>
      <c r="I2304" s="5"/>
      <c r="J2304" s="4"/>
      <c r="K2304" s="5"/>
    </row>
    <row r="2305" spans="7:11" ht="13.2" x14ac:dyDescent="0.25">
      <c r="G2305" s="4"/>
      <c r="H2305" s="4"/>
      <c r="I2305" s="5"/>
      <c r="J2305" s="4"/>
      <c r="K2305" s="5"/>
    </row>
    <row r="2306" spans="7:11" ht="13.2" x14ac:dyDescent="0.25">
      <c r="G2306" s="4"/>
      <c r="H2306" s="4"/>
      <c r="I2306" s="5"/>
      <c r="J2306" s="4"/>
      <c r="K2306" s="5"/>
    </row>
    <row r="2307" spans="7:11" ht="13.2" x14ac:dyDescent="0.25">
      <c r="G2307" s="4"/>
      <c r="H2307" s="4"/>
      <c r="I2307" s="5"/>
      <c r="J2307" s="4"/>
      <c r="K2307" s="5"/>
    </row>
    <row r="2308" spans="7:11" ht="13.2" x14ac:dyDescent="0.25">
      <c r="G2308" s="4"/>
      <c r="H2308" s="4"/>
      <c r="I2308" s="5"/>
      <c r="J2308" s="4"/>
      <c r="K2308" s="5"/>
    </row>
    <row r="2309" spans="7:11" ht="13.2" x14ac:dyDescent="0.25">
      <c r="G2309" s="4"/>
      <c r="H2309" s="4"/>
      <c r="I2309" s="5"/>
      <c r="J2309" s="4"/>
      <c r="K2309" s="5"/>
    </row>
    <row r="2310" spans="7:11" ht="13.2" x14ac:dyDescent="0.25">
      <c r="G2310" s="4"/>
      <c r="H2310" s="4"/>
      <c r="I2310" s="5"/>
      <c r="J2310" s="4"/>
      <c r="K2310" s="5"/>
    </row>
    <row r="2311" spans="7:11" ht="13.2" x14ac:dyDescent="0.25">
      <c r="G2311" s="4"/>
      <c r="H2311" s="4"/>
      <c r="I2311" s="5"/>
      <c r="J2311" s="4"/>
      <c r="K2311" s="5"/>
    </row>
    <row r="2312" spans="7:11" ht="13.2" x14ac:dyDescent="0.25">
      <c r="G2312" s="4"/>
      <c r="H2312" s="4"/>
      <c r="I2312" s="5"/>
      <c r="J2312" s="4"/>
      <c r="K2312" s="5"/>
    </row>
    <row r="2313" spans="7:11" ht="13.2" x14ac:dyDescent="0.25">
      <c r="G2313" s="4"/>
      <c r="H2313" s="4"/>
      <c r="I2313" s="5"/>
      <c r="J2313" s="4"/>
      <c r="K2313" s="5"/>
    </row>
    <row r="2314" spans="7:11" ht="13.2" x14ac:dyDescent="0.25">
      <c r="G2314" s="4"/>
      <c r="H2314" s="4"/>
      <c r="I2314" s="5"/>
      <c r="J2314" s="4"/>
      <c r="K2314" s="5"/>
    </row>
    <row r="2315" spans="7:11" ht="13.2" x14ac:dyDescent="0.25">
      <c r="G2315" s="4"/>
      <c r="H2315" s="4"/>
      <c r="I2315" s="5"/>
      <c r="J2315" s="4"/>
      <c r="K2315" s="5"/>
    </row>
    <row r="2316" spans="7:11" ht="13.2" x14ac:dyDescent="0.25">
      <c r="G2316" s="4"/>
      <c r="H2316" s="4"/>
      <c r="I2316" s="5"/>
      <c r="J2316" s="4"/>
      <c r="K2316" s="5"/>
    </row>
    <row r="2317" spans="7:11" ht="13.2" x14ac:dyDescent="0.25">
      <c r="G2317" s="4"/>
      <c r="H2317" s="4"/>
      <c r="I2317" s="5"/>
      <c r="J2317" s="4"/>
      <c r="K2317" s="5"/>
    </row>
    <row r="2318" spans="7:11" ht="13.2" x14ac:dyDescent="0.25">
      <c r="G2318" s="4"/>
      <c r="H2318" s="4"/>
      <c r="I2318" s="5"/>
      <c r="J2318" s="4"/>
      <c r="K2318" s="5"/>
    </row>
    <row r="2319" spans="7:11" ht="13.2" x14ac:dyDescent="0.25">
      <c r="G2319" s="4"/>
      <c r="H2319" s="4"/>
      <c r="I2319" s="5"/>
      <c r="J2319" s="4"/>
      <c r="K2319" s="5"/>
    </row>
    <row r="2320" spans="7:11" ht="13.2" x14ac:dyDescent="0.25">
      <c r="G2320" s="4"/>
      <c r="H2320" s="4"/>
      <c r="I2320" s="5"/>
      <c r="J2320" s="4"/>
      <c r="K2320" s="5"/>
    </row>
    <row r="2321" spans="7:11" ht="13.2" x14ac:dyDescent="0.25">
      <c r="G2321" s="4"/>
      <c r="H2321" s="4"/>
      <c r="I2321" s="5"/>
      <c r="J2321" s="4"/>
      <c r="K2321" s="5"/>
    </row>
    <row r="2322" spans="7:11" ht="13.2" x14ac:dyDescent="0.25">
      <c r="G2322" s="4"/>
      <c r="H2322" s="4"/>
      <c r="I2322" s="5"/>
      <c r="J2322" s="4"/>
      <c r="K2322" s="5"/>
    </row>
    <row r="2323" spans="7:11" ht="13.2" x14ac:dyDescent="0.25">
      <c r="G2323" s="4"/>
      <c r="H2323" s="4"/>
      <c r="I2323" s="5"/>
      <c r="J2323" s="4"/>
      <c r="K2323" s="5"/>
    </row>
    <row r="2324" spans="7:11" ht="13.2" x14ac:dyDescent="0.25">
      <c r="G2324" s="4"/>
      <c r="H2324" s="4"/>
      <c r="I2324" s="5"/>
      <c r="J2324" s="4"/>
      <c r="K2324" s="5"/>
    </row>
    <row r="2325" spans="7:11" ht="13.2" x14ac:dyDescent="0.25">
      <c r="G2325" s="4"/>
      <c r="H2325" s="4"/>
      <c r="I2325" s="5"/>
      <c r="J2325" s="4"/>
      <c r="K2325" s="5"/>
    </row>
    <row r="2326" spans="7:11" ht="13.2" x14ac:dyDescent="0.25">
      <c r="G2326" s="4"/>
      <c r="H2326" s="4"/>
      <c r="I2326" s="5"/>
      <c r="J2326" s="4"/>
      <c r="K2326" s="5"/>
    </row>
    <row r="2327" spans="7:11" ht="13.2" x14ac:dyDescent="0.25">
      <c r="G2327" s="4"/>
      <c r="H2327" s="4"/>
      <c r="I2327" s="5"/>
      <c r="J2327" s="4"/>
      <c r="K2327" s="5"/>
    </row>
    <row r="2328" spans="7:11" ht="13.2" x14ac:dyDescent="0.25">
      <c r="G2328" s="4"/>
      <c r="H2328" s="4"/>
      <c r="I2328" s="5"/>
      <c r="J2328" s="4"/>
      <c r="K2328" s="5"/>
    </row>
    <row r="2329" spans="7:11" ht="13.2" x14ac:dyDescent="0.25">
      <c r="G2329" s="4"/>
      <c r="H2329" s="4"/>
      <c r="I2329" s="5"/>
      <c r="J2329" s="4"/>
      <c r="K2329" s="5"/>
    </row>
    <row r="2330" spans="7:11" ht="13.2" x14ac:dyDescent="0.25">
      <c r="G2330" s="4"/>
      <c r="H2330" s="4"/>
      <c r="I2330" s="5"/>
      <c r="J2330" s="4"/>
      <c r="K2330" s="5"/>
    </row>
    <row r="2331" spans="7:11" ht="13.2" x14ac:dyDescent="0.25">
      <c r="G2331" s="4"/>
      <c r="H2331" s="4"/>
      <c r="I2331" s="5"/>
      <c r="J2331" s="4"/>
      <c r="K2331" s="5"/>
    </row>
    <row r="2332" spans="7:11" ht="13.2" x14ac:dyDescent="0.25">
      <c r="G2332" s="4"/>
      <c r="H2332" s="4"/>
      <c r="I2332" s="5"/>
      <c r="J2332" s="4"/>
      <c r="K2332" s="5"/>
    </row>
    <row r="2333" spans="7:11" ht="13.2" x14ac:dyDescent="0.25">
      <c r="G2333" s="4"/>
      <c r="H2333" s="4"/>
      <c r="I2333" s="5"/>
      <c r="J2333" s="4"/>
      <c r="K2333" s="5"/>
    </row>
    <row r="2334" spans="7:11" ht="13.2" x14ac:dyDescent="0.25">
      <c r="G2334" s="4"/>
      <c r="H2334" s="4"/>
      <c r="I2334" s="5"/>
      <c r="J2334" s="4"/>
      <c r="K2334" s="5"/>
    </row>
    <row r="2335" spans="7:11" ht="13.2" x14ac:dyDescent="0.25">
      <c r="G2335" s="4"/>
      <c r="H2335" s="4"/>
      <c r="I2335" s="5"/>
      <c r="J2335" s="4"/>
      <c r="K2335" s="5"/>
    </row>
    <row r="2336" spans="7:11" ht="13.2" x14ac:dyDescent="0.25">
      <c r="G2336" s="4"/>
      <c r="H2336" s="4"/>
      <c r="I2336" s="5"/>
      <c r="J2336" s="4"/>
      <c r="K2336" s="5"/>
    </row>
    <row r="2337" spans="7:11" ht="13.2" x14ac:dyDescent="0.25">
      <c r="G2337" s="4"/>
      <c r="H2337" s="4"/>
      <c r="I2337" s="5"/>
      <c r="J2337" s="4"/>
      <c r="K2337" s="5"/>
    </row>
    <row r="2338" spans="7:11" ht="13.2" x14ac:dyDescent="0.25">
      <c r="G2338" s="4"/>
      <c r="H2338" s="4"/>
      <c r="I2338" s="5"/>
      <c r="J2338" s="4"/>
      <c r="K2338" s="5"/>
    </row>
    <row r="2339" spans="7:11" ht="13.2" x14ac:dyDescent="0.25">
      <c r="G2339" s="4"/>
      <c r="H2339" s="4"/>
      <c r="I2339" s="5"/>
      <c r="J2339" s="4"/>
      <c r="K2339" s="5"/>
    </row>
    <row r="2340" spans="7:11" ht="13.2" x14ac:dyDescent="0.25">
      <c r="G2340" s="4"/>
      <c r="H2340" s="4"/>
      <c r="I2340" s="5"/>
      <c r="J2340" s="4"/>
      <c r="K2340" s="5"/>
    </row>
    <row r="2341" spans="7:11" ht="13.2" x14ac:dyDescent="0.25">
      <c r="G2341" s="4"/>
      <c r="H2341" s="4"/>
      <c r="I2341" s="5"/>
      <c r="J2341" s="4"/>
      <c r="K2341" s="5"/>
    </row>
    <row r="2342" spans="7:11" ht="13.2" x14ac:dyDescent="0.25">
      <c r="G2342" s="4"/>
      <c r="H2342" s="4"/>
      <c r="I2342" s="5"/>
      <c r="J2342" s="4"/>
      <c r="K2342" s="5"/>
    </row>
    <row r="2343" spans="7:11" ht="13.2" x14ac:dyDescent="0.25">
      <c r="G2343" s="4"/>
      <c r="H2343" s="4"/>
      <c r="I2343" s="5"/>
      <c r="J2343" s="4"/>
      <c r="K2343" s="5"/>
    </row>
    <row r="2344" spans="7:11" ht="13.2" x14ac:dyDescent="0.25">
      <c r="G2344" s="4"/>
      <c r="H2344" s="4"/>
      <c r="I2344" s="5"/>
      <c r="J2344" s="4"/>
      <c r="K2344" s="5"/>
    </row>
    <row r="2345" spans="7:11" ht="13.2" x14ac:dyDescent="0.25">
      <c r="G2345" s="4"/>
      <c r="H2345" s="4"/>
      <c r="I2345" s="5"/>
      <c r="J2345" s="4"/>
      <c r="K2345" s="5"/>
    </row>
    <row r="2346" spans="7:11" ht="13.2" x14ac:dyDescent="0.25">
      <c r="G2346" s="4"/>
      <c r="H2346" s="4"/>
      <c r="I2346" s="5"/>
      <c r="J2346" s="4"/>
      <c r="K2346" s="5"/>
    </row>
    <row r="2347" spans="7:11" ht="13.2" x14ac:dyDescent="0.25">
      <c r="G2347" s="4"/>
      <c r="H2347" s="4"/>
      <c r="I2347" s="5"/>
      <c r="J2347" s="4"/>
      <c r="K2347" s="5"/>
    </row>
    <row r="2348" spans="7:11" ht="13.2" x14ac:dyDescent="0.25">
      <c r="G2348" s="4"/>
      <c r="H2348" s="4"/>
      <c r="I2348" s="5"/>
      <c r="J2348" s="4"/>
      <c r="K2348" s="5"/>
    </row>
    <row r="2349" spans="7:11" ht="13.2" x14ac:dyDescent="0.25">
      <c r="G2349" s="4"/>
      <c r="H2349" s="4"/>
      <c r="I2349" s="5"/>
      <c r="J2349" s="4"/>
      <c r="K2349" s="5"/>
    </row>
    <row r="2350" spans="7:11" ht="13.2" x14ac:dyDescent="0.25">
      <c r="G2350" s="4"/>
      <c r="H2350" s="4"/>
      <c r="I2350" s="5"/>
      <c r="J2350" s="4"/>
      <c r="K2350" s="5"/>
    </row>
    <row r="2351" spans="7:11" ht="13.2" x14ac:dyDescent="0.25">
      <c r="G2351" s="4"/>
      <c r="H2351" s="4"/>
      <c r="I2351" s="5"/>
      <c r="J2351" s="4"/>
      <c r="K2351" s="5"/>
    </row>
    <row r="2352" spans="7:11" ht="13.2" x14ac:dyDescent="0.25">
      <c r="G2352" s="4"/>
      <c r="H2352" s="4"/>
      <c r="I2352" s="5"/>
      <c r="J2352" s="4"/>
      <c r="K2352" s="5"/>
    </row>
    <row r="2353" spans="7:11" ht="13.2" x14ac:dyDescent="0.25">
      <c r="G2353" s="4"/>
      <c r="H2353" s="4"/>
      <c r="I2353" s="5"/>
      <c r="J2353" s="4"/>
      <c r="K2353" s="5"/>
    </row>
    <row r="2354" spans="7:11" ht="13.2" x14ac:dyDescent="0.25">
      <c r="G2354" s="4"/>
      <c r="H2354" s="4"/>
      <c r="I2354" s="5"/>
      <c r="J2354" s="4"/>
      <c r="K2354" s="5"/>
    </row>
    <row r="2355" spans="7:11" ht="13.2" x14ac:dyDescent="0.25">
      <c r="G2355" s="4"/>
      <c r="H2355" s="4"/>
      <c r="I2355" s="5"/>
      <c r="J2355" s="4"/>
      <c r="K2355" s="5"/>
    </row>
    <row r="2356" spans="7:11" ht="13.2" x14ac:dyDescent="0.25">
      <c r="G2356" s="4"/>
      <c r="H2356" s="4"/>
      <c r="I2356" s="5"/>
      <c r="J2356" s="4"/>
      <c r="K2356" s="5"/>
    </row>
    <row r="2357" spans="7:11" ht="13.2" x14ac:dyDescent="0.25">
      <c r="G2357" s="4"/>
      <c r="H2357" s="4"/>
      <c r="I2357" s="5"/>
      <c r="J2357" s="4"/>
      <c r="K2357" s="5"/>
    </row>
    <row r="2358" spans="7:11" ht="13.2" x14ac:dyDescent="0.25">
      <c r="G2358" s="4"/>
      <c r="H2358" s="4"/>
      <c r="I2358" s="5"/>
      <c r="J2358" s="4"/>
      <c r="K2358" s="5"/>
    </row>
    <row r="2359" spans="7:11" ht="13.2" x14ac:dyDescent="0.25">
      <c r="G2359" s="4"/>
      <c r="H2359" s="4"/>
      <c r="I2359" s="5"/>
      <c r="J2359" s="4"/>
      <c r="K2359" s="5"/>
    </row>
    <row r="2360" spans="7:11" ht="13.2" x14ac:dyDescent="0.25">
      <c r="G2360" s="4"/>
      <c r="H2360" s="4"/>
      <c r="I2360" s="5"/>
      <c r="J2360" s="4"/>
      <c r="K2360" s="5"/>
    </row>
    <row r="2361" spans="7:11" ht="13.2" x14ac:dyDescent="0.25">
      <c r="G2361" s="4"/>
      <c r="H2361" s="4"/>
      <c r="I2361" s="5"/>
      <c r="J2361" s="4"/>
      <c r="K2361" s="5"/>
    </row>
    <row r="2362" spans="7:11" ht="13.2" x14ac:dyDescent="0.25">
      <c r="G2362" s="4"/>
      <c r="H2362" s="4"/>
      <c r="I2362" s="5"/>
      <c r="J2362" s="4"/>
      <c r="K2362" s="5"/>
    </row>
    <row r="2363" spans="7:11" ht="13.2" x14ac:dyDescent="0.25">
      <c r="G2363" s="4"/>
      <c r="H2363" s="4"/>
      <c r="I2363" s="5"/>
      <c r="J2363" s="4"/>
      <c r="K2363" s="5"/>
    </row>
    <row r="2364" spans="7:11" ht="13.2" x14ac:dyDescent="0.25">
      <c r="G2364" s="4"/>
      <c r="H2364" s="4"/>
      <c r="I2364" s="5"/>
      <c r="J2364" s="4"/>
      <c r="K2364" s="5"/>
    </row>
    <row r="2365" spans="7:11" ht="13.2" x14ac:dyDescent="0.25">
      <c r="G2365" s="4"/>
      <c r="H2365" s="4"/>
      <c r="I2365" s="5"/>
      <c r="J2365" s="4"/>
      <c r="K2365" s="5"/>
    </row>
    <row r="2366" spans="7:11" ht="13.2" x14ac:dyDescent="0.25">
      <c r="G2366" s="4"/>
      <c r="H2366" s="4"/>
      <c r="I2366" s="5"/>
      <c r="J2366" s="4"/>
      <c r="K2366" s="5"/>
    </row>
    <row r="2367" spans="7:11" ht="13.2" x14ac:dyDescent="0.25">
      <c r="G2367" s="4"/>
      <c r="H2367" s="4"/>
      <c r="I2367" s="5"/>
      <c r="J2367" s="4"/>
      <c r="K2367" s="5"/>
    </row>
    <row r="2368" spans="7:11" ht="13.2" x14ac:dyDescent="0.25">
      <c r="G2368" s="4"/>
      <c r="H2368" s="4"/>
      <c r="I2368" s="5"/>
      <c r="J2368" s="4"/>
      <c r="K2368" s="5"/>
    </row>
    <row r="2369" spans="7:11" ht="13.2" x14ac:dyDescent="0.25">
      <c r="G2369" s="4"/>
      <c r="H2369" s="4"/>
      <c r="I2369" s="5"/>
      <c r="J2369" s="4"/>
      <c r="K2369" s="5"/>
    </row>
    <row r="2370" spans="7:11" ht="13.2" x14ac:dyDescent="0.25">
      <c r="G2370" s="4"/>
      <c r="H2370" s="4"/>
      <c r="I2370" s="5"/>
      <c r="J2370" s="4"/>
      <c r="K2370" s="5"/>
    </row>
    <row r="2371" spans="7:11" ht="13.2" x14ac:dyDescent="0.25">
      <c r="G2371" s="4"/>
      <c r="H2371" s="4"/>
      <c r="I2371" s="5"/>
      <c r="J2371" s="4"/>
      <c r="K2371" s="5"/>
    </row>
    <row r="2372" spans="7:11" ht="13.2" x14ac:dyDescent="0.25">
      <c r="G2372" s="4"/>
      <c r="H2372" s="4"/>
      <c r="I2372" s="5"/>
      <c r="J2372" s="4"/>
      <c r="K2372" s="5"/>
    </row>
    <row r="2373" spans="7:11" ht="13.2" x14ac:dyDescent="0.25">
      <c r="G2373" s="4"/>
      <c r="H2373" s="4"/>
      <c r="I2373" s="5"/>
      <c r="J2373" s="4"/>
      <c r="K2373" s="5"/>
    </row>
    <row r="2374" spans="7:11" ht="13.2" x14ac:dyDescent="0.25">
      <c r="G2374" s="4"/>
      <c r="H2374" s="4"/>
      <c r="I2374" s="5"/>
      <c r="J2374" s="4"/>
      <c r="K2374" s="5"/>
    </row>
    <row r="2375" spans="7:11" ht="13.2" x14ac:dyDescent="0.25">
      <c r="G2375" s="4"/>
      <c r="H2375" s="4"/>
      <c r="I2375" s="5"/>
      <c r="J2375" s="4"/>
      <c r="K2375" s="5"/>
    </row>
    <row r="2376" spans="7:11" ht="13.2" x14ac:dyDescent="0.25">
      <c r="G2376" s="4"/>
      <c r="H2376" s="4"/>
      <c r="I2376" s="5"/>
      <c r="J2376" s="4"/>
      <c r="K2376" s="5"/>
    </row>
    <row r="2377" spans="7:11" ht="13.2" x14ac:dyDescent="0.25">
      <c r="G2377" s="4"/>
      <c r="H2377" s="4"/>
      <c r="I2377" s="5"/>
      <c r="J2377" s="4"/>
      <c r="K2377" s="5"/>
    </row>
    <row r="2378" spans="7:11" ht="13.2" x14ac:dyDescent="0.25">
      <c r="G2378" s="4"/>
      <c r="H2378" s="4"/>
      <c r="I2378" s="5"/>
      <c r="J2378" s="4"/>
      <c r="K2378" s="5"/>
    </row>
    <row r="2379" spans="7:11" ht="13.2" x14ac:dyDescent="0.25">
      <c r="G2379" s="4"/>
      <c r="H2379" s="4"/>
      <c r="I2379" s="5"/>
      <c r="J2379" s="4"/>
      <c r="K2379" s="5"/>
    </row>
    <row r="2380" spans="7:11" ht="13.2" x14ac:dyDescent="0.25">
      <c r="G2380" s="4"/>
      <c r="H2380" s="4"/>
      <c r="I2380" s="5"/>
      <c r="J2380" s="4"/>
      <c r="K2380" s="5"/>
    </row>
    <row r="2381" spans="7:11" ht="13.2" x14ac:dyDescent="0.25">
      <c r="G2381" s="4"/>
      <c r="H2381" s="4"/>
      <c r="I2381" s="5"/>
      <c r="J2381" s="4"/>
      <c r="K2381" s="5"/>
    </row>
    <row r="2382" spans="7:11" ht="13.2" x14ac:dyDescent="0.25">
      <c r="G2382" s="4"/>
      <c r="H2382" s="4"/>
      <c r="I2382" s="5"/>
      <c r="J2382" s="4"/>
      <c r="K2382" s="5"/>
    </row>
    <row r="2383" spans="7:11" ht="13.2" x14ac:dyDescent="0.25">
      <c r="G2383" s="4"/>
      <c r="H2383" s="4"/>
      <c r="I2383" s="5"/>
      <c r="J2383" s="4"/>
      <c r="K2383" s="5"/>
    </row>
    <row r="2384" spans="7:11" ht="13.2" x14ac:dyDescent="0.25">
      <c r="G2384" s="4"/>
      <c r="H2384" s="4"/>
      <c r="I2384" s="5"/>
      <c r="J2384" s="4"/>
      <c r="K2384" s="5"/>
    </row>
    <row r="2385" spans="7:11" ht="13.2" x14ac:dyDescent="0.25">
      <c r="G2385" s="4"/>
      <c r="H2385" s="4"/>
      <c r="I2385" s="5"/>
      <c r="J2385" s="4"/>
      <c r="K2385" s="5"/>
    </row>
    <row r="2386" spans="7:11" ht="13.2" x14ac:dyDescent="0.25">
      <c r="G2386" s="4"/>
      <c r="H2386" s="4"/>
      <c r="I2386" s="5"/>
      <c r="J2386" s="4"/>
      <c r="K2386" s="5"/>
    </row>
    <row r="2387" spans="7:11" ht="13.2" x14ac:dyDescent="0.25">
      <c r="G2387" s="4"/>
      <c r="H2387" s="4"/>
      <c r="I2387" s="5"/>
      <c r="J2387" s="4"/>
      <c r="K2387" s="5"/>
    </row>
    <row r="2388" spans="7:11" ht="13.2" x14ac:dyDescent="0.25">
      <c r="G2388" s="4"/>
      <c r="H2388" s="4"/>
      <c r="I2388" s="5"/>
      <c r="J2388" s="4"/>
      <c r="K2388" s="5"/>
    </row>
    <row r="2389" spans="7:11" ht="13.2" x14ac:dyDescent="0.25">
      <c r="G2389" s="4"/>
      <c r="H2389" s="4"/>
      <c r="I2389" s="5"/>
      <c r="J2389" s="4"/>
      <c r="K2389" s="5"/>
    </row>
    <row r="2390" spans="7:11" ht="13.2" x14ac:dyDescent="0.25">
      <c r="G2390" s="4"/>
      <c r="H2390" s="4"/>
      <c r="I2390" s="5"/>
      <c r="J2390" s="4"/>
      <c r="K2390" s="5"/>
    </row>
    <row r="2391" spans="7:11" ht="13.2" x14ac:dyDescent="0.25">
      <c r="G2391" s="4"/>
      <c r="H2391" s="4"/>
      <c r="I2391" s="5"/>
      <c r="J2391" s="4"/>
      <c r="K2391" s="5"/>
    </row>
    <row r="2392" spans="7:11" ht="13.2" x14ac:dyDescent="0.25">
      <c r="G2392" s="4"/>
      <c r="H2392" s="4"/>
      <c r="I2392" s="5"/>
      <c r="J2392" s="4"/>
      <c r="K2392" s="5"/>
    </row>
    <row r="2393" spans="7:11" ht="13.2" x14ac:dyDescent="0.25">
      <c r="G2393" s="4"/>
      <c r="H2393" s="4"/>
      <c r="I2393" s="5"/>
      <c r="J2393" s="4"/>
      <c r="K2393" s="5"/>
    </row>
    <row r="2394" spans="7:11" ht="13.2" x14ac:dyDescent="0.25">
      <c r="G2394" s="4"/>
      <c r="H2394" s="4"/>
      <c r="I2394" s="5"/>
      <c r="J2394" s="4"/>
      <c r="K2394" s="5"/>
    </row>
    <row r="2395" spans="7:11" ht="13.2" x14ac:dyDescent="0.25">
      <c r="G2395" s="4"/>
      <c r="H2395" s="4"/>
      <c r="I2395" s="5"/>
      <c r="J2395" s="4"/>
      <c r="K2395" s="5"/>
    </row>
    <row r="2396" spans="7:11" ht="13.2" x14ac:dyDescent="0.25">
      <c r="G2396" s="4"/>
      <c r="H2396" s="4"/>
      <c r="I2396" s="5"/>
      <c r="J2396" s="4"/>
      <c r="K2396" s="5"/>
    </row>
    <row r="2397" spans="7:11" ht="13.2" x14ac:dyDescent="0.25">
      <c r="G2397" s="4"/>
      <c r="H2397" s="4"/>
      <c r="I2397" s="5"/>
      <c r="J2397" s="4"/>
      <c r="K2397" s="5"/>
    </row>
    <row r="2398" spans="7:11" ht="13.2" x14ac:dyDescent="0.25">
      <c r="G2398" s="4"/>
      <c r="H2398" s="4"/>
      <c r="I2398" s="5"/>
      <c r="J2398" s="4"/>
      <c r="K2398" s="5"/>
    </row>
    <row r="2399" spans="7:11" ht="13.2" x14ac:dyDescent="0.25">
      <c r="G2399" s="4"/>
      <c r="H2399" s="4"/>
      <c r="I2399" s="5"/>
      <c r="J2399" s="4"/>
      <c r="K2399" s="5"/>
    </row>
    <row r="2400" spans="7:11" ht="13.2" x14ac:dyDescent="0.25">
      <c r="G2400" s="4"/>
      <c r="H2400" s="4"/>
      <c r="I2400" s="5"/>
      <c r="J2400" s="4"/>
      <c r="K2400" s="5"/>
    </row>
    <row r="2401" spans="7:11" ht="13.2" x14ac:dyDescent="0.25">
      <c r="G2401" s="4"/>
      <c r="H2401" s="4"/>
      <c r="I2401" s="5"/>
      <c r="J2401" s="4"/>
      <c r="K2401" s="5"/>
    </row>
    <row r="2402" spans="7:11" ht="13.2" x14ac:dyDescent="0.25">
      <c r="G2402" s="4"/>
      <c r="H2402" s="4"/>
      <c r="I2402" s="5"/>
      <c r="J2402" s="4"/>
      <c r="K2402" s="5"/>
    </row>
    <row r="2403" spans="7:11" ht="13.2" x14ac:dyDescent="0.25">
      <c r="G2403" s="4"/>
      <c r="H2403" s="4"/>
      <c r="I2403" s="5"/>
      <c r="J2403" s="4"/>
      <c r="K2403" s="5"/>
    </row>
    <row r="2404" spans="7:11" ht="13.2" x14ac:dyDescent="0.25">
      <c r="G2404" s="4"/>
      <c r="H2404" s="4"/>
      <c r="I2404" s="5"/>
      <c r="J2404" s="4"/>
      <c r="K2404" s="5"/>
    </row>
    <row r="2405" spans="7:11" ht="13.2" x14ac:dyDescent="0.25">
      <c r="G2405" s="4"/>
      <c r="H2405" s="4"/>
      <c r="I2405" s="5"/>
      <c r="J2405" s="4"/>
      <c r="K2405" s="5"/>
    </row>
    <row r="2406" spans="7:11" ht="13.2" x14ac:dyDescent="0.25">
      <c r="G2406" s="4"/>
      <c r="H2406" s="4"/>
      <c r="I2406" s="5"/>
      <c r="J2406" s="4"/>
      <c r="K2406" s="5"/>
    </row>
    <row r="2407" spans="7:11" ht="13.2" x14ac:dyDescent="0.25">
      <c r="G2407" s="4"/>
      <c r="H2407" s="4"/>
      <c r="I2407" s="5"/>
      <c r="J2407" s="4"/>
      <c r="K2407" s="5"/>
    </row>
    <row r="2408" spans="7:11" ht="13.2" x14ac:dyDescent="0.25">
      <c r="G2408" s="4"/>
      <c r="H2408" s="4"/>
      <c r="I2408" s="5"/>
      <c r="J2408" s="4"/>
      <c r="K2408" s="5"/>
    </row>
    <row r="2409" spans="7:11" ht="13.2" x14ac:dyDescent="0.25">
      <c r="G2409" s="4"/>
      <c r="H2409" s="4"/>
      <c r="I2409" s="5"/>
      <c r="J2409" s="4"/>
      <c r="K2409" s="5"/>
    </row>
    <row r="2410" spans="7:11" ht="13.2" x14ac:dyDescent="0.25">
      <c r="G2410" s="4"/>
      <c r="H2410" s="4"/>
      <c r="I2410" s="5"/>
      <c r="J2410" s="4"/>
      <c r="K2410" s="5"/>
    </row>
    <row r="2411" spans="7:11" ht="13.2" x14ac:dyDescent="0.25">
      <c r="G2411" s="4"/>
      <c r="H2411" s="4"/>
      <c r="I2411" s="5"/>
      <c r="J2411" s="4"/>
      <c r="K2411" s="5"/>
    </row>
    <row r="2412" spans="7:11" ht="13.2" x14ac:dyDescent="0.25">
      <c r="G2412" s="4"/>
      <c r="H2412" s="4"/>
      <c r="I2412" s="5"/>
      <c r="J2412" s="4"/>
      <c r="K2412" s="5"/>
    </row>
    <row r="2413" spans="7:11" ht="13.2" x14ac:dyDescent="0.25">
      <c r="G2413" s="4"/>
      <c r="H2413" s="4"/>
      <c r="I2413" s="5"/>
      <c r="J2413" s="4"/>
      <c r="K2413" s="5"/>
    </row>
    <row r="2414" spans="7:11" ht="13.2" x14ac:dyDescent="0.25">
      <c r="G2414" s="4"/>
      <c r="H2414" s="4"/>
      <c r="I2414" s="5"/>
      <c r="J2414" s="4"/>
      <c r="K2414" s="5"/>
    </row>
    <row r="2415" spans="7:11" ht="13.2" x14ac:dyDescent="0.25">
      <c r="G2415" s="4"/>
      <c r="H2415" s="4"/>
      <c r="I2415" s="5"/>
      <c r="J2415" s="4"/>
      <c r="K2415" s="5"/>
    </row>
    <row r="2416" spans="7:11" ht="13.2" x14ac:dyDescent="0.25">
      <c r="G2416" s="4"/>
      <c r="H2416" s="4"/>
      <c r="I2416" s="5"/>
      <c r="J2416" s="4"/>
      <c r="K2416" s="5"/>
    </row>
    <row r="2417" spans="7:11" ht="13.2" x14ac:dyDescent="0.25">
      <c r="G2417" s="4"/>
      <c r="H2417" s="4"/>
      <c r="I2417" s="5"/>
      <c r="J2417" s="4"/>
      <c r="K2417" s="5"/>
    </row>
    <row r="2418" spans="7:11" ht="13.2" x14ac:dyDescent="0.25">
      <c r="G2418" s="4"/>
      <c r="H2418" s="4"/>
      <c r="I2418" s="5"/>
      <c r="J2418" s="4"/>
      <c r="K2418" s="5"/>
    </row>
    <row r="2419" spans="7:11" ht="13.2" x14ac:dyDescent="0.25">
      <c r="G2419" s="4"/>
      <c r="H2419" s="4"/>
      <c r="I2419" s="5"/>
      <c r="J2419" s="4"/>
      <c r="K2419" s="5"/>
    </row>
    <row r="2420" spans="7:11" ht="13.2" x14ac:dyDescent="0.25">
      <c r="G2420" s="4"/>
      <c r="H2420" s="4"/>
      <c r="I2420" s="5"/>
      <c r="J2420" s="4"/>
      <c r="K2420" s="5"/>
    </row>
    <row r="2421" spans="7:11" ht="13.2" x14ac:dyDescent="0.25">
      <c r="G2421" s="4"/>
      <c r="H2421" s="4"/>
      <c r="I2421" s="5"/>
      <c r="J2421" s="4"/>
      <c r="K2421" s="5"/>
    </row>
    <row r="2422" spans="7:11" ht="13.2" x14ac:dyDescent="0.25">
      <c r="G2422" s="4"/>
      <c r="H2422" s="4"/>
      <c r="I2422" s="5"/>
      <c r="J2422" s="4"/>
      <c r="K2422" s="5"/>
    </row>
    <row r="2423" spans="7:11" ht="13.2" x14ac:dyDescent="0.25">
      <c r="G2423" s="4"/>
      <c r="H2423" s="4"/>
      <c r="I2423" s="5"/>
      <c r="J2423" s="4"/>
      <c r="K2423" s="5"/>
    </row>
    <row r="2424" spans="7:11" ht="13.2" x14ac:dyDescent="0.25">
      <c r="G2424" s="4"/>
      <c r="H2424" s="4"/>
      <c r="I2424" s="5"/>
      <c r="J2424" s="4"/>
      <c r="K2424" s="5"/>
    </row>
    <row r="2425" spans="7:11" ht="13.2" x14ac:dyDescent="0.25">
      <c r="G2425" s="4"/>
      <c r="H2425" s="4"/>
      <c r="I2425" s="5"/>
      <c r="J2425" s="4"/>
      <c r="K2425" s="5"/>
    </row>
    <row r="2426" spans="7:11" ht="13.2" x14ac:dyDescent="0.25">
      <c r="G2426" s="4"/>
      <c r="H2426" s="4"/>
      <c r="I2426" s="5"/>
      <c r="J2426" s="4"/>
      <c r="K2426" s="5"/>
    </row>
    <row r="2427" spans="7:11" ht="13.2" x14ac:dyDescent="0.25">
      <c r="G2427" s="4"/>
      <c r="H2427" s="4"/>
      <c r="I2427" s="5"/>
      <c r="J2427" s="4"/>
      <c r="K2427" s="5"/>
    </row>
    <row r="2428" spans="7:11" ht="13.2" x14ac:dyDescent="0.25">
      <c r="G2428" s="4"/>
      <c r="H2428" s="4"/>
      <c r="I2428" s="5"/>
      <c r="J2428" s="4"/>
      <c r="K2428" s="5"/>
    </row>
    <row r="2429" spans="7:11" ht="13.2" x14ac:dyDescent="0.25">
      <c r="G2429" s="4"/>
      <c r="H2429" s="4"/>
      <c r="I2429" s="5"/>
      <c r="J2429" s="4"/>
      <c r="K2429" s="5"/>
    </row>
    <row r="2430" spans="7:11" ht="13.2" x14ac:dyDescent="0.25">
      <c r="G2430" s="4"/>
      <c r="H2430" s="4"/>
      <c r="I2430" s="5"/>
      <c r="J2430" s="4"/>
      <c r="K2430" s="5"/>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135"/>
  <sheetViews>
    <sheetView zoomScale="90" zoomScaleNormal="90" workbookViewId="0">
      <pane ySplit="1" topLeftCell="A2" activePane="bottomLeft" state="frozen"/>
      <selection pane="bottomLeft" activeCell="F18" sqref="F18"/>
    </sheetView>
  </sheetViews>
  <sheetFormatPr defaultRowHeight="13.8" x14ac:dyDescent="0.3"/>
  <cols>
    <col min="1" max="1" width="10.44140625" style="34" bestFit="1" customWidth="1"/>
    <col min="2" max="2" width="9.44140625" style="32" bestFit="1" customWidth="1"/>
    <col min="3" max="4" width="9" style="32" bestFit="1" customWidth="1"/>
    <col min="5" max="5" width="14.109375" style="32" bestFit="1" customWidth="1"/>
    <col min="6" max="6" width="17.44140625" style="32" bestFit="1" customWidth="1"/>
    <col min="7" max="10" width="14.109375" style="32" customWidth="1"/>
    <col min="11" max="11" width="9" style="32" bestFit="1" customWidth="1"/>
    <col min="12" max="12" width="9.21875" style="32" bestFit="1" customWidth="1"/>
    <col min="13" max="13" width="9.44140625" style="32" bestFit="1" customWidth="1"/>
    <col min="14" max="14" width="9" style="32" bestFit="1" customWidth="1"/>
    <col min="15" max="15" width="19.21875" style="32" bestFit="1" customWidth="1"/>
    <col min="16" max="16" width="11.44140625" style="32" bestFit="1" customWidth="1"/>
    <col min="17" max="17" width="17" style="32" bestFit="1" customWidth="1"/>
    <col min="18" max="20" width="9" style="32" bestFit="1" customWidth="1"/>
    <col min="21" max="21" width="10.44140625" style="32" bestFit="1" customWidth="1"/>
    <col min="22" max="22" width="11.33203125" style="32" bestFit="1" customWidth="1"/>
    <col min="23" max="23" width="11.88671875" style="32" bestFit="1" customWidth="1"/>
    <col min="24" max="24" width="21.33203125" style="32" bestFit="1" customWidth="1"/>
    <col min="25" max="25" width="20.88671875" style="32" customWidth="1"/>
    <col min="26" max="26" width="22.33203125" style="32" bestFit="1" customWidth="1"/>
    <col min="27" max="16384" width="8.88671875" style="32"/>
  </cols>
  <sheetData>
    <row r="1" spans="1:26" x14ac:dyDescent="0.3">
      <c r="A1" s="35" t="s">
        <v>8</v>
      </c>
      <c r="B1" s="36" t="s">
        <v>1</v>
      </c>
      <c r="C1" s="36" t="s">
        <v>34</v>
      </c>
      <c r="D1" s="36" t="s">
        <v>2</v>
      </c>
      <c r="E1" s="36" t="s">
        <v>45</v>
      </c>
      <c r="F1" s="36" t="s">
        <v>46</v>
      </c>
      <c r="G1" s="36" t="s">
        <v>49</v>
      </c>
      <c r="H1" s="36" t="s">
        <v>48</v>
      </c>
      <c r="I1" s="36" t="s">
        <v>47</v>
      </c>
      <c r="J1" s="36" t="s">
        <v>50</v>
      </c>
      <c r="K1" s="36" t="s">
        <v>12</v>
      </c>
      <c r="L1" s="36" t="s">
        <v>17</v>
      </c>
      <c r="M1" s="36" t="s">
        <v>35</v>
      </c>
      <c r="N1" s="36" t="s">
        <v>4</v>
      </c>
      <c r="O1" s="36" t="s">
        <v>37</v>
      </c>
      <c r="P1" s="36" t="s">
        <v>36</v>
      </c>
      <c r="Q1" s="36" t="s">
        <v>38</v>
      </c>
      <c r="R1" s="36" t="s">
        <v>21</v>
      </c>
      <c r="S1" s="36" t="s">
        <v>30</v>
      </c>
      <c r="T1" s="36" t="s">
        <v>33</v>
      </c>
      <c r="U1" s="36" t="s">
        <v>39</v>
      </c>
      <c r="V1" s="36" t="s">
        <v>40</v>
      </c>
      <c r="W1" s="36" t="s">
        <v>44</v>
      </c>
      <c r="X1" s="36" t="s">
        <v>41</v>
      </c>
      <c r="Y1" s="36" t="s">
        <v>42</v>
      </c>
      <c r="Z1" s="36" t="s">
        <v>43</v>
      </c>
    </row>
    <row r="2" spans="1:26" x14ac:dyDescent="0.3">
      <c r="A2" s="34">
        <v>9498</v>
      </c>
      <c r="B2" s="33">
        <v>12.65</v>
      </c>
      <c r="C2" s="33">
        <v>0.60750000000000004</v>
      </c>
      <c r="D2" s="33">
        <v>1.2490000000000001</v>
      </c>
      <c r="E2" s="33"/>
      <c r="F2" s="33"/>
      <c r="G2" s="33"/>
      <c r="H2" s="33"/>
      <c r="I2" s="33"/>
      <c r="J2" s="33"/>
      <c r="K2" s="33">
        <v>17.899999999999999</v>
      </c>
      <c r="L2" s="33">
        <v>3.68</v>
      </c>
      <c r="M2" s="33">
        <v>183.56846089385476</v>
      </c>
      <c r="N2" s="33">
        <v>8.815639525139666</v>
      </c>
      <c r="O2" s="33">
        <v>3331.2591262552787</v>
      </c>
      <c r="P2" s="33">
        <v>18.124664636871511</v>
      </c>
      <c r="Q2" s="33">
        <v>328.91246234726032</v>
      </c>
      <c r="R2" s="33">
        <v>11.340966188506227</v>
      </c>
      <c r="S2" s="33">
        <v>16.018850836070303</v>
      </c>
      <c r="T2" s="33">
        <v>10.128102481985588</v>
      </c>
    </row>
    <row r="3" spans="1:26" x14ac:dyDescent="0.3">
      <c r="A3" s="34">
        <v>9529</v>
      </c>
      <c r="B3" s="33">
        <v>12.67</v>
      </c>
      <c r="C3" s="33">
        <v>0.61499999999999999</v>
      </c>
      <c r="D3" s="33">
        <v>1.248</v>
      </c>
      <c r="E3" s="37">
        <f>LN(D3/D2)</f>
        <v>-8.0096119620479557E-4</v>
      </c>
      <c r="F3" s="37">
        <f>1+E3</f>
        <v>0.99919903880379524</v>
      </c>
      <c r="G3" s="37">
        <f>PRODUCT(F3:F14)-1</f>
        <v>-1.6054966764011525E-2</v>
      </c>
      <c r="H3" s="37">
        <f>((PRODUCT(F3:F38)^(1/COUNT(F3:F38))-1))*12</f>
        <v>3.7004820290174933E-2</v>
      </c>
      <c r="I3" s="37">
        <f>((PRODUCT(F3:F62)^(1/COUNT(F3:F62))-1))*12</f>
        <v>-5.9739595321674166E-2</v>
      </c>
      <c r="J3" s="37">
        <f>((PRODUCT(F3:F122)^(1/COUNT(F3:F122))-1))*12</f>
        <v>-5.4121409834734457E-2</v>
      </c>
      <c r="K3" s="33">
        <v>17.899999999999999</v>
      </c>
      <c r="L3" s="33">
        <v>3.6516666666666668</v>
      </c>
      <c r="M3" s="33">
        <v>183.85868770949722</v>
      </c>
      <c r="N3" s="33">
        <v>8.9244745810055868</v>
      </c>
      <c r="O3" s="33">
        <v>3350.0221470256888</v>
      </c>
      <c r="P3" s="33">
        <v>18.110153296089386</v>
      </c>
      <c r="Q3" s="33">
        <v>329.97850351129119</v>
      </c>
      <c r="R3" s="33">
        <v>11.389435672748004</v>
      </c>
      <c r="S3" s="33">
        <v>16.041273315196626</v>
      </c>
      <c r="T3" s="33">
        <v>10.152243589743589</v>
      </c>
      <c r="U3" s="37">
        <f>LN(B3/B2)</f>
        <v>1.5797791595184333E-3</v>
      </c>
      <c r="V3" s="38">
        <f>1+U3</f>
        <v>1.0015797791595185</v>
      </c>
      <c r="W3" s="38">
        <f>PRODUCT(V3:V14)-1</f>
        <v>5.2561352822734442E-2</v>
      </c>
      <c r="X3" s="37">
        <f>((PRODUCT(V3:V38)^(1/COUNT(V3:V38)))-1)*12</f>
        <v>0.21930983417793648</v>
      </c>
      <c r="Y3" s="37">
        <f>((PRODUCT(V3:V62)^(1/COUNT(V3:V62)))-1)*12</f>
        <v>2.1135001639080109E-2</v>
      </c>
      <c r="Z3" s="37">
        <f>((PRODUCT(V3:V122)^(1/COUNT(V3:V122)))-1)*12</f>
        <v>-3.5639793378341889E-2</v>
      </c>
    </row>
    <row r="4" spans="1:26" x14ac:dyDescent="0.3">
      <c r="A4" s="34">
        <v>9557</v>
      </c>
      <c r="B4" s="33">
        <v>11.81</v>
      </c>
      <c r="C4" s="33">
        <v>0.62250000000000005</v>
      </c>
      <c r="D4" s="33">
        <v>1.248</v>
      </c>
      <c r="E4" s="37">
        <f t="shared" ref="E4:E67" si="0">LN(D4/D3)</f>
        <v>0</v>
      </c>
      <c r="F4" s="37">
        <f t="shared" ref="F4:F67" si="1">1+E4</f>
        <v>1</v>
      </c>
      <c r="G4" s="37">
        <f t="shared" ref="G4:G67" si="2">PRODUCT(F4:F15)-1</f>
        <v>-2.4119640992203983E-2</v>
      </c>
      <c r="H4" s="37">
        <f t="shared" ref="H4:H67" si="3">((PRODUCT(F4:F39)^(1/COUNT(F4:F39))-1))*12</f>
        <v>4.17539668578506E-2</v>
      </c>
      <c r="I4" s="37">
        <f t="shared" ref="I4:I67" si="4">((PRODUCT(F4:F63)^(1/COUNT(F4:F63))-1))*12</f>
        <v>-6.6140182286591465E-2</v>
      </c>
      <c r="J4" s="37">
        <f t="shared" ref="J4:J67" si="5">((PRODUCT(F4:F123)^(1/COUNT(F4:F123))-1))*12</f>
        <v>-5.2765261879652581E-2</v>
      </c>
      <c r="K4" s="33">
        <v>17.8</v>
      </c>
      <c r="L4" s="33">
        <v>3.6233333333333335</v>
      </c>
      <c r="M4" s="33">
        <v>172.34173764044942</v>
      </c>
      <c r="N4" s="33">
        <v>9.084058567415731</v>
      </c>
      <c r="O4" s="33">
        <v>3153.9691068833795</v>
      </c>
      <c r="P4" s="33">
        <v>18.211895730337076</v>
      </c>
      <c r="Q4" s="33">
        <v>333.28987683238421</v>
      </c>
      <c r="R4" s="33">
        <v>10.712352062732478</v>
      </c>
      <c r="S4" s="33">
        <v>15.046869401752986</v>
      </c>
      <c r="T4" s="33">
        <v>9.4631410256410255</v>
      </c>
      <c r="U4" s="37">
        <f t="shared" ref="U4:U67" si="6">LN(B4/B3)</f>
        <v>-7.0290364123776747E-2</v>
      </c>
      <c r="V4" s="38">
        <f t="shared" ref="V4:V67" si="7">1+U4</f>
        <v>0.92970963587622324</v>
      </c>
      <c r="W4" s="38">
        <f>PRODUCT(V4:V15)-1</f>
        <v>7.1096483359745166E-2</v>
      </c>
      <c r="X4" s="37">
        <f t="shared" ref="X4:X67" si="8">((PRODUCT(V4:V39)^(1/COUNT(V4:V39)))-1)*12</f>
        <v>0.22053982789503301</v>
      </c>
      <c r="Y4" s="37">
        <f t="shared" ref="Y4:Y67" si="9">((PRODUCT(V4:V63)^(1/COUNT(V4:V63)))-1)*12</f>
        <v>3.5049970597657243E-2</v>
      </c>
      <c r="Z4" s="37">
        <f t="shared" ref="Z4:Z67" si="10">((PRODUCT(V4:V123)^(1/COUNT(V4:V123)))-1)*12</f>
        <v>-3.0379895227006237E-2</v>
      </c>
    </row>
    <row r="5" spans="1:26" x14ac:dyDescent="0.3">
      <c r="A5" s="34">
        <v>9588</v>
      </c>
      <c r="B5" s="33">
        <v>11.48</v>
      </c>
      <c r="C5" s="33">
        <v>0.63</v>
      </c>
      <c r="D5" s="33">
        <v>1.2470000000000001</v>
      </c>
      <c r="E5" s="37">
        <f t="shared" si="0"/>
        <v>-8.0160324933640993E-4</v>
      </c>
      <c r="F5" s="37">
        <f t="shared" si="1"/>
        <v>0.99919839675066358</v>
      </c>
      <c r="G5" s="37">
        <f t="shared" si="2"/>
        <v>-3.2164866763996436E-2</v>
      </c>
      <c r="H5" s="37">
        <f t="shared" si="3"/>
        <v>4.6407216015454722E-2</v>
      </c>
      <c r="I5" s="37">
        <f t="shared" si="4"/>
        <v>-7.2920160570449699E-2</v>
      </c>
      <c r="J5" s="37">
        <f t="shared" si="5"/>
        <v>-5.1504904811607854E-2</v>
      </c>
      <c r="K5" s="33">
        <v>17.899999999999999</v>
      </c>
      <c r="L5" s="33">
        <v>3.5950000000000002</v>
      </c>
      <c r="M5" s="33">
        <v>166.59019217877096</v>
      </c>
      <c r="N5" s="33">
        <v>9.1421446927374301</v>
      </c>
      <c r="O5" s="33">
        <v>3062.6542571505065</v>
      </c>
      <c r="P5" s="33">
        <v>18.095641955307265</v>
      </c>
      <c r="Q5" s="33">
        <v>332.67681695702805</v>
      </c>
      <c r="R5" s="33">
        <v>10.395587685954723</v>
      </c>
      <c r="S5" s="33">
        <v>14.562366728257409</v>
      </c>
      <c r="T5" s="33">
        <v>9.2060946271050526</v>
      </c>
      <c r="U5" s="37">
        <f t="shared" si="6"/>
        <v>-2.8340239317850534E-2</v>
      </c>
      <c r="V5" s="38">
        <f t="shared" si="7"/>
        <v>0.97165976068214943</v>
      </c>
      <c r="W5" s="38">
        <f t="shared" ref="W5:W67" si="11">PRODUCT(V5:V16)-1</f>
        <v>0.16965286425030235</v>
      </c>
      <c r="X5" s="37">
        <f t="shared" si="8"/>
        <v>0.25119277340024038</v>
      </c>
      <c r="Y5" s="37">
        <f t="shared" si="9"/>
        <v>5.3459399517246986E-2</v>
      </c>
      <c r="Z5" s="37">
        <f t="shared" si="10"/>
        <v>-2.1025389486490909E-2</v>
      </c>
    </row>
    <row r="6" spans="1:26" x14ac:dyDescent="0.3">
      <c r="A6" s="34">
        <v>9618</v>
      </c>
      <c r="B6" s="33">
        <v>11.56</v>
      </c>
      <c r="C6" s="33">
        <v>0.63749999999999996</v>
      </c>
      <c r="D6" s="33">
        <v>1.246</v>
      </c>
      <c r="E6" s="37">
        <f t="shared" si="0"/>
        <v>-8.0224633263809508E-4</v>
      </c>
      <c r="F6" s="37">
        <f t="shared" si="1"/>
        <v>0.99919775366736185</v>
      </c>
      <c r="G6" s="37">
        <f t="shared" si="2"/>
        <v>-4.0248966472541392E-2</v>
      </c>
      <c r="H6" s="37">
        <f t="shared" si="3"/>
        <v>5.1040214529190386E-2</v>
      </c>
      <c r="I6" s="37">
        <f t="shared" si="4"/>
        <v>-7.9776152753403107E-2</v>
      </c>
      <c r="J6" s="37">
        <f t="shared" si="5"/>
        <v>-4.7780821900317072E-2</v>
      </c>
      <c r="K6" s="33">
        <v>17.8</v>
      </c>
      <c r="L6" s="33">
        <v>3.5666666666666669</v>
      </c>
      <c r="M6" s="33">
        <v>168.69352134831459</v>
      </c>
      <c r="N6" s="33">
        <v>9.30295154494382</v>
      </c>
      <c r="O6" s="33">
        <v>3115.5750219691813</v>
      </c>
      <c r="P6" s="33">
        <v>18.182709999999997</v>
      </c>
      <c r="Q6" s="33">
        <v>335.81370911536328</v>
      </c>
      <c r="R6" s="33">
        <v>10.575158463806092</v>
      </c>
      <c r="S6" s="33">
        <v>14.771860041900322</v>
      </c>
      <c r="T6" s="33">
        <v>9.2776886035313009</v>
      </c>
      <c r="U6" s="37">
        <f t="shared" si="6"/>
        <v>6.944472352810995E-3</v>
      </c>
      <c r="V6" s="38">
        <f t="shared" si="7"/>
        <v>1.0069444723528109</v>
      </c>
      <c r="W6" s="38">
        <f t="shared" si="11"/>
        <v>0.23292043573192101</v>
      </c>
      <c r="X6" s="37">
        <f t="shared" si="8"/>
        <v>0.25895976718569536</v>
      </c>
      <c r="Y6" s="37">
        <f t="shared" si="9"/>
        <v>3.8053473537628335E-2</v>
      </c>
      <c r="Z6" s="37">
        <f t="shared" si="10"/>
        <v>-1.8020919261393153E-2</v>
      </c>
    </row>
    <row r="7" spans="1:26" x14ac:dyDescent="0.3">
      <c r="A7" s="34">
        <v>9649</v>
      </c>
      <c r="B7" s="33">
        <v>12.11</v>
      </c>
      <c r="C7" s="33">
        <v>0.64500000000000002</v>
      </c>
      <c r="D7" s="33">
        <v>1.2450000000000001</v>
      </c>
      <c r="E7" s="37">
        <f t="shared" si="0"/>
        <v>-8.0289044859040181E-4</v>
      </c>
      <c r="F7" s="37">
        <f t="shared" si="1"/>
        <v>0.99919710955140961</v>
      </c>
      <c r="G7" s="37">
        <f t="shared" si="2"/>
        <v>-4.8346048050094903E-2</v>
      </c>
      <c r="H7" s="37">
        <f t="shared" si="3"/>
        <v>5.5618991039028565E-2</v>
      </c>
      <c r="I7" s="37">
        <f t="shared" si="4"/>
        <v>-8.6884622473295092E-2</v>
      </c>
      <c r="J7" s="37">
        <f t="shared" si="5"/>
        <v>-4.4184248388082992E-2</v>
      </c>
      <c r="K7" s="33">
        <v>17.7</v>
      </c>
      <c r="L7" s="33">
        <v>3.5383333333333336</v>
      </c>
      <c r="M7" s="33">
        <v>177.71801299435026</v>
      </c>
      <c r="N7" s="33">
        <v>9.4655754237288132</v>
      </c>
      <c r="O7" s="33">
        <v>3296.8151769588385</v>
      </c>
      <c r="P7" s="33">
        <v>18.270761864406783</v>
      </c>
      <c r="Q7" s="33">
        <v>338.93764618610692</v>
      </c>
      <c r="R7" s="33">
        <v>11.197979740229949</v>
      </c>
      <c r="S7" s="33">
        <v>15.591949753085158</v>
      </c>
      <c r="T7" s="33">
        <v>9.7269076305220867</v>
      </c>
      <c r="U7" s="37">
        <f t="shared" si="6"/>
        <v>4.6480694320769372E-2</v>
      </c>
      <c r="V7" s="38">
        <f t="shared" si="7"/>
        <v>1.0464806943207694</v>
      </c>
      <c r="W7" s="38">
        <f t="shared" si="11"/>
        <v>0.2659271554640974</v>
      </c>
      <c r="X7" s="37">
        <f t="shared" si="8"/>
        <v>0.26164651523779536</v>
      </c>
      <c r="Y7" s="37">
        <f t="shared" si="9"/>
        <v>1.5225354612546482E-2</v>
      </c>
      <c r="Z7" s="37">
        <f t="shared" si="10"/>
        <v>-2.4311564174603895E-2</v>
      </c>
    </row>
    <row r="8" spans="1:26" x14ac:dyDescent="0.3">
      <c r="A8" s="34">
        <v>9679</v>
      </c>
      <c r="B8" s="33">
        <v>12.62</v>
      </c>
      <c r="C8" s="33">
        <v>0.65249999999999997</v>
      </c>
      <c r="D8" s="33">
        <v>1.244</v>
      </c>
      <c r="E8" s="37">
        <f t="shared" si="0"/>
        <v>-8.0353559968333529E-4</v>
      </c>
      <c r="F8" s="37">
        <f t="shared" si="1"/>
        <v>0.99919646440031662</v>
      </c>
      <c r="G8" s="37">
        <f t="shared" si="2"/>
        <v>-5.6456142807059351E-2</v>
      </c>
      <c r="H8" s="37">
        <f t="shared" si="3"/>
        <v>6.0144912378823356E-2</v>
      </c>
      <c r="I8" s="37">
        <f t="shared" si="4"/>
        <v>-9.4264598627901819E-2</v>
      </c>
      <c r="J8" s="37">
        <f t="shared" si="5"/>
        <v>-4.0706514743139799E-2</v>
      </c>
      <c r="K8" s="33">
        <v>17.5</v>
      </c>
      <c r="L8" s="33">
        <v>3.51</v>
      </c>
      <c r="M8" s="33">
        <v>187.31902057142855</v>
      </c>
      <c r="N8" s="33">
        <v>9.6850761428571417</v>
      </c>
      <c r="O8" s="33">
        <v>3489.8939336787917</v>
      </c>
      <c r="P8" s="33">
        <v>18.46472754285714</v>
      </c>
      <c r="Q8" s="33">
        <v>344.01173165581753</v>
      </c>
      <c r="R8" s="33">
        <v>11.869694058481269</v>
      </c>
      <c r="S8" s="33">
        <v>16.469124743360354</v>
      </c>
      <c r="T8" s="33">
        <v>10.144694533762058</v>
      </c>
      <c r="U8" s="37">
        <f t="shared" si="6"/>
        <v>4.1251299548066188E-2</v>
      </c>
      <c r="V8" s="38">
        <f t="shared" si="7"/>
        <v>1.0412512995480663</v>
      </c>
      <c r="W8" s="38">
        <f t="shared" si="11"/>
        <v>0.22523487123352059</v>
      </c>
      <c r="X8" s="37">
        <f t="shared" si="8"/>
        <v>0.25255798895837334</v>
      </c>
      <c r="Y8" s="37">
        <f t="shared" si="9"/>
        <v>-5.0507570319568984E-4</v>
      </c>
      <c r="Z8" s="37">
        <f t="shared" si="10"/>
        <v>-2.476835045599568E-2</v>
      </c>
    </row>
    <row r="9" spans="1:26" x14ac:dyDescent="0.3">
      <c r="A9" s="34">
        <v>9710</v>
      </c>
      <c r="B9" s="33">
        <v>13.12</v>
      </c>
      <c r="C9" s="33">
        <v>0.66</v>
      </c>
      <c r="D9" s="33">
        <v>1.2430000000000001</v>
      </c>
      <c r="E9" s="37">
        <f t="shared" si="0"/>
        <v>-8.0418178841357678E-4</v>
      </c>
      <c r="F9" s="37">
        <f t="shared" si="1"/>
        <v>0.99919581821158643</v>
      </c>
      <c r="G9" s="37">
        <f t="shared" si="2"/>
        <v>-6.4579282155167617E-2</v>
      </c>
      <c r="H9" s="37">
        <f t="shared" si="3"/>
        <v>6.4619294387567194E-2</v>
      </c>
      <c r="I9" s="37">
        <f t="shared" si="4"/>
        <v>-0.10193735232876211</v>
      </c>
      <c r="J9" s="37">
        <f t="shared" si="5"/>
        <v>-3.8411314045001976E-2</v>
      </c>
      <c r="K9" s="33">
        <v>17.399999999999999</v>
      </c>
      <c r="L9" s="33">
        <v>3.4816666666666665</v>
      </c>
      <c r="M9" s="33">
        <v>195.85973333333334</v>
      </c>
      <c r="N9" s="33">
        <v>9.8527000000000005</v>
      </c>
      <c r="O9" s="33">
        <v>3664.3107550677473</v>
      </c>
      <c r="P9" s="33">
        <v>18.555918333333334</v>
      </c>
      <c r="Q9" s="33">
        <v>347.1599290052751</v>
      </c>
      <c r="R9" s="33">
        <v>12.488808219521868</v>
      </c>
      <c r="S9" s="33">
        <v>17.260693795594307</v>
      </c>
      <c r="T9" s="33">
        <v>10.555108608205952</v>
      </c>
      <c r="U9" s="37">
        <f t="shared" si="6"/>
        <v>3.885492640287587E-2</v>
      </c>
      <c r="V9" s="38">
        <f t="shared" si="7"/>
        <v>1.0388549264028759</v>
      </c>
      <c r="W9" s="38">
        <f t="shared" si="11"/>
        <v>0.20248842887569496</v>
      </c>
      <c r="X9" s="37">
        <f t="shared" si="8"/>
        <v>0.26668448377943221</v>
      </c>
      <c r="Y9" s="37">
        <f t="shared" si="9"/>
        <v>-2.1683133253183051E-3</v>
      </c>
      <c r="Z9" s="37">
        <f t="shared" si="10"/>
        <v>-2.3219552362555795E-2</v>
      </c>
    </row>
    <row r="10" spans="1:26" x14ac:dyDescent="0.3">
      <c r="A10" s="34">
        <v>9741</v>
      </c>
      <c r="B10" s="33">
        <v>13.32</v>
      </c>
      <c r="C10" s="33">
        <v>0.66749999999999998</v>
      </c>
      <c r="D10" s="33">
        <v>1.242</v>
      </c>
      <c r="E10" s="37">
        <f t="shared" si="0"/>
        <v>-8.0482901728715062E-4</v>
      </c>
      <c r="F10" s="37">
        <f t="shared" si="1"/>
        <v>0.99919517098271282</v>
      </c>
      <c r="G10" s="37">
        <f t="shared" si="2"/>
        <v>-7.2715497607922508E-2</v>
      </c>
      <c r="H10" s="37">
        <f t="shared" si="3"/>
        <v>6.9043404421101684E-2</v>
      </c>
      <c r="I10" s="37">
        <f t="shared" si="4"/>
        <v>-0.10992676428213644</v>
      </c>
      <c r="J10" s="37">
        <f t="shared" si="5"/>
        <v>-3.6163783794388227E-2</v>
      </c>
      <c r="K10" s="33">
        <v>17.5</v>
      </c>
      <c r="L10" s="33">
        <v>3.4533333333333331</v>
      </c>
      <c r="M10" s="33">
        <v>197.70914057142858</v>
      </c>
      <c r="N10" s="33">
        <v>9.9077215714285707</v>
      </c>
      <c r="O10" s="33">
        <v>3714.3578826332882</v>
      </c>
      <c r="P10" s="33">
        <v>18.435041485714287</v>
      </c>
      <c r="Q10" s="33">
        <v>346.33877554283367</v>
      </c>
      <c r="R10" s="33">
        <v>12.692614823344712</v>
      </c>
      <c r="S10" s="33">
        <v>17.470213778374866</v>
      </c>
      <c r="T10" s="33">
        <v>10.72463768115942</v>
      </c>
      <c r="U10" s="37">
        <f t="shared" si="6"/>
        <v>1.5128881596300218E-2</v>
      </c>
      <c r="V10" s="38">
        <f t="shared" si="7"/>
        <v>1.0151288815963002</v>
      </c>
      <c r="W10" s="38">
        <f t="shared" si="11"/>
        <v>0.21753226827812466</v>
      </c>
      <c r="X10" s="37">
        <f t="shared" si="8"/>
        <v>0.27204479449994334</v>
      </c>
      <c r="Y10" s="37">
        <f t="shared" si="9"/>
        <v>-1.5969718258654453E-2</v>
      </c>
      <c r="Z10" s="37">
        <f t="shared" si="10"/>
        <v>-2.5074224224820973E-2</v>
      </c>
    </row>
    <row r="11" spans="1:26" x14ac:dyDescent="0.3">
      <c r="A11" s="34">
        <v>9771</v>
      </c>
      <c r="B11" s="33">
        <v>13.02</v>
      </c>
      <c r="C11" s="33">
        <v>0.67500000000000004</v>
      </c>
      <c r="D11" s="33">
        <v>1.242</v>
      </c>
      <c r="E11" s="37">
        <f t="shared" si="0"/>
        <v>0</v>
      </c>
      <c r="F11" s="37">
        <f t="shared" si="1"/>
        <v>1</v>
      </c>
      <c r="G11" s="37">
        <f t="shared" si="2"/>
        <v>-8.0052539408390966E-2</v>
      </c>
      <c r="H11" s="37">
        <f t="shared" si="3"/>
        <v>7.3418463710894777E-2</v>
      </c>
      <c r="I11" s="37">
        <f t="shared" si="4"/>
        <v>-0.11825977073064919</v>
      </c>
      <c r="J11" s="37">
        <f t="shared" si="5"/>
        <v>-3.3961900052151606E-2</v>
      </c>
      <c r="K11" s="33">
        <v>17.600000000000001</v>
      </c>
      <c r="L11" s="33">
        <v>3.4249999999999998</v>
      </c>
      <c r="M11" s="33">
        <v>192.1581852272727</v>
      </c>
      <c r="N11" s="33">
        <v>9.9621178977272731</v>
      </c>
      <c r="O11" s="33">
        <v>3625.6686996600788</v>
      </c>
      <c r="P11" s="33">
        <v>18.330296931818179</v>
      </c>
      <c r="Q11" s="33">
        <v>345.85871927633008</v>
      </c>
      <c r="R11" s="33">
        <v>12.426517521583341</v>
      </c>
      <c r="S11" s="33">
        <v>17.03381172227499</v>
      </c>
      <c r="T11" s="33">
        <v>10.483091787439614</v>
      </c>
      <c r="U11" s="37">
        <f t="shared" si="6"/>
        <v>-2.2780028331819999E-2</v>
      </c>
      <c r="V11" s="38">
        <f t="shared" si="7"/>
        <v>0.97721997166817998</v>
      </c>
      <c r="W11" s="38">
        <f t="shared" si="11"/>
        <v>0.26561189968568422</v>
      </c>
      <c r="X11" s="37">
        <f t="shared" si="8"/>
        <v>0.28000121361283004</v>
      </c>
      <c r="Y11" s="37">
        <f>((PRODUCT(V11:V70)^(1/COUNT(V11:V70)))-1)*12</f>
        <v>-5.4030025604586029E-2</v>
      </c>
      <c r="Z11" s="37">
        <f t="shared" si="10"/>
        <v>-2.5453463354386141E-2</v>
      </c>
    </row>
    <row r="12" spans="1:26" x14ac:dyDescent="0.3">
      <c r="A12" s="34">
        <v>9802</v>
      </c>
      <c r="B12" s="33">
        <v>13.19</v>
      </c>
      <c r="C12" s="33">
        <v>0.6825</v>
      </c>
      <c r="D12" s="33">
        <v>1.2410000000000001</v>
      </c>
      <c r="E12" s="37">
        <f t="shared" si="0"/>
        <v>-8.0547728881675748E-4</v>
      </c>
      <c r="F12" s="37">
        <f t="shared" si="1"/>
        <v>0.99919452271118325</v>
      </c>
      <c r="G12" s="37">
        <f t="shared" si="2"/>
        <v>-8.8948803960179679E-2</v>
      </c>
      <c r="H12" s="37">
        <f t="shared" si="3"/>
        <v>7.768616197716316E-2</v>
      </c>
      <c r="I12" s="37">
        <f t="shared" si="4"/>
        <v>-0.1271263631690065</v>
      </c>
      <c r="J12" s="37">
        <f t="shared" si="5"/>
        <v>-3.1210385539945928E-2</v>
      </c>
      <c r="K12" s="33">
        <v>17.7</v>
      </c>
      <c r="L12" s="33">
        <v>3.3966666666666665</v>
      </c>
      <c r="M12" s="33">
        <v>193.56734858757062</v>
      </c>
      <c r="N12" s="33">
        <v>10.015899576271186</v>
      </c>
      <c r="O12" s="33">
        <v>3668.0054543737542</v>
      </c>
      <c r="P12" s="33">
        <v>18.212060621468929</v>
      </c>
      <c r="Q12" s="33">
        <v>345.10953516890288</v>
      </c>
      <c r="R12" s="33">
        <v>12.615251212344477</v>
      </c>
      <c r="S12" s="33">
        <v>17.21908527437661</v>
      </c>
      <c r="T12" s="33">
        <v>10.628525382755841</v>
      </c>
      <c r="U12" s="37">
        <f t="shared" si="6"/>
        <v>1.2972329948799972E-2</v>
      </c>
      <c r="V12" s="38">
        <f t="shared" si="7"/>
        <v>1.0129723299488</v>
      </c>
      <c r="W12" s="38">
        <f t="shared" si="11"/>
        <v>0.27508273124656868</v>
      </c>
      <c r="X12" s="37">
        <f t="shared" si="8"/>
        <v>0.24747440966264023</v>
      </c>
      <c r="Y12" s="37">
        <f t="shared" si="9"/>
        <v>-8.0221709560064802E-2</v>
      </c>
      <c r="Z12" s="37">
        <f t="shared" si="10"/>
        <v>-1.8186915752071542E-2</v>
      </c>
    </row>
    <row r="13" spans="1:26" x14ac:dyDescent="0.3">
      <c r="A13" s="34">
        <v>9832</v>
      </c>
      <c r="B13" s="33">
        <v>13.49</v>
      </c>
      <c r="C13" s="33">
        <v>0.69</v>
      </c>
      <c r="D13" s="33">
        <v>1.24</v>
      </c>
      <c r="E13" s="37">
        <f t="shared" si="0"/>
        <v>-8.0612660552477485E-4</v>
      </c>
      <c r="F13" s="37">
        <f t="shared" si="1"/>
        <v>0.99919387339447518</v>
      </c>
      <c r="G13" s="37">
        <f t="shared" si="2"/>
        <v>-9.7117818103573561E-2</v>
      </c>
      <c r="H13" s="37">
        <f t="shared" si="3"/>
        <v>8.1963849871161898E-2</v>
      </c>
      <c r="I13" s="37">
        <f t="shared" si="4"/>
        <v>-0.13624245110437405</v>
      </c>
      <c r="J13" s="37">
        <f t="shared" si="5"/>
        <v>-2.8451857719033136E-2</v>
      </c>
      <c r="K13" s="33">
        <v>17.7</v>
      </c>
      <c r="L13" s="33">
        <v>3.3683333333333327</v>
      </c>
      <c r="M13" s="33">
        <v>197.96994180790961</v>
      </c>
      <c r="N13" s="33">
        <v>10.12596440677966</v>
      </c>
      <c r="O13" s="33">
        <v>3767.4225847709204</v>
      </c>
      <c r="P13" s="33">
        <v>18.197385310734461</v>
      </c>
      <c r="Q13" s="33">
        <v>346.30126057197481</v>
      </c>
      <c r="R13" s="33">
        <v>13.009052728993124</v>
      </c>
      <c r="S13" s="33">
        <v>17.677841903544774</v>
      </c>
      <c r="T13" s="33">
        <v>10.879032258064516</v>
      </c>
      <c r="U13" s="37">
        <f t="shared" si="6"/>
        <v>2.2489703490441323E-2</v>
      </c>
      <c r="V13" s="38">
        <f t="shared" si="7"/>
        <v>1.0224897034904412</v>
      </c>
      <c r="W13" s="38">
        <f t="shared" si="11"/>
        <v>0.2871086320521945</v>
      </c>
      <c r="X13" s="37">
        <f t="shared" si="8"/>
        <v>0.11874892771467671</v>
      </c>
      <c r="Y13" s="37">
        <f t="shared" si="9"/>
        <v>-8.0105293698975011E-2</v>
      </c>
      <c r="Z13" s="37">
        <f t="shared" si="10"/>
        <v>-1.6770166962118083E-2</v>
      </c>
    </row>
    <row r="14" spans="1:26" x14ac:dyDescent="0.3">
      <c r="A14" s="34">
        <v>9863</v>
      </c>
      <c r="B14" s="33">
        <v>13.4</v>
      </c>
      <c r="C14" s="33">
        <v>0.69669999999999999</v>
      </c>
      <c r="D14" s="33">
        <v>1.2290000000000001</v>
      </c>
      <c r="E14" s="37">
        <f t="shared" si="0"/>
        <v>-8.9105490330476534E-3</v>
      </c>
      <c r="F14" s="37">
        <f t="shared" si="1"/>
        <v>0.99108945096695233</v>
      </c>
      <c r="G14" s="37">
        <f t="shared" si="2"/>
        <v>-0.10530001409698342</v>
      </c>
      <c r="H14" s="37">
        <f t="shared" si="3"/>
        <v>8.6195952632963646E-2</v>
      </c>
      <c r="I14" s="37">
        <f t="shared" si="4"/>
        <v>-0.14580740112291313</v>
      </c>
      <c r="J14" s="37">
        <f t="shared" si="5"/>
        <v>-2.5762589571414196E-2</v>
      </c>
      <c r="K14" s="33">
        <v>17.5</v>
      </c>
      <c r="L14" s="33">
        <v>3.34</v>
      </c>
      <c r="M14" s="33">
        <v>198.89658285714285</v>
      </c>
      <c r="N14" s="33">
        <v>10.341138005714285</v>
      </c>
      <c r="O14" s="33">
        <v>3801.4563784615539</v>
      </c>
      <c r="P14" s="33">
        <v>18.242082114285715</v>
      </c>
      <c r="Q14" s="33">
        <v>348.65596187531719</v>
      </c>
      <c r="R14" s="33">
        <v>13.185930628677783</v>
      </c>
      <c r="S14" s="33">
        <v>17.836264453737652</v>
      </c>
      <c r="T14" s="33">
        <v>10.903173311635475</v>
      </c>
      <c r="U14" s="37">
        <f t="shared" si="6"/>
        <v>-6.6939632627988424E-3</v>
      </c>
      <c r="V14" s="38">
        <f t="shared" si="7"/>
        <v>0.99330603673720119</v>
      </c>
      <c r="W14" s="38">
        <f t="shared" si="11"/>
        <v>0.28797255166260105</v>
      </c>
      <c r="X14" s="37">
        <f t="shared" si="8"/>
        <v>0.12416543113219269</v>
      </c>
      <c r="Y14" s="37">
        <f t="shared" si="9"/>
        <v>-0.13070869430487564</v>
      </c>
      <c r="Z14" s="37">
        <f t="shared" si="10"/>
        <v>-2.0746584817256775E-2</v>
      </c>
    </row>
    <row r="15" spans="1:26" x14ac:dyDescent="0.3">
      <c r="A15" s="34">
        <v>9894</v>
      </c>
      <c r="B15" s="33">
        <v>13.66</v>
      </c>
      <c r="C15" s="33">
        <v>0.70330000000000004</v>
      </c>
      <c r="D15" s="33">
        <v>1.218</v>
      </c>
      <c r="E15" s="37">
        <f t="shared" si="0"/>
        <v>-8.9906612961926386E-3</v>
      </c>
      <c r="F15" s="37">
        <f t="shared" si="1"/>
        <v>0.99100933870380736</v>
      </c>
      <c r="G15" s="37">
        <f t="shared" si="2"/>
        <v>-7.8741724827230963E-2</v>
      </c>
      <c r="H15" s="37">
        <f t="shared" si="3"/>
        <v>7.7773515654364189E-2</v>
      </c>
      <c r="I15" s="37">
        <f t="shared" si="4"/>
        <v>-0.14960030479463837</v>
      </c>
      <c r="J15" s="37">
        <f t="shared" si="5"/>
        <v>-2.2017477351271797E-2</v>
      </c>
      <c r="K15" s="33">
        <v>17.399999999999999</v>
      </c>
      <c r="L15" s="33">
        <v>3.339166666666666</v>
      </c>
      <c r="M15" s="33">
        <v>203.92103333333333</v>
      </c>
      <c r="N15" s="33">
        <v>10.499096833333335</v>
      </c>
      <c r="O15" s="33">
        <v>3914.2095349391061</v>
      </c>
      <c r="P15" s="33">
        <v>18.18271</v>
      </c>
      <c r="Q15" s="33">
        <v>349.01224110950449</v>
      </c>
      <c r="R15" s="33">
        <v>13.633966132216205</v>
      </c>
      <c r="S15" s="33">
        <v>18.358019636037501</v>
      </c>
      <c r="T15" s="33">
        <v>11.215106732348112</v>
      </c>
      <c r="U15" s="37">
        <f t="shared" si="6"/>
        <v>1.9217147185778351E-2</v>
      </c>
      <c r="V15" s="38">
        <f t="shared" si="7"/>
        <v>1.0192171471857783</v>
      </c>
      <c r="W15" s="38">
        <f t="shared" si="11"/>
        <v>0.30184039289774467</v>
      </c>
      <c r="X15" s="37">
        <f t="shared" si="8"/>
        <v>0.13123860636132534</v>
      </c>
      <c r="Y15" s="37">
        <f t="shared" si="9"/>
        <v>-0.13271676857021575</v>
      </c>
      <c r="Z15" s="37">
        <f t="shared" si="10"/>
        <v>-1.7067209170067432E-2</v>
      </c>
    </row>
    <row r="16" spans="1:26" x14ac:dyDescent="0.3">
      <c r="A16" s="34">
        <v>9922</v>
      </c>
      <c r="B16" s="33">
        <v>13.87</v>
      </c>
      <c r="C16" s="33">
        <v>0.71</v>
      </c>
      <c r="D16" s="33">
        <v>1.208</v>
      </c>
      <c r="E16" s="37">
        <f t="shared" si="0"/>
        <v>-8.2440697750820659E-3</v>
      </c>
      <c r="F16" s="37">
        <f t="shared" si="1"/>
        <v>0.99175593022491793</v>
      </c>
      <c r="G16" s="37">
        <f t="shared" si="2"/>
        <v>-5.2506076562494841E-2</v>
      </c>
      <c r="H16" s="37">
        <f t="shared" si="3"/>
        <v>6.8750601722041615E-2</v>
      </c>
      <c r="I16" s="37">
        <f t="shared" si="4"/>
        <v>-0.15350181923604023</v>
      </c>
      <c r="J16" s="37">
        <f t="shared" si="5"/>
        <v>-1.8342398316504305E-2</v>
      </c>
      <c r="K16" s="33">
        <v>17.3</v>
      </c>
      <c r="L16" s="33">
        <v>3.3383333333333334</v>
      </c>
      <c r="M16" s="33">
        <v>208.25283872832367</v>
      </c>
      <c r="N16" s="33">
        <v>10.660383236994218</v>
      </c>
      <c r="O16" s="33">
        <v>4014.4093105872325</v>
      </c>
      <c r="P16" s="33">
        <v>18.137666127167627</v>
      </c>
      <c r="Q16" s="33">
        <v>349.63276475770562</v>
      </c>
      <c r="R16" s="33">
        <v>14.033257507604487</v>
      </c>
      <c r="S16" s="33">
        <v>18.811934763187697</v>
      </c>
      <c r="T16" s="33">
        <v>11.481788079470199</v>
      </c>
      <c r="U16" s="37">
        <f t="shared" si="6"/>
        <v>1.5256380184096231E-2</v>
      </c>
      <c r="V16" s="38">
        <f t="shared" si="7"/>
        <v>1.0152563801840961</v>
      </c>
      <c r="W16" s="38">
        <f t="shared" si="11"/>
        <v>0.26190074595105584</v>
      </c>
      <c r="X16" s="37">
        <f t="shared" si="8"/>
        <v>0.14470868270287873</v>
      </c>
      <c r="Y16" s="37">
        <f t="shared" si="9"/>
        <v>-0.13816268073677707</v>
      </c>
      <c r="Z16" s="37">
        <f t="shared" si="10"/>
        <v>-1.6100290950485263E-2</v>
      </c>
    </row>
    <row r="17" spans="1:26" x14ac:dyDescent="0.3">
      <c r="A17" s="34">
        <v>9953</v>
      </c>
      <c r="B17" s="33">
        <v>14.21</v>
      </c>
      <c r="C17" s="33">
        <v>0.7167</v>
      </c>
      <c r="D17" s="33">
        <v>1.1970000000000001</v>
      </c>
      <c r="E17" s="37">
        <f t="shared" si="0"/>
        <v>-9.1476729367870723E-3</v>
      </c>
      <c r="F17" s="37">
        <f t="shared" si="1"/>
        <v>0.99085232706321291</v>
      </c>
      <c r="G17" s="37">
        <f t="shared" si="2"/>
        <v>-2.6603554120972595E-2</v>
      </c>
      <c r="H17" s="37">
        <f t="shared" si="3"/>
        <v>5.9273130235809823E-2</v>
      </c>
      <c r="I17" s="37">
        <f t="shared" si="4"/>
        <v>-0.15775544430490385</v>
      </c>
      <c r="J17" s="37">
        <f t="shared" si="5"/>
        <v>-1.4816418572216161E-2</v>
      </c>
      <c r="K17" s="33">
        <v>17.3</v>
      </c>
      <c r="L17" s="33">
        <v>3.3374999999999999</v>
      </c>
      <c r="M17" s="33">
        <v>213.35781098265895</v>
      </c>
      <c r="N17" s="33">
        <v>10.760981219653178</v>
      </c>
      <c r="O17" s="33">
        <v>4130.1021556971455</v>
      </c>
      <c r="P17" s="33">
        <v>17.972505260115607</v>
      </c>
      <c r="Q17" s="33">
        <v>347.90515695773985</v>
      </c>
      <c r="R17" s="33">
        <v>14.488222209157049</v>
      </c>
      <c r="S17" s="33">
        <v>19.335123464058157</v>
      </c>
      <c r="T17" s="33">
        <v>11.871345029239766</v>
      </c>
      <c r="U17" s="37">
        <f t="shared" si="6"/>
        <v>2.4217707782269154E-2</v>
      </c>
      <c r="V17" s="38">
        <f t="shared" si="7"/>
        <v>1.0242177077822692</v>
      </c>
      <c r="W17" s="38">
        <f t="shared" si="11"/>
        <v>0.30794761777186075</v>
      </c>
      <c r="X17" s="37">
        <f t="shared" si="8"/>
        <v>0.15186529106064395</v>
      </c>
      <c r="Y17" s="37">
        <f t="shared" si="9"/>
        <v>-0.14043780068364775</v>
      </c>
      <c r="Z17" s="37">
        <f t="shared" si="10"/>
        <v>-1.77226768417591E-2</v>
      </c>
    </row>
    <row r="18" spans="1:26" x14ac:dyDescent="0.3">
      <c r="A18" s="34">
        <v>9983</v>
      </c>
      <c r="B18" s="33">
        <v>14.7</v>
      </c>
      <c r="C18" s="33">
        <v>0.72330000000000005</v>
      </c>
      <c r="D18" s="33">
        <v>1.1859999999999999</v>
      </c>
      <c r="E18" s="37">
        <f t="shared" si="0"/>
        <v>-9.2321260003024406E-3</v>
      </c>
      <c r="F18" s="37">
        <f t="shared" si="1"/>
        <v>0.99076787399969757</v>
      </c>
      <c r="G18" s="37">
        <f t="shared" si="2"/>
        <v>1.3947547312793684E-3</v>
      </c>
      <c r="H18" s="37">
        <f t="shared" si="3"/>
        <v>4.9643731517793555E-2</v>
      </c>
      <c r="I18" s="37">
        <f t="shared" si="4"/>
        <v>-0.16200863510357566</v>
      </c>
      <c r="J18" s="37">
        <f t="shared" si="5"/>
        <v>-1.2130456421656E-2</v>
      </c>
      <c r="K18" s="33">
        <v>17.399999999999999</v>
      </c>
      <c r="L18" s="33">
        <v>3.3366666666666669</v>
      </c>
      <c r="M18" s="33">
        <v>219.44649999999999</v>
      </c>
      <c r="N18" s="33">
        <v>10.797663500000001</v>
      </c>
      <c r="O18" s="33">
        <v>4265.3828622144047</v>
      </c>
      <c r="P18" s="33">
        <v>17.705003333333334</v>
      </c>
      <c r="Q18" s="33">
        <v>344.13224997185608</v>
      </c>
      <c r="R18" s="33">
        <v>15.002347055737104</v>
      </c>
      <c r="S18" s="33">
        <v>19.936096682958418</v>
      </c>
      <c r="T18" s="33">
        <v>12.39460370994941</v>
      </c>
      <c r="U18" s="37">
        <f t="shared" si="6"/>
        <v>3.39015516756812E-2</v>
      </c>
      <c r="V18" s="38">
        <f t="shared" si="7"/>
        <v>1.0339015516756811</v>
      </c>
      <c r="W18" s="38">
        <f t="shared" si="11"/>
        <v>0.35505728127459379</v>
      </c>
      <c r="X18" s="37">
        <f t="shared" si="8"/>
        <v>0.16395850507128618</v>
      </c>
      <c r="Y18" s="37">
        <f t="shared" si="9"/>
        <v>-0.20827926847037936</v>
      </c>
      <c r="Z18" s="37">
        <f t="shared" si="10"/>
        <v>-2.645289963289521E-2</v>
      </c>
    </row>
    <row r="19" spans="1:26" x14ac:dyDescent="0.3">
      <c r="A19" s="34">
        <v>10014</v>
      </c>
      <c r="B19" s="33">
        <v>14.89</v>
      </c>
      <c r="C19" s="33">
        <v>0.73</v>
      </c>
      <c r="D19" s="33">
        <v>1.175</v>
      </c>
      <c r="E19" s="37">
        <f t="shared" si="0"/>
        <v>-9.3181529794113746E-3</v>
      </c>
      <c r="F19" s="37">
        <f t="shared" si="1"/>
        <v>0.99068184702058859</v>
      </c>
      <c r="G19" s="37">
        <f t="shared" si="2"/>
        <v>2.908806833212485E-2</v>
      </c>
      <c r="H19" s="37">
        <f t="shared" si="3"/>
        <v>3.9290771636205868E-2</v>
      </c>
      <c r="I19" s="37">
        <f t="shared" si="4"/>
        <v>-0.16639718391408653</v>
      </c>
      <c r="J19" s="37">
        <f t="shared" si="5"/>
        <v>-9.4661369861639422E-3</v>
      </c>
      <c r="K19" s="33">
        <v>17.600000000000001</v>
      </c>
      <c r="L19" s="33">
        <v>3.3358333333333334</v>
      </c>
      <c r="M19" s="33">
        <v>219.7569414772727</v>
      </c>
      <c r="N19" s="33">
        <v>10.773846022727271</v>
      </c>
      <c r="O19" s="33">
        <v>4288.8678571402879</v>
      </c>
      <c r="P19" s="33">
        <v>17.341464488636362</v>
      </c>
      <c r="Q19" s="33">
        <v>338.44323251442836</v>
      </c>
      <c r="R19" s="33">
        <v>15.120333481747522</v>
      </c>
      <c r="S19" s="33">
        <v>20.01058803113645</v>
      </c>
      <c r="T19" s="33">
        <v>12.672340425531916</v>
      </c>
      <c r="U19" s="37">
        <f t="shared" si="6"/>
        <v>1.2842352911227079E-2</v>
      </c>
      <c r="V19" s="38">
        <f t="shared" si="7"/>
        <v>1.0128423529112272</v>
      </c>
      <c r="W19" s="38">
        <f t="shared" si="11"/>
        <v>0.35054565871916687</v>
      </c>
      <c r="X19" s="37">
        <f t="shared" si="8"/>
        <v>0.13127008028058018</v>
      </c>
      <c r="Y19" s="37">
        <f t="shared" si="9"/>
        <v>-0.24233318091838285</v>
      </c>
      <c r="Z19" s="37">
        <f t="shared" si="10"/>
        <v>-3.4445133764910985E-2</v>
      </c>
    </row>
    <row r="20" spans="1:26" x14ac:dyDescent="0.3">
      <c r="A20" s="34">
        <v>10044</v>
      </c>
      <c r="B20" s="33">
        <v>15.22</v>
      </c>
      <c r="C20" s="33">
        <v>0.73670000000000002</v>
      </c>
      <c r="D20" s="33">
        <v>1.1639999999999999</v>
      </c>
      <c r="E20" s="37">
        <f t="shared" si="0"/>
        <v>-9.4057982868762623E-3</v>
      </c>
      <c r="F20" s="37">
        <f t="shared" si="1"/>
        <v>0.99059420171312373</v>
      </c>
      <c r="G20" s="37">
        <f t="shared" si="2"/>
        <v>5.8137015671500869E-2</v>
      </c>
      <c r="H20" s="37">
        <f t="shared" si="3"/>
        <v>2.8682518821488756E-2</v>
      </c>
      <c r="I20" s="37">
        <f t="shared" si="4"/>
        <v>-0.17100923351195352</v>
      </c>
      <c r="J20" s="37">
        <f t="shared" si="5"/>
        <v>-6.8222633883014971E-3</v>
      </c>
      <c r="K20" s="33">
        <v>17.3</v>
      </c>
      <c r="L20" s="33">
        <v>3.335</v>
      </c>
      <c r="M20" s="33">
        <v>228.52258150289015</v>
      </c>
      <c r="N20" s="33">
        <v>11.061273705202312</v>
      </c>
      <c r="O20" s="33">
        <v>4477.9314345860812</v>
      </c>
      <c r="P20" s="33">
        <v>17.477022658959537</v>
      </c>
      <c r="Q20" s="33">
        <v>342.4646642482391</v>
      </c>
      <c r="R20" s="33">
        <v>15.820802594477748</v>
      </c>
      <c r="S20" s="33">
        <v>20.854728675080459</v>
      </c>
      <c r="T20" s="33">
        <v>13.075601374570448</v>
      </c>
      <c r="U20" s="37">
        <f t="shared" si="6"/>
        <v>2.1920505737622203E-2</v>
      </c>
      <c r="V20" s="38">
        <f t="shared" si="7"/>
        <v>1.0219205057376222</v>
      </c>
      <c r="W20" s="38">
        <f t="shared" si="11"/>
        <v>0.2664286779525824</v>
      </c>
      <c r="X20" s="37">
        <f t="shared" si="8"/>
        <v>8.9071021903206038E-2</v>
      </c>
      <c r="Y20" s="37">
        <f t="shared" si="9"/>
        <v>-0.2753064183711289</v>
      </c>
      <c r="Z20" s="37">
        <f t="shared" si="10"/>
        <v>-3.9606453696271693E-2</v>
      </c>
    </row>
    <row r="21" spans="1:26" x14ac:dyDescent="0.3">
      <c r="A21" s="34">
        <v>10075</v>
      </c>
      <c r="B21" s="33">
        <v>16.03</v>
      </c>
      <c r="C21" s="33">
        <v>0.74329999999999996</v>
      </c>
      <c r="D21" s="33">
        <v>1.153</v>
      </c>
      <c r="E21" s="37">
        <f t="shared" si="0"/>
        <v>-9.4951080223240718E-3</v>
      </c>
      <c r="F21" s="37">
        <f t="shared" si="1"/>
        <v>0.99050489197767588</v>
      </c>
      <c r="G21" s="37">
        <f t="shared" si="2"/>
        <v>8.77375992476912E-2</v>
      </c>
      <c r="H21" s="37">
        <f t="shared" si="3"/>
        <v>1.7524992518731963E-2</v>
      </c>
      <c r="I21" s="37">
        <f t="shared" si="4"/>
        <v>-0.17582063146321847</v>
      </c>
      <c r="J21" s="37">
        <f t="shared" si="5"/>
        <v>-4.4735204515236049E-3</v>
      </c>
      <c r="K21" s="33">
        <v>17.2</v>
      </c>
      <c r="L21" s="33">
        <v>3.3341666666666665</v>
      </c>
      <c r="M21" s="33">
        <v>242.08375523255813</v>
      </c>
      <c r="N21" s="33">
        <v>11.225256098837209</v>
      </c>
      <c r="O21" s="33">
        <v>4761.9945366621914</v>
      </c>
      <c r="P21" s="33">
        <v>17.41251215116279</v>
      </c>
      <c r="Q21" s="33">
        <v>342.51900815792305</v>
      </c>
      <c r="R21" s="33">
        <v>16.862861852763803</v>
      </c>
      <c r="S21" s="33">
        <v>22.135608380554526</v>
      </c>
      <c r="T21" s="33">
        <v>13.902862098872507</v>
      </c>
      <c r="U21" s="37">
        <f t="shared" si="6"/>
        <v>5.1851614187921884E-2</v>
      </c>
      <c r="V21" s="38">
        <f t="shared" si="7"/>
        <v>1.0518516141879219</v>
      </c>
      <c r="W21" s="38">
        <f t="shared" si="11"/>
        <v>0.24835180263119372</v>
      </c>
      <c r="X21" s="37">
        <f t="shared" si="8"/>
        <v>7.446289598148681E-2</v>
      </c>
      <c r="Y21" s="37">
        <f t="shared" si="9"/>
        <v>-0.27017788445423152</v>
      </c>
      <c r="Z21" s="37">
        <f t="shared" si="10"/>
        <v>-3.617016361315617E-2</v>
      </c>
    </row>
    <row r="22" spans="1:26" x14ac:dyDescent="0.3">
      <c r="A22" s="34">
        <v>10106</v>
      </c>
      <c r="B22" s="33">
        <v>16.940000000000001</v>
      </c>
      <c r="C22" s="33">
        <v>0.75</v>
      </c>
      <c r="D22" s="33">
        <v>1.143</v>
      </c>
      <c r="E22" s="37">
        <f t="shared" si="0"/>
        <v>-8.7108564742484056E-3</v>
      </c>
      <c r="F22" s="37">
        <f t="shared" si="1"/>
        <v>0.99128914352575159</v>
      </c>
      <c r="G22" s="37">
        <f t="shared" si="2"/>
        <v>0.1170547231061061</v>
      </c>
      <c r="H22" s="37">
        <f t="shared" si="3"/>
        <v>5.4728320980066414E-3</v>
      </c>
      <c r="I22" s="37">
        <f t="shared" si="4"/>
        <v>-0.18080332425335532</v>
      </c>
      <c r="J22" s="37">
        <f t="shared" si="5"/>
        <v>-2.1355813037691185E-3</v>
      </c>
      <c r="K22" s="33">
        <v>17.3</v>
      </c>
      <c r="L22" s="33">
        <v>3.3333333333333335</v>
      </c>
      <c r="M22" s="33">
        <v>254.34773526011563</v>
      </c>
      <c r="N22" s="33">
        <v>11.260968208092486</v>
      </c>
      <c r="O22" s="33">
        <v>5021.6969204601974</v>
      </c>
      <c r="P22" s="33">
        <v>17.161715549132946</v>
      </c>
      <c r="Q22" s="33">
        <v>338.83114404285743</v>
      </c>
      <c r="R22" s="33">
        <v>17.818723713516423</v>
      </c>
      <c r="S22" s="33">
        <v>23.292169691516683</v>
      </c>
      <c r="T22" s="33">
        <v>14.820647419072618</v>
      </c>
      <c r="U22" s="37">
        <f t="shared" si="6"/>
        <v>5.5215722602446768E-2</v>
      </c>
      <c r="V22" s="38">
        <f t="shared" si="7"/>
        <v>1.0552157226024468</v>
      </c>
      <c r="W22" s="38">
        <f t="shared" si="11"/>
        <v>0.22460952468523976</v>
      </c>
      <c r="X22" s="37">
        <f t="shared" si="8"/>
        <v>5.3170456048935222E-2</v>
      </c>
      <c r="Y22" s="37">
        <f t="shared" si="9"/>
        <v>-0.21310410012160741</v>
      </c>
      <c r="Z22" s="37">
        <f t="shared" si="10"/>
        <v>-4.0196965696143394E-2</v>
      </c>
    </row>
    <row r="23" spans="1:26" x14ac:dyDescent="0.3">
      <c r="A23" s="34">
        <v>10136</v>
      </c>
      <c r="B23" s="33">
        <v>16.68</v>
      </c>
      <c r="C23" s="33">
        <v>0.75670000000000004</v>
      </c>
      <c r="D23" s="33">
        <v>1.1319999999999999</v>
      </c>
      <c r="E23" s="37">
        <f t="shared" si="0"/>
        <v>-9.6704050316825576E-3</v>
      </c>
      <c r="F23" s="37">
        <f t="shared" si="1"/>
        <v>0.99032959496831741</v>
      </c>
      <c r="G23" s="37">
        <f t="shared" si="2"/>
        <v>0.14592664845403736</v>
      </c>
      <c r="H23" s="37">
        <f t="shared" si="3"/>
        <v>-7.2497735926386753E-3</v>
      </c>
      <c r="I23" s="37">
        <f t="shared" si="4"/>
        <v>-0.18623166589564377</v>
      </c>
      <c r="J23" s="37">
        <f t="shared" si="5"/>
        <v>1.0556699370667388E-4</v>
      </c>
      <c r="K23" s="33">
        <v>17.399999999999999</v>
      </c>
      <c r="L23" s="33">
        <v>3.3325</v>
      </c>
      <c r="M23" s="33">
        <v>249.00459999999998</v>
      </c>
      <c r="N23" s="33">
        <v>11.296269833333334</v>
      </c>
      <c r="O23" s="33">
        <v>4934.7906924996541</v>
      </c>
      <c r="P23" s="33">
        <v>16.898873333333331</v>
      </c>
      <c r="Q23" s="33">
        <v>334.90306138546811</v>
      </c>
      <c r="R23" s="33">
        <v>17.537237852261082</v>
      </c>
      <c r="S23" s="33">
        <v>22.835106977288742</v>
      </c>
      <c r="T23" s="33">
        <v>14.734982332155479</v>
      </c>
      <c r="U23" s="37">
        <f t="shared" si="6"/>
        <v>-1.5467292293307712E-2</v>
      </c>
      <c r="V23" s="38">
        <f t="shared" si="7"/>
        <v>0.98453270770669232</v>
      </c>
      <c r="W23" s="38">
        <f t="shared" si="11"/>
        <v>0.23934597707657268</v>
      </c>
      <c r="X23" s="37">
        <f t="shared" si="8"/>
        <v>3.5028548023113615E-2</v>
      </c>
      <c r="Y23" s="37">
        <f t="shared" si="9"/>
        <v>-0.20627545341493869</v>
      </c>
      <c r="Z23" s="37">
        <f t="shared" si="10"/>
        <v>-6.2043150671523772E-2</v>
      </c>
    </row>
    <row r="24" spans="1:26" x14ac:dyDescent="0.3">
      <c r="A24" s="34">
        <v>10167</v>
      </c>
      <c r="B24" s="33">
        <v>17.059999999999999</v>
      </c>
      <c r="C24" s="33">
        <v>0.76329999999999998</v>
      </c>
      <c r="D24" s="33">
        <v>1.121</v>
      </c>
      <c r="E24" s="37">
        <f t="shared" si="0"/>
        <v>-9.7648356909682908E-3</v>
      </c>
      <c r="F24" s="37">
        <f t="shared" si="1"/>
        <v>0.99023516430903169</v>
      </c>
      <c r="G24" s="37">
        <f t="shared" si="2"/>
        <v>0.17722549821264488</v>
      </c>
      <c r="H24" s="37">
        <f t="shared" si="3"/>
        <v>-2.0405575366371664E-2</v>
      </c>
      <c r="I24" s="37">
        <f t="shared" si="4"/>
        <v>-0.19173626264671695</v>
      </c>
      <c r="J24" s="37">
        <f t="shared" si="5"/>
        <v>-1.4438737176494243E-3</v>
      </c>
      <c r="K24" s="33">
        <v>17.3</v>
      </c>
      <c r="L24" s="33">
        <v>3.3316666666666666</v>
      </c>
      <c r="M24" s="33">
        <v>256.14949017341036</v>
      </c>
      <c r="N24" s="33">
        <v>11.460662710982657</v>
      </c>
      <c r="O24" s="33">
        <v>5095.3159806523518</v>
      </c>
      <c r="P24" s="33">
        <v>16.8313938150289</v>
      </c>
      <c r="Q24" s="33">
        <v>334.80944984239665</v>
      </c>
      <c r="R24" s="33">
        <v>18.131301434952427</v>
      </c>
      <c r="S24" s="33">
        <v>23.520186815644777</v>
      </c>
      <c r="T24" s="33">
        <v>15.218554861730597</v>
      </c>
      <c r="U24" s="37">
        <f t="shared" si="6"/>
        <v>2.2526145132932222E-2</v>
      </c>
      <c r="V24" s="38">
        <f t="shared" si="7"/>
        <v>1.0225261451329322</v>
      </c>
      <c r="W24" s="38">
        <f t="shared" si="11"/>
        <v>0.28412902950898666</v>
      </c>
      <c r="X24" s="37">
        <f t="shared" si="8"/>
        <v>-1.3237489793171076E-2</v>
      </c>
      <c r="Y24" s="37">
        <f t="shared" si="9"/>
        <v>-0.23477929410937337</v>
      </c>
      <c r="Z24" s="37">
        <f t="shared" si="10"/>
        <v>-7.7493073758142739E-2</v>
      </c>
    </row>
    <row r="25" spans="1:26" x14ac:dyDescent="0.3">
      <c r="A25" s="34">
        <v>10197</v>
      </c>
      <c r="B25" s="33">
        <v>17.46</v>
      </c>
      <c r="C25" s="33">
        <v>0.77</v>
      </c>
      <c r="D25" s="33">
        <v>1.1100000000000001</v>
      </c>
      <c r="E25" s="37">
        <f t="shared" si="0"/>
        <v>-9.8611287657799588E-3</v>
      </c>
      <c r="F25" s="37">
        <f t="shared" si="1"/>
        <v>0.99013887123422006</v>
      </c>
      <c r="G25" s="37">
        <f t="shared" si="2"/>
        <v>0.20826587146042708</v>
      </c>
      <c r="H25" s="37">
        <f t="shared" si="3"/>
        <v>-3.4705101022465268E-2</v>
      </c>
      <c r="I25" s="37">
        <f t="shared" si="4"/>
        <v>-0.19746190358028803</v>
      </c>
      <c r="J25" s="37">
        <f t="shared" si="5"/>
        <v>-3.0487841983179997E-3</v>
      </c>
      <c r="K25" s="33">
        <v>17.3</v>
      </c>
      <c r="L25" s="33">
        <v>3.3308333333333335</v>
      </c>
      <c r="M25" s="33">
        <v>262.15533988439302</v>
      </c>
      <c r="N25" s="33">
        <v>11.561260693641618</v>
      </c>
      <c r="O25" s="33">
        <v>5233.9487962650601</v>
      </c>
      <c r="P25" s="33">
        <v>16.666232947976876</v>
      </c>
      <c r="Q25" s="33">
        <v>332.74244924709143</v>
      </c>
      <c r="R25" s="33">
        <v>18.646624021402523</v>
      </c>
      <c r="S25" s="33">
        <v>24.099196924913027</v>
      </c>
      <c r="T25" s="33">
        <v>15.72972972972973</v>
      </c>
      <c r="U25" s="37">
        <f t="shared" si="6"/>
        <v>2.3176008347923115E-2</v>
      </c>
      <c r="V25" s="38">
        <f t="shared" si="7"/>
        <v>1.0231760083479231</v>
      </c>
      <c r="W25" s="38">
        <f t="shared" si="11"/>
        <v>0.33797950922285303</v>
      </c>
      <c r="X25" s="37">
        <f t="shared" si="8"/>
        <v>-4.6678300907300851E-2</v>
      </c>
      <c r="Y25" s="37">
        <f t="shared" si="9"/>
        <v>-0.24109266399500262</v>
      </c>
      <c r="Z25" s="37">
        <f t="shared" si="10"/>
        <v>-8.9295588537303683E-2</v>
      </c>
    </row>
    <row r="26" spans="1:26" x14ac:dyDescent="0.3">
      <c r="A26" s="34">
        <v>10228</v>
      </c>
      <c r="B26" s="33">
        <v>17.53</v>
      </c>
      <c r="C26" s="33">
        <v>0.77669999999999995</v>
      </c>
      <c r="D26" s="33">
        <v>1.133</v>
      </c>
      <c r="E26" s="37">
        <f t="shared" si="0"/>
        <v>2.0508966721626505E-2</v>
      </c>
      <c r="F26" s="37">
        <f t="shared" si="1"/>
        <v>1.0205089667216265</v>
      </c>
      <c r="G26" s="37">
        <f t="shared" si="2"/>
        <v>0.24080911740014499</v>
      </c>
      <c r="H26" s="37">
        <f t="shared" si="3"/>
        <v>-4.9571362220341531E-2</v>
      </c>
      <c r="I26" s="37">
        <f t="shared" si="4"/>
        <v>-0.20352543199757678</v>
      </c>
      <c r="J26" s="37">
        <f t="shared" si="5"/>
        <v>-4.7124160050588948E-3</v>
      </c>
      <c r="K26" s="33">
        <v>17.3</v>
      </c>
      <c r="L26" s="33">
        <v>3.33</v>
      </c>
      <c r="M26" s="33">
        <v>263.206363583815</v>
      </c>
      <c r="N26" s="33">
        <v>11.661858676300575</v>
      </c>
      <c r="O26" s="33">
        <v>5274.3350363324607</v>
      </c>
      <c r="P26" s="33">
        <v>17.011569306358378</v>
      </c>
      <c r="Q26" s="33">
        <v>340.89113497801924</v>
      </c>
      <c r="R26" s="33">
        <v>18.806128571700768</v>
      </c>
      <c r="S26" s="33">
        <v>24.220417357765466</v>
      </c>
      <c r="T26" s="33">
        <v>15.472197705207416</v>
      </c>
      <c r="U26" s="37">
        <f t="shared" si="6"/>
        <v>4.00114852168697E-3</v>
      </c>
      <c r="V26" s="38">
        <f t="shared" si="7"/>
        <v>1.0040011485216869</v>
      </c>
      <c r="W26" s="38">
        <f t="shared" si="11"/>
        <v>0.31276660510211007</v>
      </c>
      <c r="X26" s="37">
        <f t="shared" si="8"/>
        <v>-7.8027331557996238E-2</v>
      </c>
      <c r="Y26" s="37">
        <f t="shared" si="9"/>
        <v>-0.25218826652752924</v>
      </c>
      <c r="Z26" s="37">
        <f t="shared" si="10"/>
        <v>-9.3190365851731904E-2</v>
      </c>
    </row>
    <row r="27" spans="1:26" x14ac:dyDescent="0.3">
      <c r="A27" s="34">
        <v>10259</v>
      </c>
      <c r="B27" s="33">
        <v>17.32</v>
      </c>
      <c r="C27" s="33">
        <v>0.7833</v>
      </c>
      <c r="D27" s="33">
        <v>1.155</v>
      </c>
      <c r="E27" s="37">
        <f t="shared" si="0"/>
        <v>1.9231361927887592E-2</v>
      </c>
      <c r="F27" s="37">
        <f t="shared" si="1"/>
        <v>1.0192313619278877</v>
      </c>
      <c r="G27" s="37">
        <f t="shared" si="2"/>
        <v>0.23249890605931212</v>
      </c>
      <c r="H27" s="37">
        <f t="shared" si="3"/>
        <v>-6.6894139914781547E-2</v>
      </c>
      <c r="I27" s="37">
        <f t="shared" si="4"/>
        <v>-0.20632496283397783</v>
      </c>
      <c r="J27" s="37">
        <f t="shared" si="5"/>
        <v>-1.1693027576190396E-2</v>
      </c>
      <c r="K27" s="33">
        <v>17.100000000000001</v>
      </c>
      <c r="L27" s="33">
        <v>3.3525</v>
      </c>
      <c r="M27" s="33">
        <v>263.09485146198824</v>
      </c>
      <c r="N27" s="33">
        <v>11.898510228070174</v>
      </c>
      <c r="O27" s="33">
        <v>5291.9697739340891</v>
      </c>
      <c r="P27" s="33">
        <v>17.544720175438592</v>
      </c>
      <c r="Q27" s="33">
        <v>352.89983192227902</v>
      </c>
      <c r="R27" s="33">
        <v>18.868850519584033</v>
      </c>
      <c r="S27" s="33">
        <v>24.221421773126757</v>
      </c>
      <c r="T27" s="33">
        <v>14.995670995670995</v>
      </c>
      <c r="U27" s="37">
        <f t="shared" si="6"/>
        <v>-1.205179579885406E-2</v>
      </c>
      <c r="V27" s="38">
        <f t="shared" si="7"/>
        <v>0.98794820420114593</v>
      </c>
      <c r="W27" s="38">
        <f t="shared" si="11"/>
        <v>0.40071684220846704</v>
      </c>
      <c r="X27" s="37">
        <f t="shared" si="8"/>
        <v>-6.9605169401877554E-2</v>
      </c>
      <c r="Y27" s="37">
        <f t="shared" si="9"/>
        <v>-0.2455100998890507</v>
      </c>
      <c r="Z27" s="37">
        <f t="shared" si="10"/>
        <v>-9.1041916788122457E-2</v>
      </c>
    </row>
    <row r="28" spans="1:26" x14ac:dyDescent="0.3">
      <c r="A28" s="34">
        <v>10288</v>
      </c>
      <c r="B28" s="33">
        <v>18.25</v>
      </c>
      <c r="C28" s="33">
        <v>0.79</v>
      </c>
      <c r="D28" s="33">
        <v>1.177</v>
      </c>
      <c r="E28" s="37">
        <f t="shared" si="0"/>
        <v>1.8868484304382736E-2</v>
      </c>
      <c r="F28" s="37">
        <f t="shared" si="1"/>
        <v>1.0188684843043827</v>
      </c>
      <c r="G28" s="37">
        <f t="shared" si="2"/>
        <v>0.22555587786798958</v>
      </c>
      <c r="H28" s="37">
        <f t="shared" si="3"/>
        <v>-8.4125599634688797E-2</v>
      </c>
      <c r="I28" s="37">
        <f t="shared" si="4"/>
        <v>-0.20888482521630936</v>
      </c>
      <c r="J28" s="37">
        <f t="shared" si="5"/>
        <v>-1.8803585023281499E-2</v>
      </c>
      <c r="K28" s="33">
        <v>17.100000000000001</v>
      </c>
      <c r="L28" s="33">
        <v>3.375</v>
      </c>
      <c r="M28" s="33">
        <v>277.22176900584788</v>
      </c>
      <c r="N28" s="33">
        <v>12.000284795321637</v>
      </c>
      <c r="O28" s="33">
        <v>5596.237666536631</v>
      </c>
      <c r="P28" s="33">
        <v>17.878905321637426</v>
      </c>
      <c r="Q28" s="33">
        <v>360.91899909663653</v>
      </c>
      <c r="R28" s="33">
        <v>19.943417799064541</v>
      </c>
      <c r="S28" s="33">
        <v>25.513762948699391</v>
      </c>
      <c r="T28" s="33">
        <v>15.505522514868309</v>
      </c>
      <c r="U28" s="37">
        <f t="shared" si="6"/>
        <v>5.2303176894211406E-2</v>
      </c>
      <c r="V28" s="38">
        <f t="shared" si="7"/>
        <v>1.0523031768942115</v>
      </c>
      <c r="W28" s="38">
        <f t="shared" si="11"/>
        <v>0.42519870707326635</v>
      </c>
      <c r="X28" s="37">
        <f t="shared" si="8"/>
        <v>-4.2028751933260278E-2</v>
      </c>
      <c r="Y28" s="37">
        <f t="shared" si="9"/>
        <v>-0.26951736105855506</v>
      </c>
      <c r="Z28" s="37">
        <f t="shared" si="10"/>
        <v>-9.2265890130528216E-2</v>
      </c>
    </row>
    <row r="29" spans="1:26" x14ac:dyDescent="0.3">
      <c r="A29" s="34">
        <v>10319</v>
      </c>
      <c r="B29" s="33">
        <v>19.399999999999999</v>
      </c>
      <c r="C29" s="33">
        <v>0.79669999999999996</v>
      </c>
      <c r="D29" s="33">
        <v>1.2</v>
      </c>
      <c r="E29" s="37">
        <f t="shared" si="0"/>
        <v>1.9352728515814991E-2</v>
      </c>
      <c r="F29" s="37">
        <f t="shared" si="1"/>
        <v>1.019352728515815</v>
      </c>
      <c r="G29" s="37">
        <f t="shared" si="2"/>
        <v>0.2197067882165824</v>
      </c>
      <c r="H29" s="37">
        <f t="shared" si="3"/>
        <v>-0.10158614718694947</v>
      </c>
      <c r="I29" s="37">
        <f t="shared" si="4"/>
        <v>-0.21138125538349106</v>
      </c>
      <c r="J29" s="37">
        <f t="shared" si="5"/>
        <v>-2.6159718790848885E-2</v>
      </c>
      <c r="K29" s="33">
        <v>17.100000000000001</v>
      </c>
      <c r="L29" s="33">
        <v>3.3975</v>
      </c>
      <c r="M29" s="33">
        <v>294.69053801169582</v>
      </c>
      <c r="N29" s="33">
        <v>12.102059362573097</v>
      </c>
      <c r="O29" s="33">
        <v>5969.2358507701256</v>
      </c>
      <c r="P29" s="33">
        <v>18.228280701754382</v>
      </c>
      <c r="Q29" s="33">
        <v>369.23108355279129</v>
      </c>
      <c r="R29" s="33">
        <v>21.257909249487497</v>
      </c>
      <c r="S29" s="33">
        <v>27.098639189464784</v>
      </c>
      <c r="T29" s="33">
        <v>16.166666666666668</v>
      </c>
      <c r="U29" s="37">
        <f t="shared" si="6"/>
        <v>6.1107986040781798E-2</v>
      </c>
      <c r="V29" s="38">
        <f t="shared" si="7"/>
        <v>1.0611079860407817</v>
      </c>
      <c r="W29" s="38">
        <f t="shared" si="11"/>
        <v>0.37800010624328295</v>
      </c>
      <c r="X29" s="37">
        <f t="shared" si="8"/>
        <v>-5.2704868048152775E-2</v>
      </c>
      <c r="Y29" s="37">
        <f t="shared" si="9"/>
        <v>-0.28010746029508748</v>
      </c>
      <c r="Z29" s="37">
        <f t="shared" si="10"/>
        <v>-0.10435052341455719</v>
      </c>
    </row>
    <row r="30" spans="1:26" x14ac:dyDescent="0.3">
      <c r="A30" s="34">
        <v>10349</v>
      </c>
      <c r="B30" s="33">
        <v>20</v>
      </c>
      <c r="C30" s="33">
        <v>0.80330000000000001</v>
      </c>
      <c r="D30" s="33">
        <v>1.222</v>
      </c>
      <c r="E30" s="37">
        <f t="shared" si="0"/>
        <v>1.8167303955448934E-2</v>
      </c>
      <c r="F30" s="37">
        <f t="shared" si="1"/>
        <v>1.0181673039554489</v>
      </c>
      <c r="G30" s="37">
        <f t="shared" si="2"/>
        <v>0.21225651506786081</v>
      </c>
      <c r="H30" s="37">
        <f t="shared" si="3"/>
        <v>-0.11957524140419862</v>
      </c>
      <c r="I30" s="37">
        <f t="shared" si="4"/>
        <v>-0.21397749718156245</v>
      </c>
      <c r="J30" s="37">
        <f t="shared" si="5"/>
        <v>-3.5439327645132579E-2</v>
      </c>
      <c r="K30" s="33">
        <v>17.2</v>
      </c>
      <c r="L30" s="33">
        <v>3.42</v>
      </c>
      <c r="M30" s="33">
        <v>302.03837209302321</v>
      </c>
      <c r="N30" s="33">
        <v>12.13137121511628</v>
      </c>
      <c r="O30" s="33">
        <v>6138.550887571474</v>
      </c>
      <c r="P30" s="33">
        <v>18.45454453488372</v>
      </c>
      <c r="Q30" s="33">
        <v>375.06545923061708</v>
      </c>
      <c r="R30" s="33">
        <v>21.832732178740031</v>
      </c>
      <c r="S30" s="33">
        <v>27.733593696413863</v>
      </c>
      <c r="T30" s="33">
        <v>16.366612111292962</v>
      </c>
      <c r="U30" s="37">
        <f t="shared" si="6"/>
        <v>3.0459207484708654E-2</v>
      </c>
      <c r="V30" s="38">
        <f t="shared" si="7"/>
        <v>1.0304592074847088</v>
      </c>
      <c r="W30" s="38">
        <f t="shared" si="11"/>
        <v>0.29095988498949676</v>
      </c>
      <c r="X30" s="37">
        <f t="shared" si="8"/>
        <v>-0.10727201874845305</v>
      </c>
      <c r="Y30" s="37">
        <f t="shared" si="9"/>
        <v>-0.2729506837663318</v>
      </c>
      <c r="Z30" s="37">
        <f t="shared" si="10"/>
        <v>-0.11443706728396963</v>
      </c>
    </row>
    <row r="31" spans="1:26" x14ac:dyDescent="0.3">
      <c r="A31" s="34">
        <v>10380</v>
      </c>
      <c r="B31" s="33">
        <v>19.02</v>
      </c>
      <c r="C31" s="33">
        <v>0.81</v>
      </c>
      <c r="D31" s="33">
        <v>1.2450000000000001</v>
      </c>
      <c r="E31" s="37">
        <f t="shared" si="0"/>
        <v>1.8646669167267378E-2</v>
      </c>
      <c r="F31" s="37">
        <f t="shared" si="1"/>
        <v>1.0186466691672673</v>
      </c>
      <c r="G31" s="37">
        <f t="shared" si="2"/>
        <v>0.20605203771863279</v>
      </c>
      <c r="H31" s="37">
        <f t="shared" si="3"/>
        <v>-0.13757947293908179</v>
      </c>
      <c r="I31" s="37">
        <f t="shared" si="4"/>
        <v>-0.21635156328066607</v>
      </c>
      <c r="J31" s="37">
        <f t="shared" si="5"/>
        <v>-4.518323807612612E-2</v>
      </c>
      <c r="K31" s="33">
        <v>17.100000000000001</v>
      </c>
      <c r="L31" s="33">
        <v>3.4424999999999999</v>
      </c>
      <c r="M31" s="33">
        <v>288.91824912280697</v>
      </c>
      <c r="N31" s="33">
        <v>12.304089473684209</v>
      </c>
      <c r="O31" s="33">
        <v>5892.7396173805628</v>
      </c>
      <c r="P31" s="33">
        <v>18.911841228070177</v>
      </c>
      <c r="Q31" s="33">
        <v>385.72349230487924</v>
      </c>
      <c r="R31" s="33">
        <v>20.913421576866707</v>
      </c>
      <c r="S31" s="33">
        <v>26.482054104053226</v>
      </c>
      <c r="T31" s="33">
        <v>15.277108433734938</v>
      </c>
      <c r="U31" s="37">
        <f t="shared" si="6"/>
        <v>-5.024121643674679E-2</v>
      </c>
      <c r="V31" s="38">
        <f t="shared" si="7"/>
        <v>0.94975878356325316</v>
      </c>
      <c r="W31" s="38">
        <f t="shared" si="11"/>
        <v>0.27149209375540972</v>
      </c>
      <c r="X31" s="37">
        <f t="shared" si="8"/>
        <v>-0.1524351900880947</v>
      </c>
      <c r="Y31" s="37">
        <f t="shared" si="9"/>
        <v>-0.23473266919957103</v>
      </c>
      <c r="Z31" s="37">
        <f t="shared" si="10"/>
        <v>-0.1165155097191648</v>
      </c>
    </row>
    <row r="32" spans="1:26" x14ac:dyDescent="0.3">
      <c r="A32" s="34">
        <v>10410</v>
      </c>
      <c r="B32" s="33">
        <v>19.16</v>
      </c>
      <c r="C32" s="33">
        <v>0.81669999999999998</v>
      </c>
      <c r="D32" s="33">
        <v>1.268</v>
      </c>
      <c r="E32" s="37">
        <f t="shared" si="0"/>
        <v>1.8305326098363078E-2</v>
      </c>
      <c r="F32" s="37">
        <f t="shared" si="1"/>
        <v>1.018305326098363</v>
      </c>
      <c r="G32" s="37">
        <f t="shared" si="2"/>
        <v>0.19911845781210991</v>
      </c>
      <c r="H32" s="37">
        <f t="shared" si="3"/>
        <v>-0.15616868716775567</v>
      </c>
      <c r="I32" s="37">
        <f t="shared" si="4"/>
        <v>-0.21882440965416317</v>
      </c>
      <c r="J32" s="37">
        <f t="shared" si="5"/>
        <v>-5.5655213738816212E-2</v>
      </c>
      <c r="K32" s="33">
        <v>17.100000000000001</v>
      </c>
      <c r="L32" s="33">
        <v>3.4649999999999999</v>
      </c>
      <c r="M32" s="33">
        <v>291.04488187134501</v>
      </c>
      <c r="N32" s="33">
        <v>12.405864040935672</v>
      </c>
      <c r="O32" s="33">
        <v>5957.1998478516216</v>
      </c>
      <c r="P32" s="33">
        <v>19.261216608187134</v>
      </c>
      <c r="Q32" s="33">
        <v>394.24474984738288</v>
      </c>
      <c r="R32" s="33">
        <v>21.081905435296797</v>
      </c>
      <c r="S32" s="33">
        <v>26.613845391227322</v>
      </c>
      <c r="T32" s="33">
        <v>15.110410094637224</v>
      </c>
      <c r="U32" s="37">
        <f t="shared" si="6"/>
        <v>7.3337154254701931E-3</v>
      </c>
      <c r="V32" s="38">
        <f t="shared" si="7"/>
        <v>1.0073337154254702</v>
      </c>
      <c r="W32" s="38">
        <f t="shared" si="11"/>
        <v>0.36407627510369189</v>
      </c>
      <c r="X32" s="37">
        <f t="shared" si="8"/>
        <v>-0.14638608912180384</v>
      </c>
      <c r="Y32" s="37">
        <f t="shared" si="9"/>
        <v>-0.19576690815068565</v>
      </c>
      <c r="Z32" s="37">
        <f t="shared" si="10"/>
        <v>-0.10917756125960354</v>
      </c>
    </row>
    <row r="33" spans="1:26" x14ac:dyDescent="0.3">
      <c r="A33" s="34">
        <v>10441</v>
      </c>
      <c r="B33" s="33">
        <v>19.78</v>
      </c>
      <c r="C33" s="33">
        <v>0.82330000000000003</v>
      </c>
      <c r="D33" s="33">
        <v>1.29</v>
      </c>
      <c r="E33" s="37">
        <f t="shared" si="0"/>
        <v>1.720136235854668E-2</v>
      </c>
      <c r="F33" s="37">
        <f t="shared" si="1"/>
        <v>1.0172013623585467</v>
      </c>
      <c r="G33" s="37">
        <f t="shared" si="2"/>
        <v>0.19243416640182054</v>
      </c>
      <c r="H33" s="37">
        <f t="shared" si="3"/>
        <v>-0.17511143058764578</v>
      </c>
      <c r="I33" s="37">
        <f t="shared" si="4"/>
        <v>-0.22123769609291211</v>
      </c>
      <c r="J33" s="37">
        <f t="shared" si="5"/>
        <v>-6.4375302230835096E-2</v>
      </c>
      <c r="K33" s="33">
        <v>17.100000000000001</v>
      </c>
      <c r="L33" s="33">
        <v>3.4874999999999998</v>
      </c>
      <c r="M33" s="33">
        <v>300.46282690058479</v>
      </c>
      <c r="N33" s="33">
        <v>12.50611958479532</v>
      </c>
      <c r="O33" s="33">
        <v>6171.3009678183598</v>
      </c>
      <c r="P33" s="33">
        <v>19.595401754385964</v>
      </c>
      <c r="Q33" s="33">
        <v>402.47615007511041</v>
      </c>
      <c r="R33" s="33">
        <v>21.762131502579248</v>
      </c>
      <c r="S33" s="33">
        <v>27.390718137541491</v>
      </c>
      <c r="T33" s="33">
        <v>15.333333333333334</v>
      </c>
      <c r="U33" s="37">
        <f t="shared" si="6"/>
        <v>3.1846553651851538E-2</v>
      </c>
      <c r="V33" s="38">
        <f t="shared" si="7"/>
        <v>1.0318465536518515</v>
      </c>
      <c r="W33" s="38">
        <f t="shared" si="11"/>
        <v>0.46972558638937367</v>
      </c>
      <c r="X33" s="37">
        <f t="shared" si="8"/>
        <v>-0.13821775157559824</v>
      </c>
      <c r="Y33" s="37">
        <f t="shared" si="9"/>
        <v>-0.18246708618812457</v>
      </c>
      <c r="Z33" s="37">
        <f t="shared" si="10"/>
        <v>-9.3377664068264199E-2</v>
      </c>
    </row>
    <row r="34" spans="1:26" x14ac:dyDescent="0.3">
      <c r="A34" s="34">
        <v>10472</v>
      </c>
      <c r="B34" s="33">
        <v>21.17</v>
      </c>
      <c r="C34" s="33">
        <v>0.83</v>
      </c>
      <c r="D34" s="33">
        <v>1.3120000000000001</v>
      </c>
      <c r="E34" s="37">
        <f t="shared" si="0"/>
        <v>1.6910472148316539E-2</v>
      </c>
      <c r="F34" s="37">
        <f t="shared" si="1"/>
        <v>1.0169104721483166</v>
      </c>
      <c r="G34" s="37">
        <f t="shared" si="2"/>
        <v>0.18688942823979504</v>
      </c>
      <c r="H34" s="37">
        <f t="shared" si="3"/>
        <v>-0.19420057212676323</v>
      </c>
      <c r="I34" s="37">
        <f t="shared" si="4"/>
        <v>-0.2234442616247061</v>
      </c>
      <c r="J34" s="37">
        <f t="shared" si="5"/>
        <v>-7.349760248085202E-2</v>
      </c>
      <c r="K34" s="33">
        <v>17.3</v>
      </c>
      <c r="L34" s="33">
        <v>3.51</v>
      </c>
      <c r="M34" s="33">
        <v>317.85959595375721</v>
      </c>
      <c r="N34" s="33">
        <v>12.462138150289015</v>
      </c>
      <c r="O34" s="33">
        <v>6549.9490221240249</v>
      </c>
      <c r="P34" s="33">
        <v>19.69918705202312</v>
      </c>
      <c r="Q34" s="33">
        <v>405.92976462100711</v>
      </c>
      <c r="R34" s="33">
        <v>23.004649446159242</v>
      </c>
      <c r="S34" s="33">
        <v>28.866481380789029</v>
      </c>
      <c r="T34" s="33">
        <v>16.135670731707318</v>
      </c>
      <c r="U34" s="37">
        <f t="shared" si="6"/>
        <v>6.7913758952207831E-2</v>
      </c>
      <c r="V34" s="38">
        <f t="shared" si="7"/>
        <v>1.0679137589522079</v>
      </c>
      <c r="W34" s="38">
        <f t="shared" si="11"/>
        <v>0.50316472420509273</v>
      </c>
      <c r="X34" s="37">
        <f t="shared" si="8"/>
        <v>-0.15872422235947203</v>
      </c>
      <c r="Y34" s="37">
        <f t="shared" si="9"/>
        <v>-0.19897200367610823</v>
      </c>
      <c r="Z34" s="37">
        <f t="shared" si="10"/>
        <v>-9.5923772136741192E-2</v>
      </c>
    </row>
    <row r="35" spans="1:26" x14ac:dyDescent="0.3">
      <c r="A35" s="34">
        <v>10502</v>
      </c>
      <c r="B35" s="33">
        <v>21.6</v>
      </c>
      <c r="C35" s="33">
        <v>0.8367</v>
      </c>
      <c r="D35" s="33">
        <v>1.335</v>
      </c>
      <c r="E35" s="37">
        <f t="shared" si="0"/>
        <v>1.7378601330315376E-2</v>
      </c>
      <c r="F35" s="37">
        <f t="shared" si="1"/>
        <v>1.0173786013303154</v>
      </c>
      <c r="G35" s="37">
        <f t="shared" si="2"/>
        <v>0.18152910576242043</v>
      </c>
      <c r="H35" s="37">
        <f t="shared" si="3"/>
        <v>-0.21374239706344511</v>
      </c>
      <c r="I35" s="37">
        <f t="shared" si="4"/>
        <v>-0.22560088198477102</v>
      </c>
      <c r="J35" s="37">
        <f t="shared" si="5"/>
        <v>-8.318396134795103E-2</v>
      </c>
      <c r="K35" s="33">
        <v>17.2</v>
      </c>
      <c r="L35" s="33">
        <v>3.5324999999999998</v>
      </c>
      <c r="M35" s="33">
        <v>326.20144186046514</v>
      </c>
      <c r="N35" s="33">
        <v>12.635775296511627</v>
      </c>
      <c r="O35" s="33">
        <v>6743.5427971532372</v>
      </c>
      <c r="P35" s="33">
        <v>20.161061337209301</v>
      </c>
      <c r="Q35" s="33">
        <v>416.78840899072082</v>
      </c>
      <c r="R35" s="33">
        <v>23.57834423958505</v>
      </c>
      <c r="S35" s="33">
        <v>29.500230182003232</v>
      </c>
      <c r="T35" s="33">
        <v>16.179775280898877</v>
      </c>
      <c r="U35" s="37">
        <f t="shared" si="6"/>
        <v>2.0108229543345461E-2</v>
      </c>
      <c r="V35" s="38">
        <f t="shared" si="7"/>
        <v>1.0201082295433455</v>
      </c>
      <c r="W35" s="38">
        <f t="shared" si="11"/>
        <v>0.46259734751709458</v>
      </c>
      <c r="X35" s="37">
        <f t="shared" si="8"/>
        <v>-0.23790986468189512</v>
      </c>
      <c r="Y35" s="37">
        <f t="shared" si="9"/>
        <v>-0.21355961382221711</v>
      </c>
      <c r="Z35" s="37">
        <f t="shared" si="10"/>
        <v>-0.10716626498616444</v>
      </c>
    </row>
    <row r="36" spans="1:26" x14ac:dyDescent="0.3">
      <c r="A36" s="34">
        <v>10533</v>
      </c>
      <c r="B36" s="33">
        <v>23.06</v>
      </c>
      <c r="C36" s="33">
        <v>0.84330000000000005</v>
      </c>
      <c r="D36" s="33">
        <v>1.357</v>
      </c>
      <c r="E36" s="37">
        <f t="shared" si="0"/>
        <v>1.6345089000519189E-2</v>
      </c>
      <c r="F36" s="37">
        <f t="shared" si="1"/>
        <v>1.0163450890005192</v>
      </c>
      <c r="G36" s="37">
        <f t="shared" si="2"/>
        <v>0.17621672456489823</v>
      </c>
      <c r="H36" s="37">
        <f t="shared" si="3"/>
        <v>-0.23403009961900212</v>
      </c>
      <c r="I36" s="37">
        <f t="shared" si="4"/>
        <v>-0.22785392576974584</v>
      </c>
      <c r="J36" s="37">
        <f t="shared" si="5"/>
        <v>-8.3838404498770558E-2</v>
      </c>
      <c r="K36" s="33">
        <v>17.2</v>
      </c>
      <c r="L36" s="33">
        <v>3.5550000000000002</v>
      </c>
      <c r="M36" s="33">
        <v>348.25024302325579</v>
      </c>
      <c r="N36" s="33">
        <v>12.735447959302325</v>
      </c>
      <c r="O36" s="33">
        <v>7221.2962672418334</v>
      </c>
      <c r="P36" s="33">
        <v>20.493303546511626</v>
      </c>
      <c r="Q36" s="33">
        <v>424.94791997602636</v>
      </c>
      <c r="R36" s="33">
        <v>25.1219845711096</v>
      </c>
      <c r="S36" s="33">
        <v>31.338079943327834</v>
      </c>
      <c r="T36" s="33">
        <v>16.993367722918201</v>
      </c>
      <c r="U36" s="37">
        <f t="shared" si="6"/>
        <v>6.5406200150793486E-2</v>
      </c>
      <c r="V36" s="38">
        <f t="shared" si="7"/>
        <v>1.0654062001507936</v>
      </c>
      <c r="W36" s="38">
        <f t="shared" si="11"/>
        <v>0.27351357731615722</v>
      </c>
      <c r="X36" s="37">
        <f t="shared" si="8"/>
        <v>-0.29483329456700025</v>
      </c>
      <c r="Y36" s="37">
        <f t="shared" si="9"/>
        <v>-0.23867065445758895</v>
      </c>
      <c r="Z36" s="37">
        <f t="shared" si="10"/>
        <v>-9.9178468692096455E-2</v>
      </c>
    </row>
    <row r="37" spans="1:26" x14ac:dyDescent="0.3">
      <c r="A37" s="34">
        <v>10563</v>
      </c>
      <c r="B37" s="33">
        <v>23.15</v>
      </c>
      <c r="C37" s="33">
        <v>0.85</v>
      </c>
      <c r="D37" s="33">
        <v>1.38</v>
      </c>
      <c r="E37" s="37">
        <f t="shared" si="0"/>
        <v>1.6807118316381191E-2</v>
      </c>
      <c r="F37" s="37">
        <f t="shared" si="1"/>
        <v>1.0168071183163812</v>
      </c>
      <c r="G37" s="37">
        <f t="shared" si="2"/>
        <v>0.17120441696275335</v>
      </c>
      <c r="H37" s="37">
        <f t="shared" si="3"/>
        <v>-0.25463677392970663</v>
      </c>
      <c r="I37" s="37">
        <f t="shared" si="4"/>
        <v>-0.22991360216669898</v>
      </c>
      <c r="J37" s="37">
        <f t="shared" si="5"/>
        <v>-8.4403165782596101E-2</v>
      </c>
      <c r="K37" s="33">
        <v>17.100000000000001</v>
      </c>
      <c r="L37" s="33">
        <v>3.5775000000000001</v>
      </c>
      <c r="M37" s="33">
        <v>351.6539152046783</v>
      </c>
      <c r="N37" s="33">
        <v>12.911698830409355</v>
      </c>
      <c r="O37" s="33">
        <v>7314.1859619771676</v>
      </c>
      <c r="P37" s="33">
        <v>20.962522807017539</v>
      </c>
      <c r="Q37" s="33">
        <v>436.00762969885488</v>
      </c>
      <c r="R37" s="33">
        <v>25.301591027426156</v>
      </c>
      <c r="S37" s="33">
        <v>31.472825431435954</v>
      </c>
      <c r="T37" s="33">
        <v>16.775362318840578</v>
      </c>
      <c r="U37" s="37">
        <f t="shared" si="6"/>
        <v>3.8952656913301903E-3</v>
      </c>
      <c r="V37" s="38">
        <f t="shared" si="7"/>
        <v>1.0038952656913303</v>
      </c>
      <c r="W37" s="38">
        <f t="shared" si="11"/>
        <v>-0.17226590438268963</v>
      </c>
      <c r="X37" s="37">
        <f t="shared" si="8"/>
        <v>-0.31104062268883315</v>
      </c>
      <c r="Y37" s="37">
        <f t="shared" si="9"/>
        <v>-0.24647691336082111</v>
      </c>
      <c r="Z37" s="37">
        <f t="shared" si="10"/>
        <v>-0.10538422183560137</v>
      </c>
    </row>
    <row r="38" spans="1:26" x14ac:dyDescent="0.3">
      <c r="A38" s="34">
        <v>10594</v>
      </c>
      <c r="B38" s="33">
        <v>24.86</v>
      </c>
      <c r="C38" s="33">
        <v>0.86</v>
      </c>
      <c r="D38" s="33">
        <v>1.399</v>
      </c>
      <c r="E38" s="37">
        <f t="shared" si="0"/>
        <v>1.3674196514230904E-2</v>
      </c>
      <c r="F38" s="37">
        <f t="shared" si="1"/>
        <v>1.0136741965142309</v>
      </c>
      <c r="G38" s="37">
        <f t="shared" si="2"/>
        <v>0.16551926756366475</v>
      </c>
      <c r="H38" s="37">
        <f t="shared" si="3"/>
        <v>-0.2761070204142948</v>
      </c>
      <c r="I38" s="37">
        <f t="shared" si="4"/>
        <v>-0.23206842782886827</v>
      </c>
      <c r="J38" s="37">
        <f t="shared" si="5"/>
        <v>-8.5023760093512646E-2</v>
      </c>
      <c r="K38" s="33">
        <v>17.100000000000001</v>
      </c>
      <c r="L38" s="33">
        <v>3.6</v>
      </c>
      <c r="M38" s="33">
        <v>377.6292152046783</v>
      </c>
      <c r="N38" s="33">
        <v>13.063601169590642</v>
      </c>
      <c r="O38" s="33">
        <v>7877.0991940400618</v>
      </c>
      <c r="P38" s="33">
        <v>21.251137251461987</v>
      </c>
      <c r="Q38" s="33">
        <v>443.28486614891585</v>
      </c>
      <c r="R38" s="33">
        <v>27.083199620832783</v>
      </c>
      <c r="S38" s="33">
        <v>33.590937699106412</v>
      </c>
      <c r="T38" s="33">
        <v>17.769835596854897</v>
      </c>
      <c r="U38" s="37">
        <f t="shared" si="6"/>
        <v>7.1265305550322067E-2</v>
      </c>
      <c r="V38" s="38">
        <f t="shared" si="7"/>
        <v>1.0712653055503221</v>
      </c>
      <c r="W38" s="38">
        <f t="shared" si="11"/>
        <v>-0.14326256685066885</v>
      </c>
      <c r="X38" s="37">
        <f t="shared" si="8"/>
        <v>-0.38771010446151077</v>
      </c>
      <c r="Y38" s="37">
        <f t="shared" si="9"/>
        <v>-0.24350473142128459</v>
      </c>
      <c r="Z38" s="37">
        <f t="shared" si="10"/>
        <v>-0.10873773136621345</v>
      </c>
    </row>
    <row r="39" spans="1:26" x14ac:dyDescent="0.3">
      <c r="A39" s="34">
        <v>10625</v>
      </c>
      <c r="B39" s="33">
        <v>24.99</v>
      </c>
      <c r="C39" s="33">
        <v>0.87</v>
      </c>
      <c r="D39" s="33">
        <v>1.4179999999999999</v>
      </c>
      <c r="E39" s="37">
        <f t="shared" si="0"/>
        <v>1.3489732426591567E-2</v>
      </c>
      <c r="F39" s="37">
        <f t="shared" si="1"/>
        <v>1.0134897324265915</v>
      </c>
      <c r="G39" s="37">
        <f t="shared" si="2"/>
        <v>0.11130924658764463</v>
      </c>
      <c r="H39" s="37">
        <f t="shared" si="3"/>
        <v>-0.28969003262480353</v>
      </c>
      <c r="I39" s="37">
        <f t="shared" si="4"/>
        <v>-0.23287768197934611</v>
      </c>
      <c r="J39" s="37">
        <f t="shared" si="5"/>
        <v>-8.2878755393906545E-2</v>
      </c>
      <c r="K39" s="33">
        <v>17.100000000000001</v>
      </c>
      <c r="L39" s="33">
        <v>3.5741666666666667</v>
      </c>
      <c r="M39" s="33">
        <v>379.60394561403501</v>
      </c>
      <c r="N39" s="33">
        <v>13.215503508771928</v>
      </c>
      <c r="O39" s="33">
        <v>7941.263014908649</v>
      </c>
      <c r="P39" s="33">
        <v>21.539751695906428</v>
      </c>
      <c r="Q39" s="33">
        <v>450.60868167828988</v>
      </c>
      <c r="R39" s="33">
        <v>27.131672798247386</v>
      </c>
      <c r="S39" s="33">
        <v>33.555039532540263</v>
      </c>
      <c r="T39" s="33">
        <v>17.623413258110013</v>
      </c>
      <c r="U39" s="37">
        <f t="shared" si="6"/>
        <v>5.2156587642958573E-3</v>
      </c>
      <c r="V39" s="38">
        <f t="shared" si="7"/>
        <v>1.0052156587642957</v>
      </c>
      <c r="W39" s="38">
        <f t="shared" si="11"/>
        <v>-0.1887545695636359</v>
      </c>
      <c r="X39" s="37">
        <f t="shared" si="8"/>
        <v>-0.41532374214863799</v>
      </c>
      <c r="Y39" s="37">
        <f t="shared" si="9"/>
        <v>-0.24639138687994899</v>
      </c>
      <c r="Z39" s="37">
        <f t="shared" si="10"/>
        <v>-0.11706276837092</v>
      </c>
    </row>
    <row r="40" spans="1:26" x14ac:dyDescent="0.3">
      <c r="A40" s="34">
        <v>10653</v>
      </c>
      <c r="B40" s="33">
        <v>25.43</v>
      </c>
      <c r="C40" s="33">
        <v>0.88</v>
      </c>
      <c r="D40" s="33">
        <v>1.4379999999999999</v>
      </c>
      <c r="E40" s="37">
        <f t="shared" si="0"/>
        <v>1.4005831188919168E-2</v>
      </c>
      <c r="F40" s="37">
        <f t="shared" si="1"/>
        <v>1.0140058311889191</v>
      </c>
      <c r="G40" s="37">
        <f t="shared" si="2"/>
        <v>5.7812882238173158E-2</v>
      </c>
      <c r="H40" s="37">
        <f t="shared" si="3"/>
        <v>-0.30340516613836099</v>
      </c>
      <c r="I40" s="37">
        <f t="shared" si="4"/>
        <v>-0.23371189565943773</v>
      </c>
      <c r="J40" s="37">
        <f t="shared" si="5"/>
        <v>-8.0833941666059506E-2</v>
      </c>
      <c r="K40" s="33">
        <v>17</v>
      </c>
      <c r="L40" s="33">
        <v>3.5483333333333333</v>
      </c>
      <c r="M40" s="33">
        <v>388.55992882352939</v>
      </c>
      <c r="N40" s="33">
        <v>13.446037647058823</v>
      </c>
      <c r="O40" s="33">
        <v>8152.061741503112</v>
      </c>
      <c r="P40" s="33">
        <v>21.972047882352939</v>
      </c>
      <c r="Q40" s="33">
        <v>460.97777366423412</v>
      </c>
      <c r="R40" s="33">
        <v>27.675748437861884</v>
      </c>
      <c r="S40" s="33">
        <v>34.129290955610202</v>
      </c>
      <c r="T40" s="33">
        <v>17.684283727399166</v>
      </c>
      <c r="U40" s="37">
        <f t="shared" si="6"/>
        <v>1.7453834587167285E-2</v>
      </c>
      <c r="V40" s="38">
        <f t="shared" si="7"/>
        <v>1.0174538345871673</v>
      </c>
      <c r="W40" s="38">
        <f t="shared" si="11"/>
        <v>-0.14392820394698291</v>
      </c>
      <c r="X40" s="37">
        <f t="shared" si="8"/>
        <v>-0.41973398497922521</v>
      </c>
      <c r="Y40" s="37">
        <f t="shared" si="9"/>
        <v>-0.23389496024546252</v>
      </c>
      <c r="Z40" s="37">
        <f t="shared" si="10"/>
        <v>-0.11837642454349862</v>
      </c>
    </row>
    <row r="41" spans="1:26" x14ac:dyDescent="0.3">
      <c r="A41" s="34">
        <v>10684</v>
      </c>
      <c r="B41" s="33">
        <v>25.28</v>
      </c>
      <c r="C41" s="33">
        <v>0.89</v>
      </c>
      <c r="D41" s="33">
        <v>1.4570000000000001</v>
      </c>
      <c r="E41" s="37">
        <f t="shared" si="0"/>
        <v>1.312626791421286E-2</v>
      </c>
      <c r="F41" s="37">
        <f t="shared" si="1"/>
        <v>1.0131262679142128</v>
      </c>
      <c r="G41" s="37">
        <f t="shared" si="2"/>
        <v>5.7514856662068681E-3</v>
      </c>
      <c r="H41" s="37">
        <f t="shared" si="3"/>
        <v>-0.31760610542047019</v>
      </c>
      <c r="I41" s="37">
        <f t="shared" si="4"/>
        <v>-0.23461918940976734</v>
      </c>
      <c r="J41" s="37">
        <f t="shared" si="5"/>
        <v>-7.8950495993578507E-2</v>
      </c>
      <c r="K41" s="33">
        <v>16.899999999999999</v>
      </c>
      <c r="L41" s="33">
        <v>3.5225</v>
      </c>
      <c r="M41" s="33">
        <v>388.55360000000002</v>
      </c>
      <c r="N41" s="33">
        <v>13.679300000000001</v>
      </c>
      <c r="O41" s="33">
        <v>8175.8451561135607</v>
      </c>
      <c r="P41" s="33">
        <v>22.394090000000002</v>
      </c>
      <c r="Q41" s="33">
        <v>471.21069590417159</v>
      </c>
      <c r="R41" s="33">
        <v>27.568454472898299</v>
      </c>
      <c r="S41" s="33">
        <v>33.902563138115305</v>
      </c>
      <c r="T41" s="33">
        <v>17.350720658888125</v>
      </c>
      <c r="U41" s="37">
        <f t="shared" si="6"/>
        <v>-5.9160101553715413E-3</v>
      </c>
      <c r="V41" s="38">
        <f t="shared" si="7"/>
        <v>0.99408398984462842</v>
      </c>
      <c r="W41" s="38">
        <f t="shared" si="11"/>
        <v>-0.12746749472617525</v>
      </c>
      <c r="X41" s="37">
        <f t="shared" si="8"/>
        <v>-0.42413085149411467</v>
      </c>
      <c r="Y41" s="37">
        <f t="shared" si="9"/>
        <v>-0.24787515772799118</v>
      </c>
      <c r="Z41" s="37">
        <f t="shared" si="10"/>
        <v>-0.12016946074710022</v>
      </c>
    </row>
    <row r="42" spans="1:26" x14ac:dyDescent="0.3">
      <c r="A42" s="34">
        <v>10714</v>
      </c>
      <c r="B42" s="33">
        <v>25.66</v>
      </c>
      <c r="C42" s="33">
        <v>0.9</v>
      </c>
      <c r="D42" s="33">
        <v>1.476</v>
      </c>
      <c r="E42" s="37">
        <f t="shared" si="0"/>
        <v>1.295619896521291E-2</v>
      </c>
      <c r="F42" s="37">
        <f t="shared" si="1"/>
        <v>1.0129561989652129</v>
      </c>
      <c r="G42" s="37">
        <f t="shared" si="2"/>
        <v>-4.4244656252798387E-2</v>
      </c>
      <c r="H42" s="37">
        <f t="shared" si="3"/>
        <v>-0.33180577534793398</v>
      </c>
      <c r="I42" s="37">
        <f t="shared" si="4"/>
        <v>-0.23537299792459976</v>
      </c>
      <c r="J42" s="37">
        <f t="shared" si="5"/>
        <v>-7.7967228542403788E-2</v>
      </c>
      <c r="K42" s="33">
        <v>17</v>
      </c>
      <c r="L42" s="33">
        <v>3.4966666666666666</v>
      </c>
      <c r="M42" s="33">
        <v>392.07423411764699</v>
      </c>
      <c r="N42" s="33">
        <v>13.751629411764705</v>
      </c>
      <c r="O42" s="33">
        <v>8274.0386240335138</v>
      </c>
      <c r="P42" s="33">
        <v>22.552672235294118</v>
      </c>
      <c r="Q42" s="33">
        <v>475.93456777371273</v>
      </c>
      <c r="R42" s="33">
        <v>27.698586875008122</v>
      </c>
      <c r="S42" s="33">
        <v>33.970071523184799</v>
      </c>
      <c r="T42" s="33">
        <v>17.384823848238483</v>
      </c>
      <c r="U42" s="37">
        <f t="shared" si="6"/>
        <v>1.4919789908833666E-2</v>
      </c>
      <c r="V42" s="38">
        <f t="shared" si="7"/>
        <v>1.0149197899088336</v>
      </c>
      <c r="W42" s="38">
        <f t="shared" si="11"/>
        <v>-6.8243953896926834E-2</v>
      </c>
      <c r="X42" s="37">
        <f t="shared" si="8"/>
        <v>-0.52476968090567233</v>
      </c>
      <c r="Y42" s="37">
        <f t="shared" si="9"/>
        <v>-0.24348338207820852</v>
      </c>
      <c r="Z42" s="37">
        <f t="shared" si="10"/>
        <v>-0.13388222834190477</v>
      </c>
    </row>
    <row r="43" spans="1:26" x14ac:dyDescent="0.3">
      <c r="A43" s="34">
        <v>10745</v>
      </c>
      <c r="B43" s="33">
        <v>26.15</v>
      </c>
      <c r="C43" s="33">
        <v>0.91</v>
      </c>
      <c r="D43" s="33">
        <v>1.4950000000000001</v>
      </c>
      <c r="E43" s="37">
        <f t="shared" si="0"/>
        <v>1.2790480664368983E-2</v>
      </c>
      <c r="F43" s="37">
        <f t="shared" si="1"/>
        <v>1.0127904806643691</v>
      </c>
      <c r="G43" s="37">
        <f t="shared" si="2"/>
        <v>-9.3664308737553492E-2</v>
      </c>
      <c r="H43" s="37">
        <f t="shared" si="3"/>
        <v>-0.34618610969480246</v>
      </c>
      <c r="I43" s="37">
        <f t="shared" si="4"/>
        <v>-0.23615243713118117</v>
      </c>
      <c r="J43" s="37">
        <f t="shared" si="5"/>
        <v>-7.7018441206634591E-2</v>
      </c>
      <c r="K43" s="33">
        <v>17.100000000000001</v>
      </c>
      <c r="L43" s="33">
        <v>3.4708333333333332</v>
      </c>
      <c r="M43" s="33">
        <v>397.22461695906429</v>
      </c>
      <c r="N43" s="33">
        <v>13.823112865497075</v>
      </c>
      <c r="O43" s="33">
        <v>8407.0377931541007</v>
      </c>
      <c r="P43" s="33">
        <v>22.709399707602337</v>
      </c>
      <c r="Q43" s="33">
        <v>480.63179735240465</v>
      </c>
      <c r="R43" s="33">
        <v>27.93546783028869</v>
      </c>
      <c r="S43" s="33">
        <v>34.169786393113895</v>
      </c>
      <c r="T43" s="33">
        <v>17.491638795986621</v>
      </c>
      <c r="U43" s="37">
        <f t="shared" si="6"/>
        <v>1.8915831323441507E-2</v>
      </c>
      <c r="V43" s="38">
        <f t="shared" si="7"/>
        <v>1.0189158313234414</v>
      </c>
      <c r="W43" s="38">
        <f t="shared" si="11"/>
        <v>-0.13845496382129951</v>
      </c>
      <c r="X43" s="37">
        <f t="shared" si="8"/>
        <v>-0.57407000724249979</v>
      </c>
      <c r="Y43" s="37">
        <f t="shared" si="9"/>
        <v>-0.26857538589921814</v>
      </c>
      <c r="Z43" s="37">
        <f t="shared" si="10"/>
        <v>-0.13182358529401528</v>
      </c>
    </row>
    <row r="44" spans="1:26" x14ac:dyDescent="0.3">
      <c r="A44" s="34">
        <v>10775</v>
      </c>
      <c r="B44" s="33">
        <v>28.48</v>
      </c>
      <c r="C44" s="33">
        <v>0.92</v>
      </c>
      <c r="D44" s="33">
        <v>1.514</v>
      </c>
      <c r="E44" s="37">
        <f t="shared" si="0"/>
        <v>1.2628948172607145E-2</v>
      </c>
      <c r="F44" s="37">
        <f t="shared" si="1"/>
        <v>1.0126289481726072</v>
      </c>
      <c r="G44" s="37">
        <f t="shared" si="2"/>
        <v>-0.14114194371764766</v>
      </c>
      <c r="H44" s="37">
        <f t="shared" si="3"/>
        <v>-0.36089308896774375</v>
      </c>
      <c r="I44" s="37">
        <f t="shared" si="4"/>
        <v>-0.23687334129926629</v>
      </c>
      <c r="J44" s="37">
        <f t="shared" si="5"/>
        <v>-7.610205951731297E-2</v>
      </c>
      <c r="K44" s="33">
        <v>17.3</v>
      </c>
      <c r="L44" s="33">
        <v>3.4450000000000003</v>
      </c>
      <c r="M44" s="33">
        <v>427.61649942196533</v>
      </c>
      <c r="N44" s="33">
        <v>13.813454335260115</v>
      </c>
      <c r="O44" s="33">
        <v>9074.6278984410055</v>
      </c>
      <c r="P44" s="33">
        <v>22.73214115606936</v>
      </c>
      <c r="Q44" s="33">
        <v>482.40823870223596</v>
      </c>
      <c r="R44" s="33">
        <v>29.933289406842206</v>
      </c>
      <c r="S44" s="33">
        <v>36.510951968420429</v>
      </c>
      <c r="T44" s="33">
        <v>18.8110964332893</v>
      </c>
      <c r="U44" s="37">
        <f t="shared" si="6"/>
        <v>8.5352896032843156E-2</v>
      </c>
      <c r="V44" s="38">
        <f t="shared" si="7"/>
        <v>1.0853528960328431</v>
      </c>
      <c r="W44" s="38">
        <f t="shared" si="11"/>
        <v>-0.24455788064595574</v>
      </c>
      <c r="X44" s="37">
        <f t="shared" si="8"/>
        <v>-0.62931342497053455</v>
      </c>
      <c r="Y44" s="37">
        <f t="shared" si="9"/>
        <v>-0.26968205803992662</v>
      </c>
      <c r="Z44" s="37">
        <f t="shared" si="10"/>
        <v>-0.13194626618299887</v>
      </c>
    </row>
    <row r="45" spans="1:26" x14ac:dyDescent="0.3">
      <c r="A45" s="34">
        <v>10806</v>
      </c>
      <c r="B45" s="33">
        <v>30.1</v>
      </c>
      <c r="C45" s="33">
        <v>0.93</v>
      </c>
      <c r="D45" s="33">
        <v>1.5329999999999999</v>
      </c>
      <c r="E45" s="37">
        <f t="shared" si="0"/>
        <v>1.2471444874419979E-2</v>
      </c>
      <c r="F45" s="37">
        <f t="shared" si="1"/>
        <v>1.0124714448744201</v>
      </c>
      <c r="G45" s="37">
        <f t="shared" si="2"/>
        <v>-0.1874355573121459</v>
      </c>
      <c r="H45" s="37">
        <f t="shared" si="3"/>
        <v>-0.37588814461964049</v>
      </c>
      <c r="I45" s="37">
        <f t="shared" si="4"/>
        <v>-0.23757878262123189</v>
      </c>
      <c r="J45" s="37">
        <f t="shared" si="5"/>
        <v>-7.5216534569316096E-2</v>
      </c>
      <c r="K45" s="33">
        <v>17.3</v>
      </c>
      <c r="L45" s="33">
        <v>3.4191666666666665</v>
      </c>
      <c r="M45" s="33">
        <v>451.94019075144507</v>
      </c>
      <c r="N45" s="33">
        <v>13.963600578034681</v>
      </c>
      <c r="O45" s="33">
        <v>9615.5050352950639</v>
      </c>
      <c r="P45" s="33">
        <v>23.017419017341037</v>
      </c>
      <c r="Q45" s="33">
        <v>489.71990761153927</v>
      </c>
      <c r="R45" s="33">
        <v>31.480313247173004</v>
      </c>
      <c r="S45" s="33">
        <v>38.291695558437247</v>
      </c>
      <c r="T45" s="33">
        <v>19.634703196347033</v>
      </c>
      <c r="U45" s="37">
        <f t="shared" si="6"/>
        <v>5.5323085211055119E-2</v>
      </c>
      <c r="V45" s="38">
        <f t="shared" si="7"/>
        <v>1.0553230852110551</v>
      </c>
      <c r="W45" s="38">
        <f t="shared" si="11"/>
        <v>-0.31900572477582623</v>
      </c>
      <c r="X45" s="37">
        <f t="shared" si="8"/>
        <v>-0.6400417940380132</v>
      </c>
      <c r="Y45" s="37">
        <f t="shared" si="9"/>
        <v>-0.29537372577910448</v>
      </c>
      <c r="Z45" s="37">
        <f t="shared" si="10"/>
        <v>-0.13768028606366078</v>
      </c>
    </row>
    <row r="46" spans="1:26" x14ac:dyDescent="0.3">
      <c r="A46" s="34">
        <v>10837</v>
      </c>
      <c r="B46" s="33">
        <v>31.3</v>
      </c>
      <c r="C46" s="33">
        <v>0.94</v>
      </c>
      <c r="D46" s="33">
        <v>1.552</v>
      </c>
      <c r="E46" s="37">
        <f t="shared" si="0"/>
        <v>1.2317821871350098E-2</v>
      </c>
      <c r="F46" s="37">
        <f t="shared" si="1"/>
        <v>1.01231782187135</v>
      </c>
      <c r="G46" s="37">
        <f t="shared" si="2"/>
        <v>-0.23326705202481357</v>
      </c>
      <c r="H46" s="37">
        <f t="shared" si="3"/>
        <v>-0.39112641124321934</v>
      </c>
      <c r="I46" s="37">
        <f t="shared" si="4"/>
        <v>-0.23831030926268459</v>
      </c>
      <c r="J46" s="37">
        <f t="shared" si="5"/>
        <v>-7.4360422799263137E-2</v>
      </c>
      <c r="K46" s="33">
        <v>17.3</v>
      </c>
      <c r="L46" s="33">
        <v>3.3933333333333335</v>
      </c>
      <c r="M46" s="33">
        <v>469.95773988439305</v>
      </c>
      <c r="N46" s="33">
        <v>14.113746820809247</v>
      </c>
      <c r="O46" s="33">
        <v>10023.87116830012</v>
      </c>
      <c r="P46" s="33">
        <v>23.302696878612718</v>
      </c>
      <c r="Q46" s="33">
        <v>497.03028923967372</v>
      </c>
      <c r="R46" s="33">
        <v>32.563788598776696</v>
      </c>
      <c r="S46" s="33">
        <v>39.500688697971896</v>
      </c>
      <c r="T46" s="33">
        <v>20.167525773195877</v>
      </c>
      <c r="U46" s="37">
        <f t="shared" si="6"/>
        <v>3.9092925791277523E-2</v>
      </c>
      <c r="V46" s="38">
        <f t="shared" si="7"/>
        <v>1.0390929257912775</v>
      </c>
      <c r="W46" s="38">
        <f t="shared" si="11"/>
        <v>-0.36303190954494746</v>
      </c>
      <c r="X46" s="37">
        <f t="shared" si="8"/>
        <v>-0.54881701667585459</v>
      </c>
      <c r="Y46" s="37">
        <f t="shared" si="9"/>
        <v>-0.31379739116434058</v>
      </c>
      <c r="Z46" s="37">
        <f t="shared" si="10"/>
        <v>-0.14445755252994452</v>
      </c>
    </row>
    <row r="47" spans="1:26" x14ac:dyDescent="0.3">
      <c r="A47" s="34">
        <v>10867</v>
      </c>
      <c r="B47" s="33">
        <v>27.99</v>
      </c>
      <c r="C47" s="33">
        <v>0.95</v>
      </c>
      <c r="D47" s="33">
        <v>1.5720000000000001</v>
      </c>
      <c r="E47" s="37">
        <f t="shared" si="0"/>
        <v>1.2804272245987749E-2</v>
      </c>
      <c r="F47" s="37">
        <f t="shared" si="1"/>
        <v>1.0128042722459878</v>
      </c>
      <c r="G47" s="37">
        <f t="shared" si="2"/>
        <v>-0.2773129175835064</v>
      </c>
      <c r="H47" s="37">
        <f t="shared" si="3"/>
        <v>-0.40677327025008436</v>
      </c>
      <c r="I47" s="37">
        <f t="shared" si="4"/>
        <v>-0.23898593024282633</v>
      </c>
      <c r="J47" s="37">
        <f t="shared" si="5"/>
        <v>-7.3532016431354652E-2</v>
      </c>
      <c r="K47" s="33">
        <v>17.3</v>
      </c>
      <c r="L47" s="33">
        <v>3.3674999999999997</v>
      </c>
      <c r="M47" s="33">
        <v>420.25933352601146</v>
      </c>
      <c r="N47" s="33">
        <v>14.263893063583813</v>
      </c>
      <c r="O47" s="33">
        <v>8989.1920277383615</v>
      </c>
      <c r="P47" s="33">
        <v>23.602989364161846</v>
      </c>
      <c r="Q47" s="33">
        <v>504.85923071113632</v>
      </c>
      <c r="R47" s="33">
        <v>28.961067164354777</v>
      </c>
      <c r="S47" s="33">
        <v>35.047458190086381</v>
      </c>
      <c r="T47" s="33">
        <v>17.805343511450381</v>
      </c>
      <c r="U47" s="37">
        <f t="shared" si="6"/>
        <v>-0.11177079401874551</v>
      </c>
      <c r="V47" s="38">
        <f t="shared" si="7"/>
        <v>0.88822920598125443</v>
      </c>
      <c r="W47" s="38">
        <f t="shared" si="11"/>
        <v>-0.38729095446033612</v>
      </c>
      <c r="X47" s="37">
        <f t="shared" si="8"/>
        <v>-0.53285454803937071</v>
      </c>
      <c r="Y47" s="37">
        <f t="shared" si="9"/>
        <v>-0.32608587041657611</v>
      </c>
      <c r="Z47" s="37">
        <f t="shared" si="10"/>
        <v>-0.13871368682134433</v>
      </c>
    </row>
    <row r="48" spans="1:26" x14ac:dyDescent="0.3">
      <c r="A48" s="34">
        <v>10898</v>
      </c>
      <c r="B48" s="33">
        <v>20.58</v>
      </c>
      <c r="C48" s="33">
        <v>0.96</v>
      </c>
      <c r="D48" s="33">
        <v>1.591</v>
      </c>
      <c r="E48" s="37">
        <f t="shared" si="0"/>
        <v>1.2014055348634969E-2</v>
      </c>
      <c r="F48" s="37">
        <f t="shared" si="1"/>
        <v>1.012014055348635</v>
      </c>
      <c r="G48" s="37">
        <f t="shared" si="2"/>
        <v>-0.32072712398864767</v>
      </c>
      <c r="H48" s="37">
        <f t="shared" si="3"/>
        <v>-0.42299366252333925</v>
      </c>
      <c r="I48" s="37">
        <f t="shared" si="4"/>
        <v>-0.23977070871572881</v>
      </c>
      <c r="J48" s="37">
        <f t="shared" si="5"/>
        <v>-7.1245994457250994E-2</v>
      </c>
      <c r="K48" s="33">
        <v>17.3</v>
      </c>
      <c r="L48" s="33">
        <v>3.3416666666666668</v>
      </c>
      <c r="M48" s="33">
        <v>309.00096763005774</v>
      </c>
      <c r="N48" s="33">
        <v>14.414039306358381</v>
      </c>
      <c r="O48" s="33">
        <v>6635.1092280483954</v>
      </c>
      <c r="P48" s="33">
        <v>23.888267225433523</v>
      </c>
      <c r="Q48" s="33">
        <v>512.94746267371227</v>
      </c>
      <c r="R48" s="33">
        <v>21.171036000097033</v>
      </c>
      <c r="S48" s="33">
        <v>25.588770763962753</v>
      </c>
      <c r="T48" s="33">
        <v>12.935260842237586</v>
      </c>
      <c r="U48" s="37">
        <f t="shared" si="6"/>
        <v>-0.30752757312145856</v>
      </c>
      <c r="V48" s="38">
        <f t="shared" si="7"/>
        <v>0.69247242687854138</v>
      </c>
      <c r="W48" s="38">
        <f t="shared" si="11"/>
        <v>-0.41233296394388186</v>
      </c>
      <c r="X48" s="37">
        <f t="shared" si="8"/>
        <v>-0.54630466378192244</v>
      </c>
      <c r="Y48" s="37">
        <f t="shared" si="9"/>
        <v>-0.3014772816058402</v>
      </c>
      <c r="Z48" s="37">
        <f t="shared" si="10"/>
        <v>-0.12599521687733883</v>
      </c>
    </row>
    <row r="49" spans="1:26" x14ac:dyDescent="0.3">
      <c r="A49" s="34">
        <v>10928</v>
      </c>
      <c r="B49" s="33">
        <v>21.4</v>
      </c>
      <c r="C49" s="33">
        <v>0.97</v>
      </c>
      <c r="D49" s="33">
        <v>1.61</v>
      </c>
      <c r="E49" s="37">
        <f t="shared" si="0"/>
        <v>1.1871429640721916E-2</v>
      </c>
      <c r="F49" s="37">
        <f t="shared" si="1"/>
        <v>1.0118714296407219</v>
      </c>
      <c r="G49" s="37">
        <f t="shared" si="2"/>
        <v>-0.36331799328265735</v>
      </c>
      <c r="H49" s="37">
        <f t="shared" si="3"/>
        <v>-0.43933637248520663</v>
      </c>
      <c r="I49" s="37">
        <f t="shared" si="4"/>
        <v>-0.24045722576146433</v>
      </c>
      <c r="J49" s="37">
        <f t="shared" si="5"/>
        <v>-6.9004451015457935E-2</v>
      </c>
      <c r="K49" s="33">
        <v>17.2</v>
      </c>
      <c r="L49" s="33">
        <v>3.315833333333333</v>
      </c>
      <c r="M49" s="33">
        <v>323.18105813953485</v>
      </c>
      <c r="N49" s="33">
        <v>14.648861046511627</v>
      </c>
      <c r="O49" s="33">
        <v>6965.8078110881352</v>
      </c>
      <c r="P49" s="33">
        <v>24.314088953488373</v>
      </c>
      <c r="Q49" s="33">
        <v>524.0631110211167</v>
      </c>
      <c r="R49" s="33">
        <v>22.007373176418326</v>
      </c>
      <c r="S49" s="33">
        <v>26.56602442834517</v>
      </c>
      <c r="T49" s="33">
        <v>13.291925465838508</v>
      </c>
      <c r="U49" s="37">
        <f t="shared" si="6"/>
        <v>3.9071191621902264E-2</v>
      </c>
      <c r="V49" s="38">
        <f t="shared" si="7"/>
        <v>1.0390711916219022</v>
      </c>
      <c r="W49" s="38">
        <f t="shared" si="11"/>
        <v>-0.21526194079406857</v>
      </c>
      <c r="X49" s="37">
        <f t="shared" si="8"/>
        <v>-0.43197795887520707</v>
      </c>
      <c r="Y49" s="37">
        <f t="shared" si="9"/>
        <v>-0.22427385806387612</v>
      </c>
      <c r="Z49" s="37">
        <f t="shared" si="10"/>
        <v>-9.1378365292159369E-2</v>
      </c>
    </row>
    <row r="50" spans="1:26" x14ac:dyDescent="0.3">
      <c r="A50" s="34">
        <v>10959</v>
      </c>
      <c r="B50" s="33">
        <v>21.71</v>
      </c>
      <c r="C50" s="33">
        <v>0.9708</v>
      </c>
      <c r="D50" s="33">
        <v>1.5569999999999999</v>
      </c>
      <c r="E50" s="37">
        <f t="shared" si="0"/>
        <v>-3.347328614451045E-2</v>
      </c>
      <c r="F50" s="37">
        <f t="shared" si="1"/>
        <v>0.96652671385548961</v>
      </c>
      <c r="G50" s="37">
        <f t="shared" si="2"/>
        <v>-0.40426091940204578</v>
      </c>
      <c r="H50" s="37">
        <f t="shared" si="3"/>
        <v>-0.45619761720898655</v>
      </c>
      <c r="I50" s="37">
        <f t="shared" si="4"/>
        <v>-0.2410902608212333</v>
      </c>
      <c r="J50" s="37">
        <f t="shared" si="5"/>
        <v>-6.6862839660571716E-2</v>
      </c>
      <c r="K50" s="33">
        <v>17.100000000000001</v>
      </c>
      <c r="L50" s="33">
        <v>3.29</v>
      </c>
      <c r="M50" s="33">
        <v>329.77997836257305</v>
      </c>
      <c r="N50" s="33">
        <v>14.746679087719297</v>
      </c>
      <c r="O50" s="33">
        <v>7134.5275416926697</v>
      </c>
      <c r="P50" s="33">
        <v>23.651194210526313</v>
      </c>
      <c r="Q50" s="33">
        <v>511.67477579067196</v>
      </c>
      <c r="R50" s="33">
        <v>22.31072429433684</v>
      </c>
      <c r="S50" s="33">
        <v>26.898469896328542</v>
      </c>
      <c r="T50" s="33">
        <v>13.943481053307645</v>
      </c>
      <c r="U50" s="37">
        <f t="shared" si="6"/>
        <v>1.4382061862394739E-2</v>
      </c>
      <c r="V50" s="38">
        <f t="shared" si="7"/>
        <v>1.0143820618623947</v>
      </c>
      <c r="W50" s="38">
        <f t="shared" si="11"/>
        <v>-0.29697257674849598</v>
      </c>
      <c r="X50" s="37">
        <f t="shared" si="8"/>
        <v>-0.45510945387121238</v>
      </c>
      <c r="Y50" s="37">
        <f t="shared" si="9"/>
        <v>-0.23052269645707835</v>
      </c>
      <c r="Z50" s="37">
        <f t="shared" si="10"/>
        <v>-9.7587272511789891E-2</v>
      </c>
    </row>
    <row r="51" spans="1:26" x14ac:dyDescent="0.3">
      <c r="A51" s="34">
        <v>10990</v>
      </c>
      <c r="B51" s="33">
        <v>23.07</v>
      </c>
      <c r="C51" s="33">
        <v>0.97170000000000001</v>
      </c>
      <c r="D51" s="33">
        <v>1.5029999999999999</v>
      </c>
      <c r="E51" s="37">
        <f t="shared" si="0"/>
        <v>-3.5297782081023819E-2</v>
      </c>
      <c r="F51" s="37">
        <f t="shared" si="1"/>
        <v>0.96470221791897615</v>
      </c>
      <c r="G51" s="37">
        <f t="shared" si="2"/>
        <v>-0.40299298874395106</v>
      </c>
      <c r="H51" s="37">
        <f t="shared" si="3"/>
        <v>-0.44332969782109943</v>
      </c>
      <c r="I51" s="37">
        <f t="shared" si="4"/>
        <v>-0.2067673320429444</v>
      </c>
      <c r="J51" s="37">
        <f t="shared" si="5"/>
        <v>-6.0266960011566173E-2</v>
      </c>
      <c r="K51" s="33">
        <v>17</v>
      </c>
      <c r="L51" s="33">
        <v>3.2941666666666665</v>
      </c>
      <c r="M51" s="33">
        <v>352.50010058823528</v>
      </c>
      <c r="N51" s="33">
        <v>14.847175888235293</v>
      </c>
      <c r="O51" s="33">
        <v>7652.8265524225981</v>
      </c>
      <c r="P51" s="33">
        <v>22.965221117647058</v>
      </c>
      <c r="Q51" s="33">
        <v>498.5781668093266</v>
      </c>
      <c r="R51" s="33">
        <v>23.697117749335874</v>
      </c>
      <c r="S51" s="33">
        <v>28.53359099168129</v>
      </c>
      <c r="T51" s="33">
        <v>15.34930139720559</v>
      </c>
      <c r="U51" s="37">
        <f t="shared" si="6"/>
        <v>6.0760088295461742E-2</v>
      </c>
      <c r="V51" s="38">
        <f t="shared" si="7"/>
        <v>1.0607600882954618</v>
      </c>
      <c r="W51" s="38">
        <f t="shared" si="11"/>
        <v>-0.28625031708293147</v>
      </c>
      <c r="X51" s="37">
        <f t="shared" si="8"/>
        <v>-0.44747079035926385</v>
      </c>
      <c r="Y51" s="37">
        <f t="shared" si="9"/>
        <v>-0.23332342443010257</v>
      </c>
      <c r="Z51" s="37">
        <f t="shared" si="10"/>
        <v>-9.9567937832317543E-2</v>
      </c>
    </row>
    <row r="52" spans="1:26" x14ac:dyDescent="0.3">
      <c r="A52" s="34">
        <v>11018</v>
      </c>
      <c r="B52" s="33">
        <v>23.94</v>
      </c>
      <c r="C52" s="33">
        <v>0.97250000000000003</v>
      </c>
      <c r="D52" s="33">
        <v>1.45</v>
      </c>
      <c r="E52" s="37">
        <f t="shared" si="0"/>
        <v>-3.5899554338354338E-2</v>
      </c>
      <c r="F52" s="37">
        <f t="shared" si="1"/>
        <v>0.96410044566164566</v>
      </c>
      <c r="G52" s="37">
        <f t="shared" si="2"/>
        <v>-0.40122152360604602</v>
      </c>
      <c r="H52" s="37">
        <f t="shared" si="3"/>
        <v>-0.42985192260154559</v>
      </c>
      <c r="I52" s="37">
        <f t="shared" si="4"/>
        <v>-0.17540779059882006</v>
      </c>
      <c r="J52" s="37">
        <f t="shared" si="5"/>
        <v>-5.3579739387088043E-2</v>
      </c>
      <c r="K52" s="33">
        <v>16.899999999999999</v>
      </c>
      <c r="L52" s="33">
        <v>3.2983333333333333</v>
      </c>
      <c r="M52" s="33">
        <v>367.95780000000002</v>
      </c>
      <c r="N52" s="33">
        <v>14.947325000000001</v>
      </c>
      <c r="O52" s="33">
        <v>8015.4577481443839</v>
      </c>
      <c r="P52" s="33">
        <v>22.2865</v>
      </c>
      <c r="Q52" s="33">
        <v>485.48094130364893</v>
      </c>
      <c r="R52" s="33">
        <v>24.58660779266884</v>
      </c>
      <c r="S52" s="33">
        <v>29.568429499384308</v>
      </c>
      <c r="T52" s="33">
        <v>16.510344827586209</v>
      </c>
      <c r="U52" s="37">
        <f t="shared" si="6"/>
        <v>3.7017627944164924E-2</v>
      </c>
      <c r="V52" s="38">
        <f t="shared" si="7"/>
        <v>1.037017627944165</v>
      </c>
      <c r="W52" s="38">
        <f t="shared" si="11"/>
        <v>-0.27762998831819763</v>
      </c>
      <c r="X52" s="37">
        <f t="shared" si="8"/>
        <v>-0.50948825798525732</v>
      </c>
      <c r="Y52" s="37">
        <f t="shared" si="9"/>
        <v>-0.25099371884077026</v>
      </c>
      <c r="Z52" s="37">
        <f t="shared" si="10"/>
        <v>-0.10606502995196232</v>
      </c>
    </row>
    <row r="53" spans="1:26" x14ac:dyDescent="0.3">
      <c r="A53" s="34">
        <v>11049</v>
      </c>
      <c r="B53" s="33">
        <v>25.46</v>
      </c>
      <c r="C53" s="33">
        <v>0.97330000000000005</v>
      </c>
      <c r="D53" s="33">
        <v>1.397</v>
      </c>
      <c r="E53" s="37">
        <f t="shared" si="0"/>
        <v>-3.7236476157658183E-2</v>
      </c>
      <c r="F53" s="37">
        <f t="shared" si="1"/>
        <v>0.96276352384234176</v>
      </c>
      <c r="G53" s="37">
        <f t="shared" si="2"/>
        <v>-0.39974531436579164</v>
      </c>
      <c r="H53" s="37">
        <f t="shared" si="3"/>
        <v>-0.41616925636532942</v>
      </c>
      <c r="I53" s="37">
        <f t="shared" si="4"/>
        <v>-0.14652543235570592</v>
      </c>
      <c r="J53" s="37">
        <f t="shared" si="5"/>
        <v>-4.6920990730505263E-2</v>
      </c>
      <c r="K53" s="33">
        <v>17</v>
      </c>
      <c r="L53" s="33">
        <v>3.3024999999999998</v>
      </c>
      <c r="M53" s="33">
        <v>389.01831647058822</v>
      </c>
      <c r="N53" s="33">
        <v>14.871623229411764</v>
      </c>
      <c r="O53" s="33">
        <v>8501.2288127272568</v>
      </c>
      <c r="P53" s="33">
        <v>21.34558476470588</v>
      </c>
      <c r="Q53" s="33">
        <v>466.46569722623633</v>
      </c>
      <c r="R53" s="33">
        <v>25.843436862018297</v>
      </c>
      <c r="S53" s="33">
        <v>31.040920119317057</v>
      </c>
      <c r="T53" s="33">
        <v>18.224767358625627</v>
      </c>
      <c r="U53" s="37">
        <f t="shared" si="6"/>
        <v>6.1557892999433365E-2</v>
      </c>
      <c r="V53" s="38">
        <f t="shared" si="7"/>
        <v>1.0615578929994334</v>
      </c>
      <c r="W53" s="38">
        <f t="shared" si="11"/>
        <v>-0.29017777598265737</v>
      </c>
      <c r="X53" s="37">
        <f t="shared" si="8"/>
        <v>-0.52210786548184229</v>
      </c>
      <c r="Y53" s="37">
        <f t="shared" si="9"/>
        <v>-0.27137552299325263</v>
      </c>
      <c r="Z53" s="37">
        <f t="shared" si="10"/>
        <v>-0.11023810515050547</v>
      </c>
    </row>
    <row r="54" spans="1:26" x14ac:dyDescent="0.3">
      <c r="A54" s="34">
        <v>11079</v>
      </c>
      <c r="B54" s="33">
        <v>23.94</v>
      </c>
      <c r="C54" s="33">
        <v>0.97419999999999995</v>
      </c>
      <c r="D54" s="33">
        <v>1.343</v>
      </c>
      <c r="E54" s="37">
        <f t="shared" si="0"/>
        <v>-3.9421162733724237E-2</v>
      </c>
      <c r="F54" s="37">
        <f t="shared" si="1"/>
        <v>0.9605788372662758</v>
      </c>
      <c r="G54" s="37">
        <f t="shared" si="2"/>
        <v>-0.39815489205942722</v>
      </c>
      <c r="H54" s="37">
        <f t="shared" si="3"/>
        <v>-0.40203484210792784</v>
      </c>
      <c r="I54" s="37">
        <f t="shared" si="4"/>
        <v>-0.13205585531223152</v>
      </c>
      <c r="J54" s="37">
        <f t="shared" si="5"/>
        <v>-4.1490293699833813E-2</v>
      </c>
      <c r="K54" s="33">
        <v>16.899999999999999</v>
      </c>
      <c r="L54" s="33">
        <v>3.3066666666666666</v>
      </c>
      <c r="M54" s="33">
        <v>367.95780000000002</v>
      </c>
      <c r="N54" s="33">
        <v>14.973454</v>
      </c>
      <c r="O54" s="33">
        <v>8068.2606659368939</v>
      </c>
      <c r="P54" s="33">
        <v>20.641910000000003</v>
      </c>
      <c r="Q54" s="33">
        <v>452.61796467640971</v>
      </c>
      <c r="R54" s="33">
        <v>24.309760633908166</v>
      </c>
      <c r="S54" s="33">
        <v>29.174802108989027</v>
      </c>
      <c r="T54" s="33">
        <v>17.825763216679078</v>
      </c>
      <c r="U54" s="37">
        <f t="shared" si="6"/>
        <v>-6.1557892999433317E-2</v>
      </c>
      <c r="V54" s="38">
        <f t="shared" si="7"/>
        <v>0.93844210700056663</v>
      </c>
      <c r="W54" s="38">
        <f t="shared" si="11"/>
        <v>-0.39828109868834127</v>
      </c>
      <c r="X54" s="37">
        <f t="shared" si="8"/>
        <v>-0.51055911504286522</v>
      </c>
      <c r="Y54" s="37">
        <f t="shared" si="9"/>
        <v>-0.26941858849426215</v>
      </c>
      <c r="Z54" s="37">
        <f t="shared" si="10"/>
        <v>-0.11518692472805014</v>
      </c>
    </row>
    <row r="55" spans="1:26" x14ac:dyDescent="0.3">
      <c r="A55" s="34">
        <v>11110</v>
      </c>
      <c r="B55" s="33">
        <v>21.52</v>
      </c>
      <c r="C55" s="33">
        <v>0.97499999999999998</v>
      </c>
      <c r="D55" s="33">
        <v>1.29</v>
      </c>
      <c r="E55" s="37">
        <f t="shared" si="0"/>
        <v>-4.0263699167519672E-2</v>
      </c>
      <c r="F55" s="37">
        <f t="shared" si="1"/>
        <v>0.95973630083248029</v>
      </c>
      <c r="G55" s="37">
        <f t="shared" si="2"/>
        <v>-0.39596878313429673</v>
      </c>
      <c r="H55" s="37">
        <f t="shared" si="3"/>
        <v>-0.38716174329975361</v>
      </c>
      <c r="I55" s="37">
        <f t="shared" si="4"/>
        <v>-0.11735670348613025</v>
      </c>
      <c r="J55" s="37">
        <f t="shared" si="5"/>
        <v>-3.5858490414681032E-2</v>
      </c>
      <c r="K55" s="33">
        <v>16.8</v>
      </c>
      <c r="L55" s="33">
        <v>3.3108333333333331</v>
      </c>
      <c r="M55" s="33">
        <v>332.73122380952378</v>
      </c>
      <c r="N55" s="33">
        <v>15.074950892857141</v>
      </c>
      <c r="O55" s="33">
        <v>7323.3886191176634</v>
      </c>
      <c r="P55" s="33">
        <v>19.945319642857143</v>
      </c>
      <c r="Q55" s="33">
        <v>438.99494975194176</v>
      </c>
      <c r="R55" s="33">
        <v>21.866899333389473</v>
      </c>
      <c r="S55" s="33">
        <v>26.235846681571957</v>
      </c>
      <c r="T55" s="33">
        <v>16.682170542635657</v>
      </c>
      <c r="U55" s="37">
        <f t="shared" si="6"/>
        <v>-0.10656796483624348</v>
      </c>
      <c r="V55" s="38">
        <f t="shared" si="7"/>
        <v>0.89343203516375658</v>
      </c>
      <c r="W55" s="38">
        <f t="shared" si="11"/>
        <v>-0.42385626267315468</v>
      </c>
      <c r="X55" s="37">
        <f t="shared" si="8"/>
        <v>-0.41803093145192172</v>
      </c>
      <c r="Y55" s="37">
        <f t="shared" si="9"/>
        <v>-0.24271675429262052</v>
      </c>
      <c r="Z55" s="37">
        <f t="shared" si="10"/>
        <v>-0.12477606144291231</v>
      </c>
    </row>
    <row r="56" spans="1:26" x14ac:dyDescent="0.3">
      <c r="A56" s="34">
        <v>11140</v>
      </c>
      <c r="B56" s="33">
        <v>21.06</v>
      </c>
      <c r="C56" s="33">
        <v>0.9758</v>
      </c>
      <c r="D56" s="33">
        <v>1.2370000000000001</v>
      </c>
      <c r="E56" s="37">
        <f t="shared" si="0"/>
        <v>-4.1953124963229789E-2</v>
      </c>
      <c r="F56" s="37">
        <f t="shared" si="1"/>
        <v>0.95804687503677022</v>
      </c>
      <c r="G56" s="37">
        <f t="shared" si="2"/>
        <v>-0.39408551035567008</v>
      </c>
      <c r="H56" s="37">
        <f t="shared" si="3"/>
        <v>-0.37199738542111227</v>
      </c>
      <c r="I56" s="37">
        <f t="shared" si="4"/>
        <v>-0.10268745699148552</v>
      </c>
      <c r="J56" s="37">
        <f t="shared" si="5"/>
        <v>-3.0161579596625909E-2</v>
      </c>
      <c r="K56" s="33">
        <v>16.600000000000001</v>
      </c>
      <c r="L56" s="33">
        <v>3.3150000000000004</v>
      </c>
      <c r="M56" s="33">
        <v>329.54205903614451</v>
      </c>
      <c r="N56" s="33">
        <v>15.269095024096384</v>
      </c>
      <c r="O56" s="33">
        <v>7281.2013151485053</v>
      </c>
      <c r="P56" s="33">
        <v>19.356292831325298</v>
      </c>
      <c r="Q56" s="33">
        <v>427.67549984989085</v>
      </c>
      <c r="R56" s="33">
        <v>21.548797592546634</v>
      </c>
      <c r="S56" s="33">
        <v>25.853225798800107</v>
      </c>
      <c r="T56" s="33">
        <v>17.0250606305578</v>
      </c>
      <c r="U56" s="37">
        <f t="shared" si="6"/>
        <v>-2.1607228587754209E-2</v>
      </c>
      <c r="V56" s="38">
        <f t="shared" si="7"/>
        <v>0.97839277141224579</v>
      </c>
      <c r="W56" s="38">
        <f t="shared" si="11"/>
        <v>-0.37617427029224115</v>
      </c>
      <c r="X56" s="37">
        <f t="shared" si="8"/>
        <v>-0.33423440517068492</v>
      </c>
      <c r="Y56" s="37">
        <f t="shared" si="9"/>
        <v>-0.2134332225925295</v>
      </c>
      <c r="Z56" s="37">
        <f t="shared" si="10"/>
        <v>-0.12295075531737609</v>
      </c>
    </row>
    <row r="57" spans="1:26" x14ac:dyDescent="0.3">
      <c r="A57" s="34">
        <v>11171</v>
      </c>
      <c r="B57" s="33">
        <v>20.79</v>
      </c>
      <c r="C57" s="33">
        <v>0.97670000000000001</v>
      </c>
      <c r="D57" s="33">
        <v>1.1830000000000001</v>
      </c>
      <c r="E57" s="37">
        <f t="shared" si="0"/>
        <v>-4.4635508414101126E-2</v>
      </c>
      <c r="F57" s="37">
        <f t="shared" si="1"/>
        <v>0.95536449158589887</v>
      </c>
      <c r="G57" s="37">
        <f t="shared" si="2"/>
        <v>-0.39203725732920647</v>
      </c>
      <c r="H57" s="37">
        <f t="shared" si="3"/>
        <v>-0.35625451608752501</v>
      </c>
      <c r="I57" s="37">
        <f t="shared" si="4"/>
        <v>-9.8354419972534135E-2</v>
      </c>
      <c r="J57" s="37">
        <f t="shared" si="5"/>
        <v>-2.4622850361264437E-2</v>
      </c>
      <c r="K57" s="33">
        <v>16.5</v>
      </c>
      <c r="L57" s="33">
        <v>3.3191666666666668</v>
      </c>
      <c r="M57" s="33">
        <v>327.28877999999992</v>
      </c>
      <c r="N57" s="33">
        <v>15.375803339393938</v>
      </c>
      <c r="O57" s="33">
        <v>7259.7259026400579</v>
      </c>
      <c r="P57" s="33">
        <v>18.623502969696972</v>
      </c>
      <c r="Q57" s="33">
        <v>413.09551432530986</v>
      </c>
      <c r="R57" s="33">
        <v>21.300602241118138</v>
      </c>
      <c r="S57" s="33">
        <v>25.55847387197047</v>
      </c>
      <c r="T57" s="33">
        <v>17.57396449704142</v>
      </c>
      <c r="U57" s="37">
        <f t="shared" si="6"/>
        <v>-1.2903404835907841E-2</v>
      </c>
      <c r="V57" s="38">
        <f t="shared" si="7"/>
        <v>0.98709659516409221</v>
      </c>
      <c r="W57" s="38">
        <f t="shared" si="11"/>
        <v>-0.34159438284880395</v>
      </c>
      <c r="X57" s="37">
        <f t="shared" si="8"/>
        <v>-0.30285188375642846</v>
      </c>
      <c r="Y57" s="37">
        <f t="shared" si="9"/>
        <v>-0.19935359238176709</v>
      </c>
      <c r="Z57" s="37">
        <f t="shared" si="10"/>
        <v>-0.11761660054647116</v>
      </c>
    </row>
    <row r="58" spans="1:26" x14ac:dyDescent="0.3">
      <c r="A58" s="34">
        <v>11202</v>
      </c>
      <c r="B58" s="33">
        <v>20.78</v>
      </c>
      <c r="C58" s="33">
        <v>0.97750000000000004</v>
      </c>
      <c r="D58" s="33">
        <v>1.1299999999999999</v>
      </c>
      <c r="E58" s="37">
        <f t="shared" si="0"/>
        <v>-4.5835952272000699E-2</v>
      </c>
      <c r="F58" s="37">
        <f t="shared" si="1"/>
        <v>0.95416404772799934</v>
      </c>
      <c r="G58" s="37">
        <f t="shared" si="2"/>
        <v>-0.38926167171623116</v>
      </c>
      <c r="H58" s="37">
        <f t="shared" si="3"/>
        <v>-0.33959323760262716</v>
      </c>
      <c r="I58" s="37">
        <f t="shared" si="4"/>
        <v>-9.3552655732544565E-2</v>
      </c>
      <c r="J58" s="37">
        <f t="shared" si="5"/>
        <v>-1.88164906130317E-2</v>
      </c>
      <c r="K58" s="33">
        <v>16.600000000000001</v>
      </c>
      <c r="L58" s="33">
        <v>3.3233333333333333</v>
      </c>
      <c r="M58" s="33">
        <v>325.1606831325301</v>
      </c>
      <c r="N58" s="33">
        <v>15.295696234939758</v>
      </c>
      <c r="O58" s="33">
        <v>7240.7950578191967</v>
      </c>
      <c r="P58" s="33">
        <v>17.681981325301201</v>
      </c>
      <c r="Q58" s="33">
        <v>393.74872066100539</v>
      </c>
      <c r="R58" s="33">
        <v>21.072581788447302</v>
      </c>
      <c r="S58" s="33">
        <v>25.290051551861261</v>
      </c>
      <c r="T58" s="33">
        <v>18.389380530973455</v>
      </c>
      <c r="U58" s="37">
        <f t="shared" si="6"/>
        <v>-4.8111619884015546E-4</v>
      </c>
      <c r="V58" s="38">
        <f t="shared" si="7"/>
        <v>0.99951888380115983</v>
      </c>
      <c r="W58" s="38">
        <f t="shared" si="11"/>
        <v>-0.35330911861857528</v>
      </c>
      <c r="X58" s="37">
        <f t="shared" si="8"/>
        <v>-0.3156857159133124</v>
      </c>
      <c r="Y58" s="37">
        <f t="shared" si="9"/>
        <v>-0.18432673144907996</v>
      </c>
      <c r="Z58" s="37">
        <f t="shared" si="10"/>
        <v>-0.11429133808687064</v>
      </c>
    </row>
    <row r="59" spans="1:26" x14ac:dyDescent="0.3">
      <c r="A59" s="34">
        <v>11232</v>
      </c>
      <c r="B59" s="33">
        <v>17.920000000000002</v>
      </c>
      <c r="C59" s="33">
        <v>0.97829999999999995</v>
      </c>
      <c r="D59" s="33">
        <v>1.077</v>
      </c>
      <c r="E59" s="37">
        <f t="shared" si="0"/>
        <v>-4.8038234549997581E-2</v>
      </c>
      <c r="F59" s="37">
        <f t="shared" si="1"/>
        <v>0.95196176545000244</v>
      </c>
      <c r="G59" s="37">
        <f t="shared" si="2"/>
        <v>-0.38678345209978615</v>
      </c>
      <c r="H59" s="37">
        <f t="shared" si="3"/>
        <v>-0.32251118351076258</v>
      </c>
      <c r="I59" s="37">
        <f t="shared" si="4"/>
        <v>-8.8593053518997156E-2</v>
      </c>
      <c r="J59" s="37">
        <f t="shared" si="5"/>
        <v>-1.2898064776717622E-2</v>
      </c>
      <c r="K59" s="33">
        <v>16.5</v>
      </c>
      <c r="L59" s="33">
        <v>3.3275000000000001</v>
      </c>
      <c r="M59" s="33">
        <v>282.10750060606063</v>
      </c>
      <c r="N59" s="33">
        <v>15.400991509090908</v>
      </c>
      <c r="O59" s="33">
        <v>6310.6508706018758</v>
      </c>
      <c r="P59" s="33">
        <v>16.954786727272726</v>
      </c>
      <c r="Q59" s="33">
        <v>379.27293457802563</v>
      </c>
      <c r="R59" s="33">
        <v>18.21487015465862</v>
      </c>
      <c r="S59" s="33">
        <v>21.881118207635769</v>
      </c>
      <c r="T59" s="33">
        <v>16.638811513463327</v>
      </c>
      <c r="U59" s="37">
        <f t="shared" si="6"/>
        <v>-0.14807357812429686</v>
      </c>
      <c r="V59" s="38">
        <f t="shared" si="7"/>
        <v>0.85192642187570311</v>
      </c>
      <c r="W59" s="38">
        <f t="shared" si="11"/>
        <v>-0.45732703934785413</v>
      </c>
      <c r="X59" s="37">
        <f t="shared" si="8"/>
        <v>-0.31829021193801132</v>
      </c>
      <c r="Y59" s="37">
        <f t="shared" si="9"/>
        <v>-0.18016007675731771</v>
      </c>
      <c r="Z59" s="37">
        <f t="shared" si="10"/>
        <v>-0.11023524878762858</v>
      </c>
    </row>
    <row r="60" spans="1:26" x14ac:dyDescent="0.3">
      <c r="A60" s="34">
        <v>11263</v>
      </c>
      <c r="B60" s="33">
        <v>16.62</v>
      </c>
      <c r="C60" s="33">
        <v>0.97919999999999996</v>
      </c>
      <c r="D60" s="33">
        <v>1.0229999999999999</v>
      </c>
      <c r="E60" s="37">
        <f t="shared" si="0"/>
        <v>-5.1439911204762101E-2</v>
      </c>
      <c r="F60" s="37">
        <f t="shared" si="1"/>
        <v>0.9485600887952379</v>
      </c>
      <c r="G60" s="37">
        <f t="shared" si="2"/>
        <v>-0.38405503653029394</v>
      </c>
      <c r="H60" s="37">
        <f t="shared" si="3"/>
        <v>-0.30466422873273613</v>
      </c>
      <c r="I60" s="37">
        <f t="shared" si="4"/>
        <v>-7.8815652589537155E-2</v>
      </c>
      <c r="J60" s="37">
        <f t="shared" si="5"/>
        <v>-8.9132418113324619E-3</v>
      </c>
      <c r="K60" s="33">
        <v>16.399999999999999</v>
      </c>
      <c r="L60" s="33">
        <v>3.3316666666666666</v>
      </c>
      <c r="M60" s="33">
        <v>263.23749146341464</v>
      </c>
      <c r="N60" s="33">
        <v>15.509154731707318</v>
      </c>
      <c r="O60" s="33">
        <v>5917.446267208361</v>
      </c>
      <c r="P60" s="33">
        <v>16.202885304878048</v>
      </c>
      <c r="Q60" s="33">
        <v>364.23270345091174</v>
      </c>
      <c r="R60" s="33">
        <v>16.939711377775158</v>
      </c>
      <c r="S60" s="33">
        <v>20.377938385497842</v>
      </c>
      <c r="T60" s="33">
        <v>16.246334310850443</v>
      </c>
      <c r="U60" s="37">
        <f t="shared" si="6"/>
        <v>-7.5310618119482337E-2</v>
      </c>
      <c r="V60" s="38">
        <f t="shared" si="7"/>
        <v>0.92468938188051764</v>
      </c>
      <c r="W60" s="38">
        <f t="shared" si="11"/>
        <v>-0.45432513257288887</v>
      </c>
      <c r="X60" s="37">
        <f t="shared" si="8"/>
        <v>-0.30134031416650187</v>
      </c>
      <c r="Y60" s="37">
        <f t="shared" si="9"/>
        <v>-0.1434093972960242</v>
      </c>
      <c r="Z60" s="37">
        <f t="shared" si="10"/>
        <v>-9.3421656354847116E-2</v>
      </c>
    </row>
    <row r="61" spans="1:26" x14ac:dyDescent="0.3">
      <c r="A61" s="34">
        <v>11293</v>
      </c>
      <c r="B61" s="33">
        <v>15.51</v>
      </c>
      <c r="C61" s="33">
        <v>0.98</v>
      </c>
      <c r="D61" s="33">
        <v>0.97</v>
      </c>
      <c r="E61" s="37">
        <f t="shared" si="0"/>
        <v>-5.3198694454197927E-2</v>
      </c>
      <c r="F61" s="37">
        <f t="shared" si="1"/>
        <v>0.94680130554580211</v>
      </c>
      <c r="G61" s="37">
        <f t="shared" si="2"/>
        <v>-0.38039896742986712</v>
      </c>
      <c r="H61" s="37">
        <f t="shared" si="3"/>
        <v>-0.28563589993244731</v>
      </c>
      <c r="I61" s="37">
        <f t="shared" si="4"/>
        <v>-6.8318376628823785E-2</v>
      </c>
      <c r="J61" s="37">
        <f t="shared" si="5"/>
        <v>-4.5780763569798211E-3</v>
      </c>
      <c r="K61" s="33">
        <v>16.100000000000001</v>
      </c>
      <c r="L61" s="33">
        <v>3.3358333333333325</v>
      </c>
      <c r="M61" s="33">
        <v>250.23410124223599</v>
      </c>
      <c r="N61" s="33">
        <v>15.811052173913041</v>
      </c>
      <c r="O61" s="33">
        <v>5654.7553099463648</v>
      </c>
      <c r="P61" s="33">
        <v>15.649714906832294</v>
      </c>
      <c r="Q61" s="33">
        <v>353.65007418749019</v>
      </c>
      <c r="R61" s="33">
        <v>16.055001856531316</v>
      </c>
      <c r="S61" s="33">
        <v>19.349603578733884</v>
      </c>
      <c r="T61" s="33">
        <v>15.989690721649485</v>
      </c>
      <c r="U61" s="37">
        <f t="shared" si="6"/>
        <v>-6.9121812238854746E-2</v>
      </c>
      <c r="V61" s="38">
        <f t="shared" si="7"/>
        <v>0.93087818776114528</v>
      </c>
      <c r="W61" s="38">
        <f t="shared" si="11"/>
        <v>-0.40187747602002699</v>
      </c>
      <c r="X61" s="37">
        <f t="shared" si="8"/>
        <v>-0.26820675850630105</v>
      </c>
      <c r="Y61" s="37">
        <f t="shared" si="9"/>
        <v>-0.11089856368970574</v>
      </c>
      <c r="Z61" s="37">
        <f t="shared" si="10"/>
        <v>-8.3389309988069815E-2</v>
      </c>
    </row>
    <row r="62" spans="1:26" x14ac:dyDescent="0.3">
      <c r="A62" s="34">
        <v>11324</v>
      </c>
      <c r="B62" s="33">
        <v>15.98</v>
      </c>
      <c r="C62" s="33">
        <v>0.9667</v>
      </c>
      <c r="D62" s="33">
        <v>0.94</v>
      </c>
      <c r="E62" s="37">
        <f t="shared" si="0"/>
        <v>-3.1416196233378928E-2</v>
      </c>
      <c r="F62" s="37">
        <f t="shared" si="1"/>
        <v>0.96858380376662112</v>
      </c>
      <c r="G62" s="37">
        <f t="shared" si="2"/>
        <v>-0.37700289666442222</v>
      </c>
      <c r="H62" s="37">
        <f t="shared" si="3"/>
        <v>-0.2659822944527197</v>
      </c>
      <c r="I62" s="37">
        <f t="shared" si="4"/>
        <v>-5.744246326734137E-2</v>
      </c>
      <c r="J62" s="37">
        <f t="shared" si="5"/>
        <v>-6.4742759065872235E-5</v>
      </c>
      <c r="K62" s="33">
        <v>15.9</v>
      </c>
      <c r="L62" s="33">
        <v>3.34</v>
      </c>
      <c r="M62" s="33">
        <v>261.05993333333333</v>
      </c>
      <c r="N62" s="33">
        <v>15.792655666666665</v>
      </c>
      <c r="O62" s="33">
        <v>5929.1359723673195</v>
      </c>
      <c r="P62" s="33">
        <v>15.356466666666664</v>
      </c>
      <c r="Q62" s="33">
        <v>348.77270425690108</v>
      </c>
      <c r="R62" s="33">
        <v>16.705478731547604</v>
      </c>
      <c r="S62" s="33">
        <v>20.167540874417739</v>
      </c>
      <c r="T62" s="33">
        <v>17</v>
      </c>
      <c r="U62" s="37">
        <f t="shared" si="6"/>
        <v>2.9852963149681128E-2</v>
      </c>
      <c r="V62" s="38">
        <f t="shared" si="7"/>
        <v>1.0298529631496811</v>
      </c>
      <c r="W62" s="38">
        <f t="shared" si="11"/>
        <v>-0.49102268451180608</v>
      </c>
      <c r="X62" s="37">
        <f t="shared" si="8"/>
        <v>-0.23861673293008057</v>
      </c>
      <c r="Y62" s="37">
        <f t="shared" si="9"/>
        <v>-9.6697107147757588E-2</v>
      </c>
      <c r="Z62" s="37">
        <f t="shared" si="10"/>
        <v>-8.0521140191449181E-2</v>
      </c>
    </row>
    <row r="63" spans="1:26" x14ac:dyDescent="0.3">
      <c r="A63" s="34">
        <v>11355</v>
      </c>
      <c r="B63" s="33">
        <v>17.2</v>
      </c>
      <c r="C63" s="33">
        <v>0.95330000000000004</v>
      </c>
      <c r="D63" s="33">
        <v>0.91</v>
      </c>
      <c r="E63" s="37">
        <f t="shared" si="0"/>
        <v>-3.2435275753153733E-2</v>
      </c>
      <c r="F63" s="37">
        <f t="shared" si="1"/>
        <v>0.96756472424684625</v>
      </c>
      <c r="G63" s="37">
        <f t="shared" si="2"/>
        <v>-0.37465043394636</v>
      </c>
      <c r="H63" s="37">
        <f t="shared" si="3"/>
        <v>-0.25248837028075455</v>
      </c>
      <c r="I63" s="37">
        <f t="shared" si="4"/>
        <v>-4.8500580853673814E-2</v>
      </c>
      <c r="J63" s="37">
        <f t="shared" si="5"/>
        <v>3.4439189739172704E-3</v>
      </c>
      <c r="K63" s="33">
        <v>15.7</v>
      </c>
      <c r="L63" s="33">
        <v>3.3683333333333327</v>
      </c>
      <c r="M63" s="33">
        <v>284.57016560509555</v>
      </c>
      <c r="N63" s="33">
        <v>15.77213598089172</v>
      </c>
      <c r="O63" s="33">
        <v>6492.9463213382624</v>
      </c>
      <c r="P63" s="33">
        <v>15.055747133757961</v>
      </c>
      <c r="Q63" s="33">
        <v>343.52216002429179</v>
      </c>
      <c r="R63" s="33">
        <v>18.161492436976083</v>
      </c>
      <c r="S63" s="33">
        <v>21.955007167462472</v>
      </c>
      <c r="T63" s="33">
        <v>18.901098901098898</v>
      </c>
      <c r="U63" s="37">
        <f t="shared" si="6"/>
        <v>7.3571443481278767E-2</v>
      </c>
      <c r="V63" s="38">
        <f t="shared" si="7"/>
        <v>1.0735714434812789</v>
      </c>
      <c r="W63" s="38">
        <f t="shared" si="11"/>
        <v>-0.51404348505263031</v>
      </c>
      <c r="X63" s="37">
        <f t="shared" si="8"/>
        <v>-0.23054748442166995</v>
      </c>
      <c r="Y63" s="37">
        <f t="shared" si="9"/>
        <v>-9.2146445882695716E-2</v>
      </c>
      <c r="Z63" s="37">
        <f t="shared" si="10"/>
        <v>-8.3254390588565208E-2</v>
      </c>
    </row>
    <row r="64" spans="1:26" x14ac:dyDescent="0.3">
      <c r="A64" s="34">
        <v>11383</v>
      </c>
      <c r="B64" s="33">
        <v>17.53</v>
      </c>
      <c r="C64" s="33">
        <v>0.94</v>
      </c>
      <c r="D64" s="33">
        <v>0.88</v>
      </c>
      <c r="E64" s="37">
        <f t="shared" si="0"/>
        <v>-3.352269203864356E-2</v>
      </c>
      <c r="F64" s="37">
        <f t="shared" si="1"/>
        <v>0.96647730796135645</v>
      </c>
      <c r="G64" s="37">
        <f t="shared" si="2"/>
        <v>-0.37202814659383854</v>
      </c>
      <c r="H64" s="37">
        <f t="shared" si="3"/>
        <v>-0.23873614729455594</v>
      </c>
      <c r="I64" s="37">
        <f t="shared" si="4"/>
        <v>-3.9375351477973553E-2</v>
      </c>
      <c r="J64" s="37">
        <f t="shared" si="5"/>
        <v>7.058883868597654E-3</v>
      </c>
      <c r="K64" s="33">
        <v>15.6</v>
      </c>
      <c r="L64" s="33">
        <v>3.3966666666666665</v>
      </c>
      <c r="M64" s="33">
        <v>291.88910833333335</v>
      </c>
      <c r="N64" s="33">
        <v>15.651783333333332</v>
      </c>
      <c r="O64" s="33">
        <v>6689.7004372486717</v>
      </c>
      <c r="P64" s="33">
        <v>14.652733333333334</v>
      </c>
      <c r="Q64" s="33">
        <v>335.82067226348153</v>
      </c>
      <c r="R64" s="33">
        <v>18.579561032791283</v>
      </c>
      <c r="S64" s="33">
        <v>22.489225916378597</v>
      </c>
      <c r="T64" s="33">
        <v>19.920454545454547</v>
      </c>
      <c r="U64" s="37">
        <f t="shared" si="6"/>
        <v>1.9004315113735893E-2</v>
      </c>
      <c r="V64" s="38">
        <f t="shared" si="7"/>
        <v>1.0190043151137358</v>
      </c>
      <c r="W64" s="38">
        <f t="shared" si="11"/>
        <v>-0.55117965449382478</v>
      </c>
      <c r="X64" s="37">
        <f t="shared" si="8"/>
        <v>-0.2312113683302357</v>
      </c>
      <c r="Y64" s="37">
        <f t="shared" si="9"/>
        <v>-9.5454044427950357E-2</v>
      </c>
      <c r="Z64" s="37">
        <f t="shared" si="10"/>
        <v>-9.6928329319837303E-2</v>
      </c>
    </row>
    <row r="65" spans="1:26" x14ac:dyDescent="0.3">
      <c r="A65" s="34">
        <v>11414</v>
      </c>
      <c r="B65" s="33">
        <v>15.86</v>
      </c>
      <c r="C65" s="33">
        <v>0.92669999999999997</v>
      </c>
      <c r="D65" s="33">
        <v>0.85</v>
      </c>
      <c r="E65" s="37">
        <f t="shared" si="0"/>
        <v>-3.4685557987890102E-2</v>
      </c>
      <c r="F65" s="37">
        <f t="shared" si="1"/>
        <v>0.96531444201210992</v>
      </c>
      <c r="G65" s="37">
        <f t="shared" si="2"/>
        <v>-0.36933993827236089</v>
      </c>
      <c r="H65" s="37">
        <f t="shared" si="3"/>
        <v>-0.224555491201619</v>
      </c>
      <c r="I65" s="37">
        <f t="shared" si="4"/>
        <v>-3.0051197630840853E-2</v>
      </c>
      <c r="J65" s="37">
        <f t="shared" si="5"/>
        <v>1.0785550002261779E-2</v>
      </c>
      <c r="K65" s="33">
        <v>15.5</v>
      </c>
      <c r="L65" s="33">
        <v>3.4249999999999998</v>
      </c>
      <c r="M65" s="33">
        <v>265.7859729032258</v>
      </c>
      <c r="N65" s="33">
        <v>15.529877748387095</v>
      </c>
      <c r="O65" s="33">
        <v>6121.1124612041112</v>
      </c>
      <c r="P65" s="33">
        <v>14.244519354838708</v>
      </c>
      <c r="Q65" s="33">
        <v>328.05457705066169</v>
      </c>
      <c r="R65" s="33">
        <v>16.872315331609659</v>
      </c>
      <c r="S65" s="33">
        <v>20.459812584802677</v>
      </c>
      <c r="T65" s="33">
        <v>18.658823529411766</v>
      </c>
      <c r="U65" s="37">
        <f t="shared" si="6"/>
        <v>-0.10011348272644134</v>
      </c>
      <c r="V65" s="38">
        <f t="shared" si="7"/>
        <v>0.89988651727355862</v>
      </c>
      <c r="W65" s="38">
        <f t="shared" si="11"/>
        <v>-0.55794749409196531</v>
      </c>
      <c r="X65" s="37">
        <f t="shared" si="8"/>
        <v>-0.25500457883757832</v>
      </c>
      <c r="Y65" s="37">
        <f t="shared" si="9"/>
        <v>-9.504989703832134E-2</v>
      </c>
      <c r="Z65" s="37">
        <f t="shared" si="10"/>
        <v>-9.8197506174071414E-2</v>
      </c>
    </row>
    <row r="66" spans="1:26" x14ac:dyDescent="0.3">
      <c r="A66" s="34">
        <v>11444</v>
      </c>
      <c r="B66" s="33">
        <v>14.33</v>
      </c>
      <c r="C66" s="33">
        <v>0.9133</v>
      </c>
      <c r="D66" s="33">
        <v>0.82</v>
      </c>
      <c r="E66" s="37">
        <f t="shared" si="0"/>
        <v>-3.5932009226063329E-2</v>
      </c>
      <c r="F66" s="37">
        <f t="shared" si="1"/>
        <v>0.96406799077393668</v>
      </c>
      <c r="G66" s="37">
        <f t="shared" si="2"/>
        <v>-0.36645851377715188</v>
      </c>
      <c r="H66" s="37">
        <f t="shared" si="3"/>
        <v>-0.20999141363993123</v>
      </c>
      <c r="I66" s="37">
        <f t="shared" si="4"/>
        <v>-1.569961168711842E-2</v>
      </c>
      <c r="J66" s="37">
        <f t="shared" si="5"/>
        <v>1.5255125794058522E-2</v>
      </c>
      <c r="K66" s="33">
        <v>15.3</v>
      </c>
      <c r="L66" s="33">
        <v>3.4533333333333331</v>
      </c>
      <c r="M66" s="33">
        <v>243.28499934640519</v>
      </c>
      <c r="N66" s="33">
        <v>15.50538659477124</v>
      </c>
      <c r="O66" s="33">
        <v>5632.6675533782409</v>
      </c>
      <c r="P66" s="33">
        <v>13.921402614379083</v>
      </c>
      <c r="Q66" s="33">
        <v>322.3159381556286</v>
      </c>
      <c r="R66" s="33">
        <v>15.401539999110105</v>
      </c>
      <c r="S66" s="33">
        <v>18.720726910122245</v>
      </c>
      <c r="T66" s="33">
        <v>17.475609756097562</v>
      </c>
      <c r="U66" s="37">
        <f t="shared" si="6"/>
        <v>-0.10144497436662138</v>
      </c>
      <c r="V66" s="38">
        <f t="shared" si="7"/>
        <v>0.89855502563337863</v>
      </c>
      <c r="W66" s="38">
        <f t="shared" si="11"/>
        <v>-0.64339283460210028</v>
      </c>
      <c r="X66" s="37">
        <f t="shared" si="8"/>
        <v>-0.21514410712033039</v>
      </c>
      <c r="Y66" s="37">
        <f t="shared" si="9"/>
        <v>-7.383411222983538E-2</v>
      </c>
      <c r="Z66" s="37">
        <f t="shared" si="10"/>
        <v>-9.0922941505136912E-2</v>
      </c>
    </row>
    <row r="67" spans="1:26" x14ac:dyDescent="0.3">
      <c r="A67" s="34">
        <v>11475</v>
      </c>
      <c r="B67" s="33">
        <v>13.87</v>
      </c>
      <c r="C67" s="33">
        <v>0.9</v>
      </c>
      <c r="D67" s="33">
        <v>0.79</v>
      </c>
      <c r="E67" s="37">
        <f t="shared" si="0"/>
        <v>-3.7271394797231537E-2</v>
      </c>
      <c r="F67" s="37">
        <f t="shared" si="1"/>
        <v>0.96272860520276848</v>
      </c>
      <c r="G67" s="37">
        <f t="shared" si="2"/>
        <v>-0.36323748339262851</v>
      </c>
      <c r="H67" s="37">
        <f t="shared" si="3"/>
        <v>-0.19508363602125511</v>
      </c>
      <c r="I67" s="37">
        <f t="shared" si="4"/>
        <v>-1.3308226543946589E-3</v>
      </c>
      <c r="J67" s="37">
        <f t="shared" si="5"/>
        <v>1.9847117034403894E-2</v>
      </c>
      <c r="K67" s="33">
        <v>15.1</v>
      </c>
      <c r="L67" s="33">
        <v>3.4816666666666665</v>
      </c>
      <c r="M67" s="33">
        <v>238.59431192052978</v>
      </c>
      <c r="N67" s="33">
        <v>15.481966887417217</v>
      </c>
      <c r="O67" s="33">
        <v>5553.9367703907028</v>
      </c>
      <c r="P67" s="33">
        <v>13.589726490066225</v>
      </c>
      <c r="Q67" s="33">
        <v>316.33814337481294</v>
      </c>
      <c r="R67" s="33">
        <v>15.062476074643245</v>
      </c>
      <c r="S67" s="33">
        <v>18.355604584013712</v>
      </c>
      <c r="T67" s="33">
        <v>17.556962025316455</v>
      </c>
      <c r="U67" s="37">
        <f t="shared" si="6"/>
        <v>-3.2627007513340273E-2</v>
      </c>
      <c r="V67" s="38">
        <f t="shared" si="7"/>
        <v>0.96737299248665976</v>
      </c>
      <c r="W67" s="38">
        <f t="shared" si="11"/>
        <v>-0.65504501242052515</v>
      </c>
      <c r="X67" s="37">
        <f t="shared" si="8"/>
        <v>-0.21724499409821396</v>
      </c>
      <c r="Y67" s="37">
        <f t="shared" si="9"/>
        <v>-6.371838403301755E-2</v>
      </c>
      <c r="Z67" s="37">
        <f t="shared" si="10"/>
        <v>-8.2514533138870583E-2</v>
      </c>
    </row>
    <row r="68" spans="1:26" x14ac:dyDescent="0.3">
      <c r="A68" s="34">
        <v>11505</v>
      </c>
      <c r="B68" s="33">
        <v>14.33</v>
      </c>
      <c r="C68" s="33">
        <v>0.88670000000000004</v>
      </c>
      <c r="D68" s="33">
        <v>0.76</v>
      </c>
      <c r="E68" s="37">
        <f t="shared" ref="E68:E131" si="12">LN(D68/D67)</f>
        <v>-3.8714512180690393E-2</v>
      </c>
      <c r="F68" s="37">
        <f t="shared" ref="F68:F131" si="13">1+E68</f>
        <v>0.96128548781930956</v>
      </c>
      <c r="G68" s="37">
        <f t="shared" ref="G68:G131" si="14">PRODUCT(F68:F79)-1</f>
        <v>-0.35989668345155645</v>
      </c>
      <c r="H68" s="37">
        <f t="shared" ref="H68:H131" si="15">((PRODUCT(F68:F103)^(1/COUNT(F68:F103))-1))*12</f>
        <v>-0.17965630721105397</v>
      </c>
      <c r="I68" s="37">
        <f t="shared" ref="I68:I131" si="16">((PRODUCT(F68:F127)^(1/COUNT(F68:F127))-1))*12</f>
        <v>1.3092500781096028E-2</v>
      </c>
      <c r="J68" s="37">
        <f t="shared" ref="J68:J131" si="17">((PRODUCT(F68:F187)^(1/COUNT(F68:F187))-1))*12</f>
        <v>2.4571661929591038E-2</v>
      </c>
      <c r="K68" s="33">
        <v>15.1</v>
      </c>
      <c r="L68" s="33">
        <v>3.51</v>
      </c>
      <c r="M68" s="33">
        <v>246.50731721854302</v>
      </c>
      <c r="N68" s="33">
        <v>15.253177821192054</v>
      </c>
      <c r="O68" s="33">
        <v>5767.7219584876884</v>
      </c>
      <c r="P68" s="33">
        <v>13.073660927152316</v>
      </c>
      <c r="Q68" s="33">
        <v>305.89453513263385</v>
      </c>
      <c r="R68" s="33">
        <v>15.516750095516315</v>
      </c>
      <c r="S68" s="33">
        <v>18.95524228818747</v>
      </c>
      <c r="T68" s="33">
        <v>18.855263157894736</v>
      </c>
      <c r="U68" s="37">
        <f t="shared" ref="U68:U131" si="18">LN(B68/B67)</f>
        <v>3.262700751334037E-2</v>
      </c>
      <c r="V68" s="38">
        <f t="shared" ref="V68:V131" si="19">1+U68</f>
        <v>1.0326270075133404</v>
      </c>
      <c r="W68" s="38">
        <f t="shared" ref="W68:W131" si="20">PRODUCT(V68:V79)-1</f>
        <v>-0.6948372947285304</v>
      </c>
      <c r="X68" s="37">
        <f t="shared" ref="X68:X131" si="21">((PRODUCT(V68:V103)^(1/COUNT(V68:V103)))-1)*12</f>
        <v>-0.20209770501003499</v>
      </c>
      <c r="Y68" s="37">
        <f t="shared" ref="Y68:Y131" si="22">((PRODUCT(V68:V127)^(1/COUNT(V68:V127)))-1)*12</f>
        <v>-4.8982564268694517E-2</v>
      </c>
      <c r="Z68" s="37">
        <f t="shared" ref="Z68:Z131" si="23">((PRODUCT(V68:V187)^(1/COUNT(V68:V187)))-1)*12</f>
        <v>-7.5859827790934364E-2</v>
      </c>
    </row>
    <row r="69" spans="1:26" x14ac:dyDescent="0.3">
      <c r="A69" s="34">
        <v>11536</v>
      </c>
      <c r="B69" s="33">
        <v>13.9</v>
      </c>
      <c r="C69" s="33">
        <v>0.87329999999999997</v>
      </c>
      <c r="D69" s="33">
        <v>0.73</v>
      </c>
      <c r="E69" s="37">
        <f t="shared" si="12"/>
        <v>-4.027389913793996E-2</v>
      </c>
      <c r="F69" s="37">
        <f t="shared" si="13"/>
        <v>0.95972610086206001</v>
      </c>
      <c r="G69" s="37">
        <f t="shared" si="14"/>
        <v>-0.35628673743373362</v>
      </c>
      <c r="H69" s="37">
        <f t="shared" si="15"/>
        <v>-0.16374219609648888</v>
      </c>
      <c r="I69" s="37">
        <f t="shared" si="16"/>
        <v>2.5453901940165835E-2</v>
      </c>
      <c r="J69" s="37">
        <f t="shared" si="17"/>
        <v>3.1503714435749508E-2</v>
      </c>
      <c r="K69" s="33">
        <v>15.1</v>
      </c>
      <c r="L69" s="33">
        <v>3.5383333333333336</v>
      </c>
      <c r="M69" s="33">
        <v>239.1103774834437</v>
      </c>
      <c r="N69" s="33">
        <v>15.02266853642384</v>
      </c>
      <c r="O69" s="33">
        <v>5623.9414646551159</v>
      </c>
      <c r="P69" s="33">
        <v>12.557595364238411</v>
      </c>
      <c r="Q69" s="33">
        <v>295.35807692073632</v>
      </c>
      <c r="R69" s="33">
        <v>15.006276602886539</v>
      </c>
      <c r="S69" s="33">
        <v>18.38052599120892</v>
      </c>
      <c r="T69" s="33">
        <v>19.041095890410961</v>
      </c>
      <c r="U69" s="37">
        <f t="shared" si="18"/>
        <v>-3.0466401703434422E-2</v>
      </c>
      <c r="V69" s="38">
        <f t="shared" si="19"/>
        <v>0.9695335982965656</v>
      </c>
      <c r="W69" s="38">
        <f t="shared" si="20"/>
        <v>-0.68997225407584861</v>
      </c>
      <c r="X69" s="37">
        <f t="shared" si="21"/>
        <v>-0.22886053726691946</v>
      </c>
      <c r="Y69" s="37">
        <f t="shared" si="22"/>
        <v>-4.4233855170267677E-2</v>
      </c>
      <c r="Z69" s="37">
        <f t="shared" si="23"/>
        <v>-7.4205592491978667E-2</v>
      </c>
    </row>
    <row r="70" spans="1:26" x14ac:dyDescent="0.3">
      <c r="A70" s="34">
        <v>11567</v>
      </c>
      <c r="B70" s="33">
        <v>11.83</v>
      </c>
      <c r="C70" s="33">
        <v>0.86</v>
      </c>
      <c r="D70" s="33">
        <v>0.7</v>
      </c>
      <c r="E70" s="37">
        <f t="shared" si="12"/>
        <v>-4.1964199099032193E-2</v>
      </c>
      <c r="F70" s="37">
        <f t="shared" si="13"/>
        <v>0.95803580090096785</v>
      </c>
      <c r="G70" s="37">
        <f t="shared" si="14"/>
        <v>-0.3522330349987759</v>
      </c>
      <c r="H70" s="37">
        <f t="shared" si="15"/>
        <v>-0.14736724083675368</v>
      </c>
      <c r="I70" s="37">
        <f t="shared" si="16"/>
        <v>3.8056803402971795E-2</v>
      </c>
      <c r="J70" s="37">
        <f t="shared" si="17"/>
        <v>3.8517667589158755E-2</v>
      </c>
      <c r="K70" s="33">
        <v>15</v>
      </c>
      <c r="L70" s="33">
        <v>3.5666666666666669</v>
      </c>
      <c r="M70" s="33">
        <v>204.85853266666666</v>
      </c>
      <c r="N70" s="33">
        <v>14.892505333333332</v>
      </c>
      <c r="O70" s="33">
        <v>4847.5183580051398</v>
      </c>
      <c r="P70" s="33">
        <v>12.121806666666664</v>
      </c>
      <c r="Q70" s="33">
        <v>286.83540579912068</v>
      </c>
      <c r="R70" s="33">
        <v>12.817745261106881</v>
      </c>
      <c r="S70" s="33">
        <v>15.756886512834605</v>
      </c>
      <c r="T70" s="33">
        <v>16.900000000000002</v>
      </c>
      <c r="U70" s="37">
        <f t="shared" si="18"/>
        <v>-0.16125016214635066</v>
      </c>
      <c r="V70" s="38">
        <f t="shared" si="19"/>
        <v>0.83874983785364932</v>
      </c>
      <c r="W70" s="38">
        <f t="shared" si="20"/>
        <v>-0.54993681363648661</v>
      </c>
      <c r="X70" s="37">
        <f t="shared" si="21"/>
        <v>-0.23204167869511227</v>
      </c>
      <c r="Y70" s="37">
        <f t="shared" si="22"/>
        <v>-3.4171813316870026E-2</v>
      </c>
      <c r="Z70" s="37">
        <f t="shared" si="23"/>
        <v>-7.1617119029198317E-2</v>
      </c>
    </row>
    <row r="71" spans="1:26" x14ac:dyDescent="0.3">
      <c r="A71" s="34">
        <v>11597</v>
      </c>
      <c r="B71" s="33">
        <v>10.25</v>
      </c>
      <c r="C71" s="33">
        <v>0.84670000000000001</v>
      </c>
      <c r="D71" s="33">
        <v>0.67</v>
      </c>
      <c r="E71" s="37">
        <f t="shared" si="12"/>
        <v>-4.380262265839277E-2</v>
      </c>
      <c r="F71" s="37">
        <f t="shared" si="13"/>
        <v>0.95619737734160726</v>
      </c>
      <c r="G71" s="37">
        <f t="shared" si="14"/>
        <v>-0.34797109970453166</v>
      </c>
      <c r="H71" s="37">
        <f t="shared" si="15"/>
        <v>-0.13034450648525953</v>
      </c>
      <c r="I71" s="37">
        <f t="shared" si="16"/>
        <v>5.0934042193624407E-2</v>
      </c>
      <c r="J71" s="37">
        <f t="shared" si="17"/>
        <v>4.5630742330377672E-2</v>
      </c>
      <c r="K71" s="33">
        <v>14.9</v>
      </c>
      <c r="L71" s="33">
        <v>3.5950000000000002</v>
      </c>
      <c r="M71" s="33">
        <v>178.68914429530201</v>
      </c>
      <c r="N71" s="33">
        <v>14.760594973154362</v>
      </c>
      <c r="O71" s="33">
        <v>4257.3847616708972</v>
      </c>
      <c r="P71" s="33">
        <v>11.680168456375839</v>
      </c>
      <c r="Q71" s="33">
        <v>278.28758929946349</v>
      </c>
      <c r="R71" s="33">
        <v>11.145926407660927</v>
      </c>
      <c r="S71" s="33">
        <v>13.76433738879637</v>
      </c>
      <c r="T71" s="33">
        <v>15.298507462686567</v>
      </c>
      <c r="U71" s="37">
        <f t="shared" si="18"/>
        <v>-0.14336097240587817</v>
      </c>
      <c r="V71" s="38">
        <f t="shared" si="19"/>
        <v>0.8566390275941218</v>
      </c>
      <c r="W71" s="38">
        <f t="shared" si="20"/>
        <v>-0.41376164101350388</v>
      </c>
      <c r="X71" s="37">
        <f t="shared" si="21"/>
        <v>-0.18255646956721883</v>
      </c>
      <c r="Y71" s="37">
        <f t="shared" si="22"/>
        <v>3.1914583435428412E-3</v>
      </c>
      <c r="Z71" s="37">
        <f t="shared" si="23"/>
        <v>-5.3833320937950901E-2</v>
      </c>
    </row>
    <row r="72" spans="1:26" x14ac:dyDescent="0.3">
      <c r="A72" s="34">
        <v>11628</v>
      </c>
      <c r="B72" s="33">
        <v>10.39</v>
      </c>
      <c r="C72" s="33">
        <v>0.83330000000000004</v>
      </c>
      <c r="D72" s="33">
        <v>0.64</v>
      </c>
      <c r="E72" s="37">
        <f t="shared" si="12"/>
        <v>-4.5809536031294222E-2</v>
      </c>
      <c r="F72" s="37">
        <f t="shared" si="13"/>
        <v>0.95419046396870577</v>
      </c>
      <c r="G72" s="37">
        <f t="shared" si="14"/>
        <v>-0.34331859621472838</v>
      </c>
      <c r="H72" s="37">
        <f t="shared" si="15"/>
        <v>-0.11268841228105186</v>
      </c>
      <c r="I72" s="37">
        <f t="shared" si="16"/>
        <v>6.5480457134085235E-2</v>
      </c>
      <c r="J72" s="37">
        <f t="shared" si="17"/>
        <v>4.9276728291648197E-2</v>
      </c>
      <c r="K72" s="33">
        <v>14.7</v>
      </c>
      <c r="L72" s="33">
        <v>3.6233333333333335</v>
      </c>
      <c r="M72" s="33">
        <v>183.59412721088435</v>
      </c>
      <c r="N72" s="33">
        <v>14.724637748299319</v>
      </c>
      <c r="O72" s="33">
        <v>4403.4844981055885</v>
      </c>
      <c r="P72" s="33">
        <v>11.308974149659864</v>
      </c>
      <c r="Q72" s="33">
        <v>271.24447341555117</v>
      </c>
      <c r="R72" s="33">
        <v>11.415600295644671</v>
      </c>
      <c r="S72" s="33">
        <v>14.160676478302939</v>
      </c>
      <c r="T72" s="33">
        <v>16.234375</v>
      </c>
      <c r="U72" s="37">
        <f t="shared" si="18"/>
        <v>1.3566099526718852E-2</v>
      </c>
      <c r="V72" s="38">
        <f t="shared" si="19"/>
        <v>1.0135660995267188</v>
      </c>
      <c r="W72" s="38">
        <f t="shared" si="20"/>
        <v>-0.41729005872657943</v>
      </c>
      <c r="X72" s="37">
        <f t="shared" si="21"/>
        <v>-0.1290734972514147</v>
      </c>
      <c r="Y72" s="37">
        <f t="shared" si="22"/>
        <v>4.4170729332938308E-2</v>
      </c>
      <c r="Z72" s="37">
        <f t="shared" si="23"/>
        <v>-4.2576959565698846E-2</v>
      </c>
    </row>
    <row r="73" spans="1:26" x14ac:dyDescent="0.3">
      <c r="A73" s="34">
        <v>11658</v>
      </c>
      <c r="B73" s="33">
        <v>8.44</v>
      </c>
      <c r="C73" s="33">
        <v>0.82</v>
      </c>
      <c r="D73" s="33">
        <v>0.61</v>
      </c>
      <c r="E73" s="37">
        <f t="shared" si="12"/>
        <v>-4.8009219186360606E-2</v>
      </c>
      <c r="F73" s="37">
        <f t="shared" si="13"/>
        <v>0.95199078081363941</v>
      </c>
      <c r="G73" s="37">
        <f t="shared" si="14"/>
        <v>-0.33805794580518722</v>
      </c>
      <c r="H73" s="37">
        <f t="shared" si="15"/>
        <v>-9.4403643050946506E-2</v>
      </c>
      <c r="I73" s="37">
        <f t="shared" si="16"/>
        <v>8.0318089127847436E-2</v>
      </c>
      <c r="J73" s="37">
        <f t="shared" si="17"/>
        <v>5.3127576153865874E-2</v>
      </c>
      <c r="K73" s="33">
        <v>14.6</v>
      </c>
      <c r="L73" s="33">
        <v>3.6516666666666668</v>
      </c>
      <c r="M73" s="33">
        <v>150.15858356164381</v>
      </c>
      <c r="N73" s="33">
        <v>14.58886712328767</v>
      </c>
      <c r="O73" s="33">
        <v>3630.6961045875983</v>
      </c>
      <c r="P73" s="33">
        <v>10.852693835616437</v>
      </c>
      <c r="Q73" s="33">
        <v>262.40813078180508</v>
      </c>
      <c r="R73" s="33">
        <v>9.3060328679683124</v>
      </c>
      <c r="S73" s="33">
        <v>11.61319908856786</v>
      </c>
      <c r="T73" s="33">
        <v>13.836065573770492</v>
      </c>
      <c r="U73" s="37">
        <f t="shared" si="18"/>
        <v>-0.20786149650327038</v>
      </c>
      <c r="V73" s="38">
        <f t="shared" si="19"/>
        <v>0.79213850349672965</v>
      </c>
      <c r="W73" s="38">
        <f t="shared" si="20"/>
        <v>-0.43076953339213264</v>
      </c>
      <c r="X73" s="37">
        <f t="shared" si="21"/>
        <v>-0.12455430634359965</v>
      </c>
      <c r="Y73" s="37">
        <f t="shared" si="22"/>
        <v>4.6901484415063699E-2</v>
      </c>
      <c r="Z73" s="37">
        <f t="shared" si="23"/>
        <v>-4.8811852003257439E-2</v>
      </c>
    </row>
    <row r="74" spans="1:26" x14ac:dyDescent="0.3">
      <c r="A74" s="34">
        <v>11689</v>
      </c>
      <c r="B74" s="33">
        <v>8.3000000000000007</v>
      </c>
      <c r="C74" s="33">
        <v>0.79330000000000001</v>
      </c>
      <c r="D74" s="33">
        <v>0.59330000000000005</v>
      </c>
      <c r="E74" s="37">
        <f t="shared" si="12"/>
        <v>-2.7758783902759297E-2</v>
      </c>
      <c r="F74" s="37">
        <f t="shared" si="13"/>
        <v>0.97224121609724068</v>
      </c>
      <c r="G74" s="37">
        <f t="shared" si="14"/>
        <v>-0.33243611992370126</v>
      </c>
      <c r="H74" s="37">
        <f t="shared" si="15"/>
        <v>-7.5282646275445675E-2</v>
      </c>
      <c r="I74" s="37">
        <f t="shared" si="16"/>
        <v>9.5497889488455279E-2</v>
      </c>
      <c r="J74" s="37">
        <f t="shared" si="17"/>
        <v>5.720414417629982E-2</v>
      </c>
      <c r="K74" s="33">
        <v>14.3</v>
      </c>
      <c r="L74" s="33">
        <v>3.68</v>
      </c>
      <c r="M74" s="33">
        <v>150.76572727272728</v>
      </c>
      <c r="N74" s="33">
        <v>14.409933909090908</v>
      </c>
      <c r="O74" s="33">
        <v>3674.4111894020425</v>
      </c>
      <c r="P74" s="33">
        <v>10.777024818181818</v>
      </c>
      <c r="Q74" s="33">
        <v>262.65399502075081</v>
      </c>
      <c r="R74" s="33">
        <v>9.3124064551778396</v>
      </c>
      <c r="S74" s="33">
        <v>11.690735613244447</v>
      </c>
      <c r="T74" s="33">
        <v>13.989549974717681</v>
      </c>
      <c r="U74" s="37">
        <f t="shared" si="18"/>
        <v>-1.67267938053134E-2</v>
      </c>
      <c r="V74" s="38">
        <f t="shared" si="19"/>
        <v>0.98327320619468661</v>
      </c>
      <c r="W74" s="38">
        <f t="shared" si="20"/>
        <v>-0.30523494876041168</v>
      </c>
      <c r="X74" s="37">
        <f t="shared" si="21"/>
        <v>-4.5286702074618823E-2</v>
      </c>
      <c r="Y74" s="37">
        <f t="shared" si="22"/>
        <v>9.0234259926878835E-2</v>
      </c>
      <c r="Z74" s="37">
        <f t="shared" si="23"/>
        <v>-3.2534321697800905E-2</v>
      </c>
    </row>
    <row r="75" spans="1:26" x14ac:dyDescent="0.3">
      <c r="A75" s="34">
        <v>11720</v>
      </c>
      <c r="B75" s="33">
        <v>8.23</v>
      </c>
      <c r="C75" s="33">
        <v>0.76670000000000005</v>
      </c>
      <c r="D75" s="33">
        <v>0.57669999999999999</v>
      </c>
      <c r="E75" s="37">
        <f t="shared" si="12"/>
        <v>-2.8377972643230744E-2</v>
      </c>
      <c r="F75" s="37">
        <f t="shared" si="13"/>
        <v>0.97162202735676928</v>
      </c>
      <c r="G75" s="37">
        <f t="shared" si="14"/>
        <v>-0.30920226324262567</v>
      </c>
      <c r="H75" s="37">
        <f t="shared" si="15"/>
        <v>-1.9176737993941817E-2</v>
      </c>
      <c r="I75" s="37">
        <f t="shared" si="16"/>
        <v>0.10693892214680112</v>
      </c>
      <c r="J75" s="37">
        <f t="shared" si="17"/>
        <v>5.6443511970926785E-2</v>
      </c>
      <c r="K75" s="33">
        <v>14.1</v>
      </c>
      <c r="L75" s="33">
        <v>3.6491666666666669</v>
      </c>
      <c r="M75" s="33">
        <v>151.61469432624114</v>
      </c>
      <c r="N75" s="33">
        <v>14.12429965248227</v>
      </c>
      <c r="O75" s="33">
        <v>3723.7879801311078</v>
      </c>
      <c r="P75" s="33">
        <v>10.624081921985816</v>
      </c>
      <c r="Q75" s="33">
        <v>260.93663768427825</v>
      </c>
      <c r="R75" s="33">
        <v>9.336932251008399</v>
      </c>
      <c r="S75" s="33">
        <v>11.788158853263386</v>
      </c>
      <c r="T75" s="33">
        <v>14.270851395873072</v>
      </c>
      <c r="U75" s="37">
        <f t="shared" si="18"/>
        <v>-8.469500113573834E-3</v>
      </c>
      <c r="V75" s="38">
        <f t="shared" si="19"/>
        <v>0.99153049988642616</v>
      </c>
      <c r="W75" s="38">
        <f t="shared" si="20"/>
        <v>-0.26598232989419313</v>
      </c>
      <c r="X75" s="37">
        <f t="shared" si="21"/>
        <v>-3.9683853728349927E-2</v>
      </c>
      <c r="Y75" s="37">
        <f t="shared" si="22"/>
        <v>9.970938329473622E-2</v>
      </c>
      <c r="Z75" s="37">
        <f t="shared" si="23"/>
        <v>-2.895288321843914E-2</v>
      </c>
    </row>
    <row r="76" spans="1:26" x14ac:dyDescent="0.3">
      <c r="A76" s="34">
        <v>11749</v>
      </c>
      <c r="B76" s="33">
        <v>8.26</v>
      </c>
      <c r="C76" s="33">
        <v>0.74</v>
      </c>
      <c r="D76" s="33">
        <v>0.56000000000000005</v>
      </c>
      <c r="E76" s="37">
        <f t="shared" si="12"/>
        <v>-2.9385416892171886E-2</v>
      </c>
      <c r="F76" s="37">
        <f t="shared" si="13"/>
        <v>0.97061458310782811</v>
      </c>
      <c r="G76" s="37">
        <f t="shared" si="14"/>
        <v>-0.28473034334251102</v>
      </c>
      <c r="H76" s="37">
        <f t="shared" si="15"/>
        <v>3.1578616468443066E-2</v>
      </c>
      <c r="I76" s="37">
        <f t="shared" si="16"/>
        <v>0.11835908750563462</v>
      </c>
      <c r="J76" s="37">
        <f t="shared" si="17"/>
        <v>5.5613954733975568E-2</v>
      </c>
      <c r="K76" s="33">
        <v>14</v>
      </c>
      <c r="L76" s="33">
        <v>3.6183333333333336</v>
      </c>
      <c r="M76" s="33">
        <v>153.25426999999999</v>
      </c>
      <c r="N76" s="33">
        <v>13.729801428571429</v>
      </c>
      <c r="O76" s="33">
        <v>3792.1586924377157</v>
      </c>
      <c r="P76" s="33">
        <v>10.39012</v>
      </c>
      <c r="Q76" s="33">
        <v>257.09550457204853</v>
      </c>
      <c r="R76" s="33">
        <v>9.4130650280122072</v>
      </c>
      <c r="S76" s="33">
        <v>11.947423933156484</v>
      </c>
      <c r="T76" s="33">
        <v>14.749999999999998</v>
      </c>
      <c r="U76" s="37">
        <f t="shared" si="18"/>
        <v>3.6385728439080898E-3</v>
      </c>
      <c r="V76" s="38">
        <f t="shared" si="19"/>
        <v>1.0036385728439081</v>
      </c>
      <c r="W76" s="38">
        <f t="shared" si="20"/>
        <v>-0.35306559269495663</v>
      </c>
      <c r="X76" s="37">
        <f t="shared" si="21"/>
        <v>-4.721642862896136E-2</v>
      </c>
      <c r="Y76" s="37">
        <f t="shared" si="22"/>
        <v>0.10721816285011609</v>
      </c>
      <c r="Z76" s="37">
        <f t="shared" si="23"/>
        <v>-3.1333885352068158E-2</v>
      </c>
    </row>
    <row r="77" spans="1:26" x14ac:dyDescent="0.3">
      <c r="A77" s="34">
        <v>11780</v>
      </c>
      <c r="B77" s="33">
        <v>6.28</v>
      </c>
      <c r="C77" s="33">
        <v>0.71330000000000005</v>
      </c>
      <c r="D77" s="33">
        <v>0.54330000000000001</v>
      </c>
      <c r="E77" s="37">
        <f t="shared" si="12"/>
        <v>-3.0275130171717624E-2</v>
      </c>
      <c r="F77" s="37">
        <f t="shared" si="13"/>
        <v>0.96972486982828232</v>
      </c>
      <c r="G77" s="37">
        <f t="shared" si="14"/>
        <v>-0.25864952376779304</v>
      </c>
      <c r="H77" s="37">
        <f t="shared" si="15"/>
        <v>7.833885497208648E-2</v>
      </c>
      <c r="I77" s="37">
        <f t="shared" si="16"/>
        <v>0.12984791902861481</v>
      </c>
      <c r="J77" s="37">
        <f t="shared" si="17"/>
        <v>5.4745467629353506E-2</v>
      </c>
      <c r="K77" s="33">
        <v>13.9</v>
      </c>
      <c r="L77" s="33">
        <v>3.5875000000000004</v>
      </c>
      <c r="M77" s="33">
        <v>117.35603165467626</v>
      </c>
      <c r="N77" s="33">
        <v>13.329626971223021</v>
      </c>
      <c r="O77" s="33">
        <v>2931.3704208574372</v>
      </c>
      <c r="P77" s="33">
        <v>10.152791719424458</v>
      </c>
      <c r="Q77" s="33">
        <v>253.60088370252316</v>
      </c>
      <c r="R77" s="33">
        <v>7.192233196115482</v>
      </c>
      <c r="S77" s="33">
        <v>9.1947482135846155</v>
      </c>
      <c r="T77" s="33">
        <v>11.558991349162525</v>
      </c>
      <c r="U77" s="37">
        <f t="shared" si="18"/>
        <v>-0.27405460705277934</v>
      </c>
      <c r="V77" s="38">
        <f t="shared" si="19"/>
        <v>0.7259453929472206</v>
      </c>
      <c r="W77" s="38">
        <f t="shared" si="20"/>
        <v>-0.35747696903779425</v>
      </c>
      <c r="X77" s="37">
        <f t="shared" si="21"/>
        <v>-7.0919015158651177E-2</v>
      </c>
      <c r="Y77" s="37">
        <f t="shared" si="22"/>
        <v>0.10626222419480502</v>
      </c>
      <c r="Z77" s="37">
        <f t="shared" si="23"/>
        <v>-3.7428411904612879E-2</v>
      </c>
    </row>
    <row r="78" spans="1:26" x14ac:dyDescent="0.3">
      <c r="A78" s="34">
        <v>11810</v>
      </c>
      <c r="B78" s="33">
        <v>5.51</v>
      </c>
      <c r="C78" s="33">
        <v>0.68669999999999998</v>
      </c>
      <c r="D78" s="33">
        <v>0.52669999999999995</v>
      </c>
      <c r="E78" s="37">
        <f t="shared" si="12"/>
        <v>-3.103052706813389E-2</v>
      </c>
      <c r="F78" s="37">
        <f t="shared" si="13"/>
        <v>0.96896947293186608</v>
      </c>
      <c r="G78" s="37">
        <f t="shared" si="14"/>
        <v>-0.23094015057807238</v>
      </c>
      <c r="H78" s="37">
        <f t="shared" si="15"/>
        <v>0.10050042274236937</v>
      </c>
      <c r="I78" s="37">
        <f t="shared" si="16"/>
        <v>0.13964529658284786</v>
      </c>
      <c r="J78" s="37">
        <f t="shared" si="17"/>
        <v>5.5863978237007395E-2</v>
      </c>
      <c r="K78" s="33">
        <v>13.7</v>
      </c>
      <c r="L78" s="33">
        <v>3.5566666666666666</v>
      </c>
      <c r="M78" s="33">
        <v>104.47000218978103</v>
      </c>
      <c r="N78" s="33">
        <v>13.019882124087591</v>
      </c>
      <c r="O78" s="33">
        <v>2636.5988866112657</v>
      </c>
      <c r="P78" s="33">
        <v>9.9862704452554745</v>
      </c>
      <c r="Q78" s="33">
        <v>252.03205691073569</v>
      </c>
      <c r="R78" s="33">
        <v>6.3908572898814411</v>
      </c>
      <c r="S78" s="33">
        <v>8.236318664933421</v>
      </c>
      <c r="T78" s="33">
        <v>10.461363204860453</v>
      </c>
      <c r="U78" s="37">
        <f t="shared" si="18"/>
        <v>-0.13080535731528423</v>
      </c>
      <c r="V78" s="38">
        <f t="shared" si="19"/>
        <v>0.8691946426847158</v>
      </c>
      <c r="W78" s="38">
        <f t="shared" si="20"/>
        <v>-2.5792111589316824E-2</v>
      </c>
      <c r="X78" s="37">
        <f t="shared" si="21"/>
        <v>5.9024700541596253E-2</v>
      </c>
      <c r="Y78" s="37">
        <f t="shared" si="22"/>
        <v>0.15817720151451375</v>
      </c>
      <c r="Z78" s="37">
        <f t="shared" si="23"/>
        <v>-9.7929377291201547E-3</v>
      </c>
    </row>
    <row r="79" spans="1:26" x14ac:dyDescent="0.3">
      <c r="A79" s="34">
        <v>11841</v>
      </c>
      <c r="B79" s="33">
        <v>4.7699999999999996</v>
      </c>
      <c r="C79" s="33">
        <v>0.66</v>
      </c>
      <c r="D79" s="33">
        <v>0.51</v>
      </c>
      <c r="E79" s="37">
        <f t="shared" si="12"/>
        <v>-3.2220400770972053E-2</v>
      </c>
      <c r="F79" s="37">
        <f t="shared" si="13"/>
        <v>0.9677795992290279</v>
      </c>
      <c r="G79" s="37">
        <f t="shared" si="14"/>
        <v>-0.20160124974179305</v>
      </c>
      <c r="H79" s="37">
        <f t="shared" si="15"/>
        <v>0.12256039909541627</v>
      </c>
      <c r="I79" s="37">
        <f t="shared" si="16"/>
        <v>0.14954604734958021</v>
      </c>
      <c r="J79" s="37">
        <f t="shared" si="17"/>
        <v>5.702148157457021E-2</v>
      </c>
      <c r="K79" s="33">
        <v>13.6</v>
      </c>
      <c r="L79" s="33">
        <v>3.5258333333333338</v>
      </c>
      <c r="M79" s="33">
        <v>91.10454485294116</v>
      </c>
      <c r="N79" s="33">
        <v>12.605660294117648</v>
      </c>
      <c r="O79" s="33">
        <v>2325.7950504726855</v>
      </c>
      <c r="P79" s="33">
        <v>9.7407374999999998</v>
      </c>
      <c r="Q79" s="33">
        <v>248.66991105682803</v>
      </c>
      <c r="R79" s="33">
        <v>5.5650593715289602</v>
      </c>
      <c r="S79" s="33">
        <v>7.2376339262946034</v>
      </c>
      <c r="T79" s="33">
        <v>9.352941176470587</v>
      </c>
      <c r="U79" s="37">
        <f t="shared" si="18"/>
        <v>-0.14421831826457332</v>
      </c>
      <c r="V79" s="38">
        <f t="shared" si="19"/>
        <v>0.85578168173542668</v>
      </c>
      <c r="W79" s="38">
        <f t="shared" si="20"/>
        <v>0.40393918308999965</v>
      </c>
      <c r="X79" s="37">
        <f t="shared" si="21"/>
        <v>0.13061048490496852</v>
      </c>
      <c r="Y79" s="37">
        <f t="shared" si="22"/>
        <v>0.17711859503648242</v>
      </c>
      <c r="Z79" s="37">
        <f t="shared" si="23"/>
        <v>5.3580345172958843E-3</v>
      </c>
    </row>
    <row r="80" spans="1:26" x14ac:dyDescent="0.3">
      <c r="A80" s="34">
        <v>11871</v>
      </c>
      <c r="B80" s="33">
        <v>5.01</v>
      </c>
      <c r="C80" s="33">
        <v>0.63329999999999997</v>
      </c>
      <c r="D80" s="33">
        <v>0.49330000000000002</v>
      </c>
      <c r="E80" s="37">
        <f t="shared" si="12"/>
        <v>-3.329321747867886E-2</v>
      </c>
      <c r="F80" s="37">
        <f t="shared" si="13"/>
        <v>0.96670678252132114</v>
      </c>
      <c r="G80" s="37">
        <f t="shared" si="14"/>
        <v>-0.17015291325502868</v>
      </c>
      <c r="H80" s="37">
        <f t="shared" si="15"/>
        <v>0.14469722986510458</v>
      </c>
      <c r="I80" s="37">
        <f t="shared" si="16"/>
        <v>0.15964362990728809</v>
      </c>
      <c r="J80" s="37">
        <f t="shared" si="17"/>
        <v>5.8261542828151214E-2</v>
      </c>
      <c r="K80" s="33">
        <v>13.6</v>
      </c>
      <c r="L80" s="33">
        <v>3.4950000000000001</v>
      </c>
      <c r="M80" s="33">
        <v>95.688421323529411</v>
      </c>
      <c r="N80" s="33">
        <v>12.095704036764705</v>
      </c>
      <c r="O80" s="33">
        <v>2468.5486450014359</v>
      </c>
      <c r="P80" s="33">
        <v>9.4217760955882355</v>
      </c>
      <c r="Q80" s="33">
        <v>243.06088754076015</v>
      </c>
      <c r="R80" s="33">
        <v>5.8387636718511979</v>
      </c>
      <c r="S80" s="33">
        <v>7.6548840141456092</v>
      </c>
      <c r="T80" s="33">
        <v>10.156091627812689</v>
      </c>
      <c r="U80" s="37">
        <f t="shared" si="18"/>
        <v>4.9089610196523574E-2</v>
      </c>
      <c r="V80" s="38">
        <f t="shared" si="19"/>
        <v>1.0490896101965235</v>
      </c>
      <c r="W80" s="38">
        <f t="shared" si="20"/>
        <v>0.90001595825579628</v>
      </c>
      <c r="X80" s="37">
        <f t="shared" si="21"/>
        <v>0.19558474277892657</v>
      </c>
      <c r="Y80" s="37">
        <f t="shared" si="22"/>
        <v>0.20083175620102534</v>
      </c>
      <c r="Z80" s="37">
        <f t="shared" si="23"/>
        <v>2.5762241138190589E-2</v>
      </c>
    </row>
    <row r="81" spans="1:26" x14ac:dyDescent="0.3">
      <c r="A81" s="34">
        <v>11902</v>
      </c>
      <c r="B81" s="33">
        <v>7.53</v>
      </c>
      <c r="C81" s="33">
        <v>0.60670000000000002</v>
      </c>
      <c r="D81" s="33">
        <v>0.47670000000000001</v>
      </c>
      <c r="E81" s="37">
        <f t="shared" si="12"/>
        <v>-3.4230146028912549E-2</v>
      </c>
      <c r="F81" s="37">
        <f t="shared" si="13"/>
        <v>0.9657698539710875</v>
      </c>
      <c r="G81" s="37">
        <f t="shared" si="14"/>
        <v>-0.13653834427550926</v>
      </c>
      <c r="H81" s="37">
        <f t="shared" si="15"/>
        <v>0.14903287899913753</v>
      </c>
      <c r="I81" s="37">
        <f t="shared" si="16"/>
        <v>0.16935662397305773</v>
      </c>
      <c r="J81" s="37">
        <f t="shared" si="17"/>
        <v>6.027814052186109E-2</v>
      </c>
      <c r="K81" s="33">
        <v>13.5</v>
      </c>
      <c r="L81" s="33">
        <v>3.4641666666666668</v>
      </c>
      <c r="M81" s="33">
        <v>144.8844511111111</v>
      </c>
      <c r="N81" s="33">
        <v>11.673492229629629</v>
      </c>
      <c r="O81" s="33">
        <v>3762.7927438252245</v>
      </c>
      <c r="P81" s="33">
        <v>9.1721670444444445</v>
      </c>
      <c r="Q81" s="33">
        <v>238.21026573459292</v>
      </c>
      <c r="R81" s="33">
        <v>8.8346532051812048</v>
      </c>
      <c r="S81" s="33">
        <v>11.631377927995519</v>
      </c>
      <c r="T81" s="33">
        <v>15.796098174952801</v>
      </c>
      <c r="U81" s="37">
        <f t="shared" si="18"/>
        <v>0.40745912671502893</v>
      </c>
      <c r="V81" s="38">
        <f t="shared" si="19"/>
        <v>1.4074591267150289</v>
      </c>
      <c r="W81" s="38">
        <f t="shared" si="20"/>
        <v>0.95191393560815607</v>
      </c>
      <c r="X81" s="37">
        <f t="shared" si="21"/>
        <v>0.19621599100212883</v>
      </c>
      <c r="Y81" s="37">
        <f t="shared" si="22"/>
        <v>0.20250596676336041</v>
      </c>
      <c r="Z81" s="37">
        <f t="shared" si="23"/>
        <v>2.4556182888733957E-2</v>
      </c>
    </row>
    <row r="82" spans="1:26" x14ac:dyDescent="0.3">
      <c r="A82" s="34">
        <v>11933</v>
      </c>
      <c r="B82" s="33">
        <v>8.26</v>
      </c>
      <c r="C82" s="33">
        <v>0.57999999999999996</v>
      </c>
      <c r="D82" s="33">
        <v>0.46</v>
      </c>
      <c r="E82" s="37">
        <f t="shared" si="12"/>
        <v>-3.5660872727639271E-2</v>
      </c>
      <c r="F82" s="37">
        <f t="shared" si="13"/>
        <v>0.96433912727236071</v>
      </c>
      <c r="G82" s="37">
        <f t="shared" si="14"/>
        <v>-0.1007211208143115</v>
      </c>
      <c r="H82" s="37">
        <f t="shared" si="15"/>
        <v>0.15354563873178684</v>
      </c>
      <c r="I82" s="37">
        <f t="shared" si="16"/>
        <v>0.17923303576158656</v>
      </c>
      <c r="J82" s="37">
        <f t="shared" si="17"/>
        <v>6.2373046720670011E-2</v>
      </c>
      <c r="K82" s="33">
        <v>13.4</v>
      </c>
      <c r="L82" s="33">
        <v>3.4333333333333336</v>
      </c>
      <c r="M82" s="33">
        <v>160.11640149253731</v>
      </c>
      <c r="N82" s="33">
        <v>11.243040298507461</v>
      </c>
      <c r="O82" s="33">
        <v>4182.7143280539221</v>
      </c>
      <c r="P82" s="33">
        <v>8.9168940298507451</v>
      </c>
      <c r="Q82" s="33">
        <v>232.93566475845086</v>
      </c>
      <c r="R82" s="33">
        <v>9.7611685640637056</v>
      </c>
      <c r="S82" s="33">
        <v>12.893505025072683</v>
      </c>
      <c r="T82" s="33">
        <v>17.956521739130434</v>
      </c>
      <c r="U82" s="37">
        <f t="shared" si="18"/>
        <v>9.2529545721084405E-2</v>
      </c>
      <c r="V82" s="38">
        <f t="shared" si="19"/>
        <v>1.0925295457210844</v>
      </c>
      <c r="W82" s="38">
        <f t="shared" si="20"/>
        <v>0.31589488161459212</v>
      </c>
      <c r="X82" s="37">
        <f t="shared" si="21"/>
        <v>0.10225614381086245</v>
      </c>
      <c r="Y82" s="37">
        <f t="shared" si="22"/>
        <v>0.13524661915606462</v>
      </c>
      <c r="Z82" s="37">
        <f t="shared" si="23"/>
        <v>-1.0225228751358895E-2</v>
      </c>
    </row>
    <row r="83" spans="1:26" x14ac:dyDescent="0.3">
      <c r="A83" s="34">
        <v>11963</v>
      </c>
      <c r="B83" s="33">
        <v>7.12</v>
      </c>
      <c r="C83" s="33">
        <v>0.55330000000000001</v>
      </c>
      <c r="D83" s="33">
        <v>0.44330000000000003</v>
      </c>
      <c r="E83" s="37">
        <f t="shared" si="12"/>
        <v>-3.697974773213282E-2</v>
      </c>
      <c r="F83" s="37">
        <f t="shared" si="13"/>
        <v>0.96302025226786714</v>
      </c>
      <c r="G83" s="37">
        <f t="shared" si="14"/>
        <v>-6.206014139681526E-2</v>
      </c>
      <c r="H83" s="37">
        <f t="shared" si="15"/>
        <v>0.15840135671984701</v>
      </c>
      <c r="I83" s="37">
        <f t="shared" si="16"/>
        <v>0.18938187599991441</v>
      </c>
      <c r="J83" s="37">
        <f t="shared" si="17"/>
        <v>6.4597527057351556E-2</v>
      </c>
      <c r="K83" s="33">
        <v>13.3</v>
      </c>
      <c r="L83" s="33">
        <v>3.4024999999999999</v>
      </c>
      <c r="M83" s="33">
        <v>139.05574135338347</v>
      </c>
      <c r="N83" s="33">
        <v>10.806115406015037</v>
      </c>
      <c r="O83" s="33">
        <v>3656.071525330402</v>
      </c>
      <c r="P83" s="33">
        <v>8.65778232330827</v>
      </c>
      <c r="Q83" s="33">
        <v>227.63153190715826</v>
      </c>
      <c r="R83" s="33">
        <v>8.4786066076890787</v>
      </c>
      <c r="S83" s="33">
        <v>11.242814157262009</v>
      </c>
      <c r="T83" s="33">
        <v>16.061357996841867</v>
      </c>
      <c r="U83" s="37">
        <f t="shared" si="18"/>
        <v>-0.14851686210900231</v>
      </c>
      <c r="V83" s="38">
        <f t="shared" si="19"/>
        <v>0.85148313789099772</v>
      </c>
      <c r="W83" s="38">
        <f t="shared" si="20"/>
        <v>0.19424542464215544</v>
      </c>
      <c r="X83" s="37">
        <f t="shared" si="21"/>
        <v>7.9477502547433687E-2</v>
      </c>
      <c r="Y83" s="37">
        <f t="shared" si="22"/>
        <v>8.3953052616836388E-2</v>
      </c>
      <c r="Z83" s="37">
        <f t="shared" si="23"/>
        <v>-1.8028715200336887E-2</v>
      </c>
    </row>
    <row r="84" spans="1:26" x14ac:dyDescent="0.3">
      <c r="A84" s="34">
        <v>11994</v>
      </c>
      <c r="B84" s="33">
        <v>7.05</v>
      </c>
      <c r="C84" s="33">
        <v>0.52669999999999995</v>
      </c>
      <c r="D84" s="33">
        <v>0.42670000000000002</v>
      </c>
      <c r="E84" s="37">
        <f t="shared" si="12"/>
        <v>-3.8165551557053624E-2</v>
      </c>
      <c r="F84" s="37">
        <f t="shared" si="13"/>
        <v>0.96183444844294641</v>
      </c>
      <c r="G84" s="37">
        <f t="shared" si="14"/>
        <v>-2.0429876974332628E-2</v>
      </c>
      <c r="H84" s="37">
        <f t="shared" si="15"/>
        <v>0.17113409527909784</v>
      </c>
      <c r="I84" s="37">
        <f t="shared" si="16"/>
        <v>0.19191511281541462</v>
      </c>
      <c r="J84" s="37">
        <f t="shared" si="17"/>
        <v>7.149779945430712E-2</v>
      </c>
      <c r="K84" s="33">
        <v>13.2</v>
      </c>
      <c r="L84" s="33">
        <v>3.3716666666666666</v>
      </c>
      <c r="M84" s="33">
        <v>138.73171590909089</v>
      </c>
      <c r="N84" s="33">
        <v>10.364538265151515</v>
      </c>
      <c r="O84" s="33">
        <v>3670.2610214452006</v>
      </c>
      <c r="P84" s="33">
        <v>8.3967125075757583</v>
      </c>
      <c r="Q84" s="33">
        <v>222.14189756747055</v>
      </c>
      <c r="R84" s="33">
        <v>8.4633095671228915</v>
      </c>
      <c r="S84" s="33">
        <v>11.262911076993234</v>
      </c>
      <c r="T84" s="33">
        <v>16.522146707288492</v>
      </c>
      <c r="U84" s="37">
        <f t="shared" si="18"/>
        <v>-9.8801085997071107E-3</v>
      </c>
      <c r="V84" s="38">
        <f t="shared" si="19"/>
        <v>0.99011989140029288</v>
      </c>
      <c r="W84" s="38">
        <f t="shared" si="20"/>
        <v>0.25889246516787434</v>
      </c>
      <c r="X84" s="37">
        <f t="shared" si="21"/>
        <v>0.14231449139585362</v>
      </c>
      <c r="Y84" s="37">
        <f t="shared" si="22"/>
        <v>8.1895865762648512E-2</v>
      </c>
      <c r="Z84" s="37">
        <f t="shared" si="23"/>
        <v>4.9087429034280206E-3</v>
      </c>
    </row>
    <row r="85" spans="1:26" x14ac:dyDescent="0.3">
      <c r="A85" s="34">
        <v>12024</v>
      </c>
      <c r="B85" s="33">
        <v>6.82</v>
      </c>
      <c r="C85" s="33">
        <v>0.5</v>
      </c>
      <c r="D85" s="33">
        <v>0.41</v>
      </c>
      <c r="E85" s="37">
        <f t="shared" si="12"/>
        <v>-3.9924030495600865E-2</v>
      </c>
      <c r="F85" s="37">
        <f t="shared" si="13"/>
        <v>0.96007596950439911</v>
      </c>
      <c r="G85" s="37">
        <f t="shared" si="14"/>
        <v>2.4275770482352854E-2</v>
      </c>
      <c r="H85" s="37">
        <f t="shared" si="15"/>
        <v>0.18429716750741054</v>
      </c>
      <c r="I85" s="37">
        <f t="shared" si="16"/>
        <v>0.19456673628408083</v>
      </c>
      <c r="J85" s="37">
        <f t="shared" si="17"/>
        <v>7.84325996496964E-2</v>
      </c>
      <c r="K85" s="33">
        <v>13.1</v>
      </c>
      <c r="L85" s="33">
        <v>3.3408333333333338</v>
      </c>
      <c r="M85" s="33">
        <v>135.23018778625956</v>
      </c>
      <c r="N85" s="33">
        <v>9.9142366412213736</v>
      </c>
      <c r="O85" s="33">
        <v>3599.482667493668</v>
      </c>
      <c r="P85" s="33">
        <v>8.1296740458015258</v>
      </c>
      <c r="Q85" s="33">
        <v>216.3911867554844</v>
      </c>
      <c r="R85" s="33">
        <v>8.2570739991006779</v>
      </c>
      <c r="S85" s="33">
        <v>11.026422344303839</v>
      </c>
      <c r="T85" s="33">
        <v>16.634146341463417</v>
      </c>
      <c r="U85" s="37">
        <f t="shared" si="18"/>
        <v>-3.316814496880649E-2</v>
      </c>
      <c r="V85" s="38">
        <f t="shared" si="19"/>
        <v>0.96683185503119351</v>
      </c>
      <c r="W85" s="38">
        <f t="shared" si="20"/>
        <v>0.30171306941861009</v>
      </c>
      <c r="X85" s="37">
        <f t="shared" si="21"/>
        <v>0.17471252279775751</v>
      </c>
      <c r="Y85" s="37">
        <f t="shared" si="22"/>
        <v>6.4461052674175789E-2</v>
      </c>
      <c r="Z85" s="37">
        <f t="shared" si="23"/>
        <v>7.4870137482898613E-3</v>
      </c>
    </row>
    <row r="86" spans="1:26" x14ac:dyDescent="0.3">
      <c r="A86" s="34">
        <v>12055</v>
      </c>
      <c r="B86" s="33">
        <v>7.09</v>
      </c>
      <c r="C86" s="33">
        <v>0.495</v>
      </c>
      <c r="D86" s="33">
        <v>0.41249999999999998</v>
      </c>
      <c r="E86" s="37">
        <f t="shared" si="12"/>
        <v>6.0790460763821925E-3</v>
      </c>
      <c r="F86" s="37">
        <f t="shared" si="13"/>
        <v>1.0060790460763822</v>
      </c>
      <c r="G86" s="37">
        <f t="shared" si="14"/>
        <v>7.2948545917181917E-2</v>
      </c>
      <c r="H86" s="37">
        <f t="shared" si="15"/>
        <v>0.19809450544400065</v>
      </c>
      <c r="I86" s="37">
        <f t="shared" si="16"/>
        <v>0.19745131422841133</v>
      </c>
      <c r="J86" s="37">
        <f t="shared" si="17"/>
        <v>8.5467639699841058E-2</v>
      </c>
      <c r="K86" s="33">
        <v>12.9</v>
      </c>
      <c r="L86" s="33">
        <v>3.31</v>
      </c>
      <c r="M86" s="33">
        <v>142.76347054263564</v>
      </c>
      <c r="N86" s="33">
        <v>9.9672662790697668</v>
      </c>
      <c r="O86" s="33">
        <v>3822.1080397439273</v>
      </c>
      <c r="P86" s="33">
        <v>8.3060552325581387</v>
      </c>
      <c r="Q86" s="33">
        <v>222.37229427283074</v>
      </c>
      <c r="R86" s="33">
        <v>8.7280461628135253</v>
      </c>
      <c r="S86" s="33">
        <v>11.691967993175712</v>
      </c>
      <c r="T86" s="33">
        <v>17.187878787878788</v>
      </c>
      <c r="U86" s="37">
        <f t="shared" si="18"/>
        <v>3.8825868688665367E-2</v>
      </c>
      <c r="V86" s="38">
        <f t="shared" si="19"/>
        <v>1.0388258686886653</v>
      </c>
      <c r="W86" s="38">
        <f t="shared" si="20"/>
        <v>0.37227528629659856</v>
      </c>
      <c r="X86" s="37">
        <f t="shared" si="21"/>
        <v>0.18612512838245365</v>
      </c>
      <c r="Y86" s="37">
        <f t="shared" si="22"/>
        <v>6.7959453240266754E-2</v>
      </c>
      <c r="Z86" s="37">
        <f t="shared" si="23"/>
        <v>1.1388360287880595E-2</v>
      </c>
    </row>
    <row r="87" spans="1:26" x14ac:dyDescent="0.3">
      <c r="A87" s="34">
        <v>12086</v>
      </c>
      <c r="B87" s="33">
        <v>6.25</v>
      </c>
      <c r="C87" s="33">
        <v>0.49</v>
      </c>
      <c r="D87" s="33">
        <v>0.41499999999999998</v>
      </c>
      <c r="E87" s="37">
        <f t="shared" si="12"/>
        <v>6.0423144559626617E-3</v>
      </c>
      <c r="F87" s="37">
        <f t="shared" si="13"/>
        <v>1.0060423144559627</v>
      </c>
      <c r="G87" s="37">
        <f t="shared" si="14"/>
        <v>7.6597071908097059E-2</v>
      </c>
      <c r="H87" s="37">
        <f t="shared" si="15"/>
        <v>0.20044175850149859</v>
      </c>
      <c r="I87" s="37">
        <f t="shared" si="16"/>
        <v>0.1861509336279461</v>
      </c>
      <c r="J87" s="37">
        <f t="shared" si="17"/>
        <v>8.6144052456916143E-2</v>
      </c>
      <c r="K87" s="33">
        <v>12.7</v>
      </c>
      <c r="L87" s="33">
        <v>3.2941666666666674</v>
      </c>
      <c r="M87" s="33">
        <v>127.83120078740158</v>
      </c>
      <c r="N87" s="33">
        <v>10.021966141732284</v>
      </c>
      <c r="O87" s="33">
        <v>3444.6959354340624</v>
      </c>
      <c r="P87" s="33">
        <v>8.4879917322834633</v>
      </c>
      <c r="Q87" s="33">
        <v>228.72781011282171</v>
      </c>
      <c r="R87" s="33">
        <v>7.8260517513165926</v>
      </c>
      <c r="S87" s="33">
        <v>10.523079525637087</v>
      </c>
      <c r="T87" s="33">
        <v>15.060240963855422</v>
      </c>
      <c r="U87" s="37">
        <f t="shared" si="18"/>
        <v>-0.12610387679572591</v>
      </c>
      <c r="V87" s="38">
        <f t="shared" si="19"/>
        <v>0.87389612320427412</v>
      </c>
      <c r="W87" s="38">
        <f t="shared" si="20"/>
        <v>0.39442967582767086</v>
      </c>
      <c r="X87" s="37">
        <f t="shared" si="21"/>
        <v>0.19095270228841166</v>
      </c>
      <c r="Y87" s="37">
        <f t="shared" si="22"/>
        <v>6.5456164657460292E-2</v>
      </c>
      <c r="Z87" s="37">
        <f t="shared" si="23"/>
        <v>1.3233349498390723E-2</v>
      </c>
    </row>
    <row r="88" spans="1:26" x14ac:dyDescent="0.3">
      <c r="A88" s="34">
        <v>12114</v>
      </c>
      <c r="B88" s="33">
        <v>6.23</v>
      </c>
      <c r="C88" s="33">
        <v>0.48499999999999999</v>
      </c>
      <c r="D88" s="33">
        <v>0.41749999999999998</v>
      </c>
      <c r="E88" s="37">
        <f t="shared" si="12"/>
        <v>6.0060240602119487E-3</v>
      </c>
      <c r="F88" s="37">
        <f t="shared" si="13"/>
        <v>1.006006024060212</v>
      </c>
      <c r="G88" s="37">
        <f t="shared" si="14"/>
        <v>7.9963088983249664E-2</v>
      </c>
      <c r="H88" s="37">
        <f t="shared" si="15"/>
        <v>0.20274539641679468</v>
      </c>
      <c r="I88" s="37">
        <f t="shared" si="16"/>
        <v>0.17434190120056936</v>
      </c>
      <c r="J88" s="37">
        <f t="shared" si="17"/>
        <v>8.6808886157669463E-2</v>
      </c>
      <c r="K88" s="33">
        <v>12.6</v>
      </c>
      <c r="L88" s="33">
        <v>3.2783333333333333</v>
      </c>
      <c r="M88" s="33">
        <v>128.43342777777778</v>
      </c>
      <c r="N88" s="33">
        <v>9.9984289682539664</v>
      </c>
      <c r="O88" s="33">
        <v>3483.3767723852357</v>
      </c>
      <c r="P88" s="33">
        <v>8.6068950396825379</v>
      </c>
      <c r="Q88" s="33">
        <v>233.43656540462848</v>
      </c>
      <c r="R88" s="33">
        <v>7.8746813229431654</v>
      </c>
      <c r="S88" s="33">
        <v>10.626790503904584</v>
      </c>
      <c r="T88" s="33">
        <v>14.922155688622755</v>
      </c>
      <c r="U88" s="37">
        <f t="shared" si="18"/>
        <v>-3.2051309489483358E-3</v>
      </c>
      <c r="V88" s="38">
        <f t="shared" si="19"/>
        <v>0.99679486905105164</v>
      </c>
      <c r="W88" s="38">
        <f t="shared" si="20"/>
        <v>0.70956580831630145</v>
      </c>
      <c r="X88" s="37">
        <f t="shared" si="21"/>
        <v>0.25516311867199093</v>
      </c>
      <c r="Y88" s="37">
        <f t="shared" si="22"/>
        <v>8.766390912491584E-2</v>
      </c>
      <c r="Z88" s="37">
        <f t="shared" si="23"/>
        <v>3.2364715131001809E-2</v>
      </c>
    </row>
    <row r="89" spans="1:26" x14ac:dyDescent="0.3">
      <c r="A89" s="34">
        <v>12145</v>
      </c>
      <c r="B89" s="33">
        <v>6.89</v>
      </c>
      <c r="C89" s="33">
        <v>0.48</v>
      </c>
      <c r="D89" s="33">
        <v>0.42</v>
      </c>
      <c r="E89" s="37">
        <f t="shared" si="12"/>
        <v>5.9701669865037544E-3</v>
      </c>
      <c r="F89" s="37">
        <f t="shared" si="13"/>
        <v>1.0059701669865038</v>
      </c>
      <c r="G89" s="37">
        <f t="shared" si="14"/>
        <v>8.352618140536916E-2</v>
      </c>
      <c r="H89" s="37">
        <f t="shared" si="15"/>
        <v>0.20500667537756545</v>
      </c>
      <c r="I89" s="37">
        <f t="shared" si="16"/>
        <v>0.16197199908434534</v>
      </c>
      <c r="J89" s="37">
        <f t="shared" si="17"/>
        <v>8.7460605063567343E-2</v>
      </c>
      <c r="K89" s="33">
        <v>12.6</v>
      </c>
      <c r="L89" s="33">
        <v>3.2624999999999997</v>
      </c>
      <c r="M89" s="33">
        <v>142.0395373015873</v>
      </c>
      <c r="N89" s="33">
        <v>9.8953523809523816</v>
      </c>
      <c r="O89" s="33">
        <v>3874.7674209678466</v>
      </c>
      <c r="P89" s="33">
        <v>8.658433333333333</v>
      </c>
      <c r="Q89" s="33">
        <v>236.19772377452767</v>
      </c>
      <c r="R89" s="33">
        <v>8.7231016460681072</v>
      </c>
      <c r="S89" s="33">
        <v>11.805335595835288</v>
      </c>
      <c r="T89" s="33">
        <v>16.404761904761905</v>
      </c>
      <c r="U89" s="37">
        <f t="shared" si="18"/>
        <v>0.10069475222620532</v>
      </c>
      <c r="V89" s="38">
        <f t="shared" si="19"/>
        <v>1.1006947522262054</v>
      </c>
      <c r="W89" s="38">
        <f t="shared" si="20"/>
        <v>0.6248573936577726</v>
      </c>
      <c r="X89" s="37">
        <f t="shared" si="21"/>
        <v>0.26336087749577342</v>
      </c>
      <c r="Y89" s="37">
        <f t="shared" si="22"/>
        <v>7.4042145897561085E-2</v>
      </c>
      <c r="Z89" s="37">
        <f t="shared" si="23"/>
        <v>3.6129839049113599E-2</v>
      </c>
    </row>
    <row r="90" spans="1:26" x14ac:dyDescent="0.3">
      <c r="A90" s="34">
        <v>12175</v>
      </c>
      <c r="B90" s="33">
        <v>8.8699999999999992</v>
      </c>
      <c r="C90" s="33">
        <v>0.47499999999999998</v>
      </c>
      <c r="D90" s="33">
        <v>0.42249999999999999</v>
      </c>
      <c r="E90" s="37">
        <f t="shared" si="12"/>
        <v>5.9347355198145265E-3</v>
      </c>
      <c r="F90" s="37">
        <f t="shared" si="13"/>
        <v>1.0059347355198145</v>
      </c>
      <c r="G90" s="37">
        <f t="shared" si="14"/>
        <v>8.7046981258688705E-2</v>
      </c>
      <c r="H90" s="37">
        <f t="shared" si="15"/>
        <v>0.21539931791473865</v>
      </c>
      <c r="I90" s="37">
        <f t="shared" si="16"/>
        <v>0.14580339111253071</v>
      </c>
      <c r="J90" s="37">
        <f t="shared" si="17"/>
        <v>8.7793717476399635E-2</v>
      </c>
      <c r="K90" s="33">
        <v>12.6</v>
      </c>
      <c r="L90" s="33">
        <v>3.2466666666666666</v>
      </c>
      <c r="M90" s="33">
        <v>182.85786587301584</v>
      </c>
      <c r="N90" s="33">
        <v>9.7922757936507931</v>
      </c>
      <c r="O90" s="33">
        <v>5010.5316740780991</v>
      </c>
      <c r="P90" s="33">
        <v>8.7099716269841263</v>
      </c>
      <c r="Q90" s="33">
        <v>238.66399462209662</v>
      </c>
      <c r="R90" s="33">
        <v>11.249651251932438</v>
      </c>
      <c r="S90" s="33">
        <v>15.246808142532867</v>
      </c>
      <c r="T90" s="33">
        <v>20.994082840236686</v>
      </c>
      <c r="U90" s="37">
        <f t="shared" si="18"/>
        <v>0.25260371129592096</v>
      </c>
      <c r="V90" s="38">
        <f t="shared" si="19"/>
        <v>1.252603711295921</v>
      </c>
      <c r="W90" s="38">
        <f t="shared" si="20"/>
        <v>0.50074664395582014</v>
      </c>
      <c r="X90" s="37">
        <f t="shared" si="21"/>
        <v>0.23117864764090434</v>
      </c>
      <c r="Y90" s="37">
        <f t="shared" si="22"/>
        <v>4.6219165463809553E-2</v>
      </c>
      <c r="Z90" s="37">
        <f t="shared" si="23"/>
        <v>2.9753059151941486E-2</v>
      </c>
    </row>
    <row r="91" spans="1:26" x14ac:dyDescent="0.3">
      <c r="A91" s="34">
        <v>12206</v>
      </c>
      <c r="B91" s="33">
        <v>10.39</v>
      </c>
      <c r="C91" s="33">
        <v>0.47</v>
      </c>
      <c r="D91" s="33">
        <v>0.42499999999999999</v>
      </c>
      <c r="E91" s="37">
        <f t="shared" si="12"/>
        <v>5.899722127188322E-3</v>
      </c>
      <c r="F91" s="37">
        <f t="shared" si="13"/>
        <v>1.0058997221271884</v>
      </c>
      <c r="G91" s="37">
        <f t="shared" si="14"/>
        <v>9.0291750022980732E-2</v>
      </c>
      <c r="H91" s="37">
        <f t="shared" si="15"/>
        <v>0.2253739768537466</v>
      </c>
      <c r="I91" s="37">
        <f t="shared" si="16"/>
        <v>0.12847146439184609</v>
      </c>
      <c r="J91" s="37">
        <f t="shared" si="17"/>
        <v>8.8121829635602111E-2</v>
      </c>
      <c r="K91" s="33">
        <v>12.7</v>
      </c>
      <c r="L91" s="33">
        <v>3.2308333333333334</v>
      </c>
      <c r="M91" s="33">
        <v>212.50658818897639</v>
      </c>
      <c r="N91" s="33">
        <v>9.6129062992125984</v>
      </c>
      <c r="O91" s="33">
        <v>5844.8937936547854</v>
      </c>
      <c r="P91" s="33">
        <v>8.6925216535433076</v>
      </c>
      <c r="Q91" s="33">
        <v>239.08372110714953</v>
      </c>
      <c r="R91" s="33">
        <v>13.098875517269514</v>
      </c>
      <c r="S91" s="33">
        <v>17.765664123579953</v>
      </c>
      <c r="T91" s="33">
        <v>24.447058823529414</v>
      </c>
      <c r="U91" s="37">
        <f t="shared" si="18"/>
        <v>0.1581690087896481</v>
      </c>
      <c r="V91" s="38">
        <f t="shared" si="19"/>
        <v>1.1581690087896481</v>
      </c>
      <c r="W91" s="38">
        <f t="shared" si="20"/>
        <v>6.9672755427656385E-2</v>
      </c>
      <c r="X91" s="37">
        <f t="shared" si="21"/>
        <v>0.13597076095179439</v>
      </c>
      <c r="Y91" s="37">
        <f t="shared" si="22"/>
        <v>2.8894933012733048E-3</v>
      </c>
      <c r="Z91" s="37">
        <f t="shared" si="23"/>
        <v>1.09844293825061E-2</v>
      </c>
    </row>
    <row r="92" spans="1:26" x14ac:dyDescent="0.3">
      <c r="A92" s="34">
        <v>12236</v>
      </c>
      <c r="B92" s="33">
        <v>11.23</v>
      </c>
      <c r="C92" s="33">
        <v>0.46500000000000002</v>
      </c>
      <c r="D92" s="33">
        <v>0.42749999999999999</v>
      </c>
      <c r="E92" s="37">
        <f t="shared" si="12"/>
        <v>5.8651194523980576E-3</v>
      </c>
      <c r="F92" s="37">
        <f t="shared" si="13"/>
        <v>1.005865119452398</v>
      </c>
      <c r="G92" s="37">
        <f t="shared" si="14"/>
        <v>9.3731577631784191E-2</v>
      </c>
      <c r="H92" s="37">
        <f t="shared" si="15"/>
        <v>0.23495943234540118</v>
      </c>
      <c r="I92" s="37">
        <f t="shared" si="16"/>
        <v>0.10977387434870689</v>
      </c>
      <c r="J92" s="37">
        <f t="shared" si="17"/>
        <v>8.8445054991136196E-2</v>
      </c>
      <c r="K92" s="33">
        <v>13.1</v>
      </c>
      <c r="L92" s="33">
        <v>3.2149999999999999</v>
      </c>
      <c r="M92" s="33">
        <v>222.67375496183206</v>
      </c>
      <c r="N92" s="33">
        <v>9.2202400763358785</v>
      </c>
      <c r="O92" s="33">
        <v>6145.670132783589</v>
      </c>
      <c r="P92" s="33">
        <v>8.4766723282442751</v>
      </c>
      <c r="Q92" s="33">
        <v>233.95137860774571</v>
      </c>
      <c r="R92" s="33">
        <v>13.754304493874526</v>
      </c>
      <c r="S92" s="33">
        <v>18.661295964763053</v>
      </c>
      <c r="T92" s="33">
        <v>26.269005847953217</v>
      </c>
      <c r="U92" s="37">
        <f t="shared" si="18"/>
        <v>7.7744963639215722E-2</v>
      </c>
      <c r="V92" s="38">
        <f t="shared" si="19"/>
        <v>1.0777449636392158</v>
      </c>
      <c r="W92" s="38">
        <f t="shared" si="20"/>
        <v>-6.4251660596750915E-2</v>
      </c>
      <c r="X92" s="37">
        <f t="shared" si="21"/>
        <v>0.10029475958868606</v>
      </c>
      <c r="Y92" s="37">
        <f t="shared" si="22"/>
        <v>-2.1953042652010257E-2</v>
      </c>
      <c r="Z92" s="37">
        <f t="shared" si="23"/>
        <v>-1.9688404555284755E-3</v>
      </c>
    </row>
    <row r="93" spans="1:26" x14ac:dyDescent="0.3">
      <c r="A93" s="34">
        <v>12267</v>
      </c>
      <c r="B93" s="33">
        <v>10.67</v>
      </c>
      <c r="C93" s="33">
        <v>0.46</v>
      </c>
      <c r="D93" s="33">
        <v>0.43</v>
      </c>
      <c r="E93" s="37">
        <f t="shared" si="12"/>
        <v>5.8309203107931437E-3</v>
      </c>
      <c r="F93" s="37">
        <f t="shared" si="13"/>
        <v>1.0058309203107931</v>
      </c>
      <c r="G93" s="37">
        <f t="shared" si="14"/>
        <v>9.713129002840093E-2</v>
      </c>
      <c r="H93" s="37">
        <f t="shared" si="15"/>
        <v>0.24052627104095414</v>
      </c>
      <c r="I93" s="37">
        <f t="shared" si="16"/>
        <v>9.4576089606858815E-2</v>
      </c>
      <c r="J93" s="37">
        <f t="shared" si="17"/>
        <v>8.7241442981039974E-2</v>
      </c>
      <c r="K93" s="33">
        <v>13.2</v>
      </c>
      <c r="L93" s="33">
        <v>3.1991666666666667</v>
      </c>
      <c r="M93" s="33">
        <v>209.96700833333333</v>
      </c>
      <c r="N93" s="33">
        <v>9.0519984848484842</v>
      </c>
      <c r="O93" s="33">
        <v>5815.7902590133608</v>
      </c>
      <c r="P93" s="33">
        <v>8.4616507575757574</v>
      </c>
      <c r="Q93" s="33">
        <v>234.37580237823292</v>
      </c>
      <c r="R93" s="33">
        <v>12.99952705036773</v>
      </c>
      <c r="S93" s="33">
        <v>17.646361139482416</v>
      </c>
      <c r="T93" s="33">
        <v>24.813953488372093</v>
      </c>
      <c r="U93" s="37">
        <f t="shared" si="18"/>
        <v>-5.1152703436689817E-2</v>
      </c>
      <c r="V93" s="38">
        <f t="shared" si="19"/>
        <v>0.94884729656331013</v>
      </c>
      <c r="W93" s="38">
        <f t="shared" si="20"/>
        <v>-0.1738096811394767</v>
      </c>
      <c r="X93" s="37">
        <f t="shared" si="21"/>
        <v>9.3934134633980371E-2</v>
      </c>
      <c r="Y93" s="37">
        <f t="shared" si="22"/>
        <v>-3.6166190985649216E-3</v>
      </c>
      <c r="Z93" s="37">
        <f t="shared" si="23"/>
        <v>-7.4293569201313581E-3</v>
      </c>
    </row>
    <row r="94" spans="1:26" x14ac:dyDescent="0.3">
      <c r="A94" s="34">
        <v>12298</v>
      </c>
      <c r="B94" s="33">
        <v>10.58</v>
      </c>
      <c r="C94" s="33">
        <v>0.45500000000000002</v>
      </c>
      <c r="D94" s="33">
        <v>0.4325</v>
      </c>
      <c r="E94" s="37">
        <f t="shared" si="12"/>
        <v>5.7971176843259146E-3</v>
      </c>
      <c r="F94" s="37">
        <f t="shared" si="13"/>
        <v>1.0057971176843259</v>
      </c>
      <c r="G94" s="37">
        <f t="shared" si="14"/>
        <v>0.10026114840205547</v>
      </c>
      <c r="H94" s="37">
        <f t="shared" si="15"/>
        <v>0.24594283642136627</v>
      </c>
      <c r="I94" s="37">
        <f t="shared" si="16"/>
        <v>7.8358273677543444E-2</v>
      </c>
      <c r="J94" s="37">
        <f t="shared" si="17"/>
        <v>8.6038536236800134E-2</v>
      </c>
      <c r="K94" s="33">
        <v>13.2</v>
      </c>
      <c r="L94" s="33">
        <v>3.1833333333333336</v>
      </c>
      <c r="M94" s="33">
        <v>208.19596515151514</v>
      </c>
      <c r="N94" s="33">
        <v>8.9536071969696973</v>
      </c>
      <c r="O94" s="33">
        <v>5787.401717058633</v>
      </c>
      <c r="P94" s="33">
        <v>8.5108464015151508</v>
      </c>
      <c r="Q94" s="33">
        <v>236.58329325405091</v>
      </c>
      <c r="R94" s="33">
        <v>12.922920614885985</v>
      </c>
      <c r="S94" s="33">
        <v>17.550453640523518</v>
      </c>
      <c r="T94" s="33">
        <v>24.462427745664741</v>
      </c>
      <c r="U94" s="37">
        <f t="shared" si="18"/>
        <v>-8.4706388835086646E-3</v>
      </c>
      <c r="V94" s="38">
        <f t="shared" si="19"/>
        <v>0.99152936111649137</v>
      </c>
      <c r="W94" s="38">
        <f t="shared" si="20"/>
        <v>-0.16397198485344444</v>
      </c>
      <c r="X94" s="37">
        <f t="shared" si="21"/>
        <v>0.11816046696000271</v>
      </c>
      <c r="Y94" s="37">
        <f t="shared" si="22"/>
        <v>8.0242910127790168E-3</v>
      </c>
      <c r="Z94" s="37">
        <f t="shared" si="23"/>
        <v>-7.3768704499186377E-3</v>
      </c>
    </row>
    <row r="95" spans="1:26" x14ac:dyDescent="0.3">
      <c r="A95" s="34">
        <v>12328</v>
      </c>
      <c r="B95" s="33">
        <v>9.5500000000000007</v>
      </c>
      <c r="C95" s="33">
        <v>0.45</v>
      </c>
      <c r="D95" s="33">
        <v>0.435</v>
      </c>
      <c r="E95" s="37">
        <f t="shared" si="12"/>
        <v>5.7637047167501338E-3</v>
      </c>
      <c r="F95" s="37">
        <f t="shared" si="13"/>
        <v>1.00576370471675</v>
      </c>
      <c r="G95" s="37">
        <f t="shared" si="14"/>
        <v>0.10358404430590662</v>
      </c>
      <c r="H95" s="37">
        <f t="shared" si="15"/>
        <v>0.2512157921721343</v>
      </c>
      <c r="I95" s="37">
        <f t="shared" si="16"/>
        <v>6.095555923476681E-2</v>
      </c>
      <c r="J95" s="37">
        <f t="shared" si="17"/>
        <v>8.4834389254847764E-2</v>
      </c>
      <c r="K95" s="33">
        <v>13.2</v>
      </c>
      <c r="L95" s="33">
        <v>3.1675000000000004</v>
      </c>
      <c r="M95" s="33">
        <v>187.92735984848485</v>
      </c>
      <c r="N95" s="33">
        <v>8.8552159090909086</v>
      </c>
      <c r="O95" s="33">
        <v>5244.4909227126318</v>
      </c>
      <c r="P95" s="33">
        <v>8.5600420454545461</v>
      </c>
      <c r="Q95" s="33">
        <v>238.8851886261775</v>
      </c>
      <c r="R95" s="33">
        <v>11.696253568143689</v>
      </c>
      <c r="S95" s="33">
        <v>15.896625559601699</v>
      </c>
      <c r="T95" s="33">
        <v>21.954022988505749</v>
      </c>
      <c r="U95" s="37">
        <f t="shared" si="18"/>
        <v>-0.10242427193751437</v>
      </c>
      <c r="V95" s="38">
        <f t="shared" si="19"/>
        <v>0.89757572806248564</v>
      </c>
      <c r="W95" s="38">
        <f t="shared" si="20"/>
        <v>-0.17746457798497717</v>
      </c>
      <c r="X95" s="37">
        <f t="shared" si="21"/>
        <v>0.1248009868976272</v>
      </c>
      <c r="Y95" s="37">
        <f t="shared" si="22"/>
        <v>1.8747089684101326E-4</v>
      </c>
      <c r="Z95" s="37">
        <f t="shared" si="23"/>
        <v>-4.4424216545486672E-3</v>
      </c>
    </row>
    <row r="96" spans="1:26" x14ac:dyDescent="0.3">
      <c r="A96" s="34">
        <v>12359</v>
      </c>
      <c r="B96" s="33">
        <v>9.7799999999999994</v>
      </c>
      <c r="C96" s="33">
        <v>0.44500000000000001</v>
      </c>
      <c r="D96" s="33">
        <v>0.4375</v>
      </c>
      <c r="E96" s="37">
        <f t="shared" si="12"/>
        <v>5.7306747089850745E-3</v>
      </c>
      <c r="F96" s="37">
        <f t="shared" si="13"/>
        <v>1.0057306747089851</v>
      </c>
      <c r="G96" s="37">
        <f t="shared" si="14"/>
        <v>0.10686885489676223</v>
      </c>
      <c r="H96" s="37">
        <f t="shared" si="15"/>
        <v>0.25865144169215881</v>
      </c>
      <c r="I96" s="37">
        <f t="shared" si="16"/>
        <v>6.1938942546039044E-2</v>
      </c>
      <c r="J96" s="37">
        <f t="shared" si="17"/>
        <v>7.9706773009926124E-2</v>
      </c>
      <c r="K96" s="33">
        <v>13.2</v>
      </c>
      <c r="L96" s="33">
        <v>3.1516666666666668</v>
      </c>
      <c r="M96" s="33">
        <v>192.45335909090906</v>
      </c>
      <c r="N96" s="33">
        <v>8.7568246212121217</v>
      </c>
      <c r="O96" s="33">
        <v>5391.1627674534157</v>
      </c>
      <c r="P96" s="33">
        <v>8.6092376893939395</v>
      </c>
      <c r="Q96" s="33">
        <v>241.16909107984355</v>
      </c>
      <c r="R96" s="33">
        <v>12.011766193389931</v>
      </c>
      <c r="S96" s="33">
        <v>16.334983881493532</v>
      </c>
      <c r="T96" s="33">
        <v>22.354285714285712</v>
      </c>
      <c r="U96" s="37">
        <f t="shared" si="18"/>
        <v>2.3798329554086905E-2</v>
      </c>
      <c r="V96" s="38">
        <f t="shared" si="19"/>
        <v>1.0237983295540869</v>
      </c>
      <c r="W96" s="38">
        <f t="shared" si="20"/>
        <v>-7.6407790563487343E-2</v>
      </c>
      <c r="X96" s="37">
        <f t="shared" si="21"/>
        <v>0.17806878672478987</v>
      </c>
      <c r="Y96" s="37">
        <f t="shared" si="22"/>
        <v>4.1968127839215441E-2</v>
      </c>
      <c r="Z96" s="37">
        <f t="shared" si="23"/>
        <v>5.4378269803727619E-3</v>
      </c>
    </row>
    <row r="97" spans="1:26" x14ac:dyDescent="0.3">
      <c r="A97" s="34">
        <v>12389</v>
      </c>
      <c r="B97" s="33">
        <v>9.9700000000000006</v>
      </c>
      <c r="C97" s="33">
        <v>0.44</v>
      </c>
      <c r="D97" s="33">
        <v>0.44</v>
      </c>
      <c r="E97" s="37">
        <f t="shared" si="12"/>
        <v>5.6980211146377959E-3</v>
      </c>
      <c r="F97" s="37">
        <f t="shared" si="13"/>
        <v>1.0056980211146378</v>
      </c>
      <c r="G97" s="37">
        <f t="shared" si="14"/>
        <v>0.10988970824088673</v>
      </c>
      <c r="H97" s="37">
        <f t="shared" si="15"/>
        <v>0.26585003171355481</v>
      </c>
      <c r="I97" s="37">
        <f t="shared" si="16"/>
        <v>6.2906177285876552E-2</v>
      </c>
      <c r="J97" s="37">
        <f t="shared" si="17"/>
        <v>7.43701996100814E-2</v>
      </c>
      <c r="K97" s="33">
        <v>13.2</v>
      </c>
      <c r="L97" s="33">
        <v>3.1358333333333333</v>
      </c>
      <c r="M97" s="33">
        <v>196.19222803030306</v>
      </c>
      <c r="N97" s="33">
        <v>8.658433333333333</v>
      </c>
      <c r="O97" s="33">
        <v>5516.1113251176412</v>
      </c>
      <c r="P97" s="33">
        <v>8.658433333333333</v>
      </c>
      <c r="Q97" s="33">
        <v>243.43921595303527</v>
      </c>
      <c r="R97" s="33">
        <v>12.28180162260111</v>
      </c>
      <c r="S97" s="33">
        <v>16.709206885291213</v>
      </c>
      <c r="T97" s="33">
        <v>22.65909090909091</v>
      </c>
      <c r="U97" s="37">
        <f t="shared" si="18"/>
        <v>1.924109992702103E-2</v>
      </c>
      <c r="V97" s="38">
        <f t="shared" si="19"/>
        <v>1.0192410999270209</v>
      </c>
      <c r="W97" s="38">
        <f t="shared" si="20"/>
        <v>-7.3023365184280653E-2</v>
      </c>
      <c r="X97" s="37">
        <f t="shared" si="21"/>
        <v>0.17927227621770569</v>
      </c>
      <c r="Y97" s="37">
        <f t="shared" si="22"/>
        <v>3.7402187177990598E-2</v>
      </c>
      <c r="Z97" s="37">
        <f t="shared" si="23"/>
        <v>-1.7714843942311376E-3</v>
      </c>
    </row>
    <row r="98" spans="1:26" x14ac:dyDescent="0.3">
      <c r="A98" s="34">
        <v>12420</v>
      </c>
      <c r="B98" s="33">
        <v>10.54</v>
      </c>
      <c r="C98" s="33">
        <v>0.44080000000000003</v>
      </c>
      <c r="D98" s="33">
        <v>0.44419999999999998</v>
      </c>
      <c r="E98" s="37">
        <f t="shared" si="12"/>
        <v>9.5001845480202005E-3</v>
      </c>
      <c r="F98" s="37">
        <f t="shared" si="13"/>
        <v>1.0095001845480203</v>
      </c>
      <c r="G98" s="37">
        <f t="shared" si="14"/>
        <v>0.11310157824814704</v>
      </c>
      <c r="H98" s="37">
        <f t="shared" si="15"/>
        <v>0.27282490021402062</v>
      </c>
      <c r="I98" s="37">
        <f t="shared" si="16"/>
        <v>6.385828527926396E-2</v>
      </c>
      <c r="J98" s="37">
        <f t="shared" si="17"/>
        <v>6.880240650659708E-2</v>
      </c>
      <c r="K98" s="33">
        <v>13.2</v>
      </c>
      <c r="L98" s="33">
        <v>3.12</v>
      </c>
      <c r="M98" s="33">
        <v>207.40883484848484</v>
      </c>
      <c r="N98" s="33">
        <v>8.6741759393939404</v>
      </c>
      <c r="O98" s="33">
        <v>5851.7992500250002</v>
      </c>
      <c r="P98" s="33">
        <v>8.7410820151515161</v>
      </c>
      <c r="Q98" s="33">
        <v>246.61947123919404</v>
      </c>
      <c r="R98" s="33">
        <v>13.025119828332375</v>
      </c>
      <c r="S98" s="33">
        <v>17.723577324689671</v>
      </c>
      <c r="T98" s="33">
        <v>23.728050427735255</v>
      </c>
      <c r="U98" s="37">
        <f t="shared" si="18"/>
        <v>5.5596959139469097E-2</v>
      </c>
      <c r="V98" s="38">
        <f t="shared" si="19"/>
        <v>1.0555969591394692</v>
      </c>
      <c r="W98" s="38">
        <f t="shared" si="20"/>
        <v>-8.4610592741303781E-2</v>
      </c>
      <c r="X98" s="37">
        <f t="shared" si="21"/>
        <v>0.16688136080143501</v>
      </c>
      <c r="Y98" s="37">
        <f t="shared" si="22"/>
        <v>2.7574129116129775E-2</v>
      </c>
      <c r="Z98" s="37">
        <f t="shared" si="23"/>
        <v>-2.3705565430565123E-3</v>
      </c>
    </row>
    <row r="99" spans="1:26" x14ac:dyDescent="0.3">
      <c r="A99" s="34">
        <v>12451</v>
      </c>
      <c r="B99" s="33">
        <v>11.32</v>
      </c>
      <c r="C99" s="33">
        <v>0.44169999999999998</v>
      </c>
      <c r="D99" s="33">
        <v>0.44829999999999998</v>
      </c>
      <c r="E99" s="37">
        <f t="shared" si="12"/>
        <v>9.1877397010666547E-3</v>
      </c>
      <c r="F99" s="37">
        <f t="shared" si="13"/>
        <v>1.0091877397010667</v>
      </c>
      <c r="G99" s="37">
        <f t="shared" si="14"/>
        <v>0.26937768703982656</v>
      </c>
      <c r="H99" s="37">
        <f t="shared" si="15"/>
        <v>0.27934486627339172</v>
      </c>
      <c r="I99" s="37">
        <f t="shared" si="16"/>
        <v>6.9032251084026441E-2</v>
      </c>
      <c r="J99" s="37">
        <f t="shared" si="17"/>
        <v>6.7493644937952624E-2</v>
      </c>
      <c r="K99" s="33">
        <v>13.3</v>
      </c>
      <c r="L99" s="33">
        <v>3.0924999999999998</v>
      </c>
      <c r="M99" s="33">
        <v>221.0830045112782</v>
      </c>
      <c r="N99" s="33">
        <v>8.6265338421052622</v>
      </c>
      <c r="O99" s="33">
        <v>6257.8823589144495</v>
      </c>
      <c r="P99" s="33">
        <v>8.7554338270676677</v>
      </c>
      <c r="Q99" s="33">
        <v>247.82762027397058</v>
      </c>
      <c r="R99" s="33">
        <v>13.926922904274292</v>
      </c>
      <c r="S99" s="33">
        <v>18.949402441246871</v>
      </c>
      <c r="T99" s="33">
        <v>25.25094802587553</v>
      </c>
      <c r="U99" s="37">
        <f t="shared" si="18"/>
        <v>7.139352966182079E-2</v>
      </c>
      <c r="V99" s="38">
        <f t="shared" si="19"/>
        <v>1.0713935296618209</v>
      </c>
      <c r="W99" s="38">
        <f t="shared" si="20"/>
        <v>-0.13282299713620949</v>
      </c>
      <c r="X99" s="37">
        <f t="shared" si="21"/>
        <v>0.1587825726309573</v>
      </c>
      <c r="Y99" s="37">
        <f t="shared" si="22"/>
        <v>1.3688893232021826E-2</v>
      </c>
      <c r="Z99" s="37">
        <f t="shared" si="23"/>
        <v>-4.6576567048659534E-3</v>
      </c>
    </row>
    <row r="100" spans="1:26" x14ac:dyDescent="0.3">
      <c r="A100" s="34">
        <v>12479</v>
      </c>
      <c r="B100" s="33">
        <v>10.74</v>
      </c>
      <c r="C100" s="33">
        <v>0.4425</v>
      </c>
      <c r="D100" s="33">
        <v>0.45250000000000001</v>
      </c>
      <c r="E100" s="37">
        <f t="shared" si="12"/>
        <v>9.3251119785870366E-3</v>
      </c>
      <c r="F100" s="37">
        <f t="shared" si="13"/>
        <v>1.0093251119785871</v>
      </c>
      <c r="G100" s="37">
        <f t="shared" si="14"/>
        <v>0.4230183553226432</v>
      </c>
      <c r="H100" s="37">
        <f t="shared" si="15"/>
        <v>0.28570297836263236</v>
      </c>
      <c r="I100" s="37">
        <f t="shared" si="16"/>
        <v>7.4030337038217375E-2</v>
      </c>
      <c r="J100" s="37">
        <f t="shared" si="17"/>
        <v>6.6214765450403057E-2</v>
      </c>
      <c r="K100" s="33">
        <v>13.3</v>
      </c>
      <c r="L100" s="33">
        <v>3.0649999999999999</v>
      </c>
      <c r="M100" s="33">
        <v>209.75543007518795</v>
      </c>
      <c r="N100" s="33">
        <v>8.6421580827067661</v>
      </c>
      <c r="O100" s="33">
        <v>5957.6339175553139</v>
      </c>
      <c r="P100" s="33">
        <v>8.8374610902255633</v>
      </c>
      <c r="Q100" s="33">
        <v>251.008319152121</v>
      </c>
      <c r="R100" s="33">
        <v>13.254537629740081</v>
      </c>
      <c r="S100" s="33">
        <v>18.036493561971572</v>
      </c>
      <c r="T100" s="33">
        <v>23.734806629834253</v>
      </c>
      <c r="U100" s="37">
        <f t="shared" si="18"/>
        <v>-5.2595983694318282E-2</v>
      </c>
      <c r="V100" s="38">
        <f t="shared" si="19"/>
        <v>0.94740401630568172</v>
      </c>
      <c r="W100" s="38">
        <f t="shared" si="20"/>
        <v>-0.2154600222539127</v>
      </c>
      <c r="X100" s="37">
        <f t="shared" si="21"/>
        <v>0.14519841336441175</v>
      </c>
      <c r="Y100" s="37">
        <f t="shared" si="22"/>
        <v>-1.7237384964849944E-3</v>
      </c>
      <c r="Z100" s="37">
        <f t="shared" si="23"/>
        <v>-1.2228042293627173E-2</v>
      </c>
    </row>
    <row r="101" spans="1:26" x14ac:dyDescent="0.3">
      <c r="A101" s="34">
        <v>12510</v>
      </c>
      <c r="B101" s="33">
        <v>10.92</v>
      </c>
      <c r="C101" s="33">
        <v>0.44330000000000003</v>
      </c>
      <c r="D101" s="33">
        <v>0.45669999999999999</v>
      </c>
      <c r="E101" s="37">
        <f t="shared" si="12"/>
        <v>9.2389570509724111E-3</v>
      </c>
      <c r="F101" s="37">
        <f t="shared" si="13"/>
        <v>1.0092389570509723</v>
      </c>
      <c r="G101" s="37">
        <f t="shared" si="14"/>
        <v>0.57351795443206854</v>
      </c>
      <c r="H101" s="37">
        <f t="shared" si="15"/>
        <v>0.29176147309990696</v>
      </c>
      <c r="I101" s="37">
        <f t="shared" si="16"/>
        <v>7.8777862341242511E-2</v>
      </c>
      <c r="J101" s="37">
        <f t="shared" si="17"/>
        <v>6.4921157575967392E-2</v>
      </c>
      <c r="K101" s="33">
        <v>13.3</v>
      </c>
      <c r="L101" s="33">
        <v>3.0375000000000005</v>
      </c>
      <c r="M101" s="33">
        <v>213.2708842105263</v>
      </c>
      <c r="N101" s="33">
        <v>8.65778232330827</v>
      </c>
      <c r="O101" s="33">
        <v>6077.9746094979873</v>
      </c>
      <c r="P101" s="33">
        <v>8.919488353383457</v>
      </c>
      <c r="Q101" s="33">
        <v>254.19514690089107</v>
      </c>
      <c r="R101" s="33">
        <v>13.518389284490089</v>
      </c>
      <c r="S101" s="33">
        <v>18.396276947912742</v>
      </c>
      <c r="T101" s="33">
        <v>23.910663455222245</v>
      </c>
      <c r="U101" s="37">
        <f t="shared" si="18"/>
        <v>1.6620881236040282E-2</v>
      </c>
      <c r="V101" s="38">
        <f t="shared" si="19"/>
        <v>1.0166208812360402</v>
      </c>
      <c r="W101" s="38">
        <f t="shared" si="20"/>
        <v>-0.22621069562966756</v>
      </c>
      <c r="X101" s="37">
        <f t="shared" si="21"/>
        <v>0.16306635742327025</v>
      </c>
      <c r="Y101" s="37">
        <f t="shared" si="22"/>
        <v>8.9239635818438856E-3</v>
      </c>
      <c r="Z101" s="37">
        <f t="shared" si="23"/>
        <v>-4.1029969902974806E-3</v>
      </c>
    </row>
    <row r="102" spans="1:26" x14ac:dyDescent="0.3">
      <c r="A102" s="34">
        <v>12540</v>
      </c>
      <c r="B102" s="33">
        <v>9.81</v>
      </c>
      <c r="C102" s="33">
        <v>0.44419999999999998</v>
      </c>
      <c r="D102" s="33">
        <v>0.46079999999999999</v>
      </c>
      <c r="E102" s="37">
        <f t="shared" si="12"/>
        <v>8.9373891907280883E-3</v>
      </c>
      <c r="F102" s="37">
        <f t="shared" si="13"/>
        <v>1.0089373891907281</v>
      </c>
      <c r="G102" s="37">
        <f t="shared" si="14"/>
        <v>0.61505237787239952</v>
      </c>
      <c r="H102" s="37">
        <f t="shared" si="15"/>
        <v>0.29466523401408207</v>
      </c>
      <c r="I102" s="37">
        <f t="shared" si="16"/>
        <v>8.1544563940261661E-2</v>
      </c>
      <c r="J102" s="37">
        <f t="shared" si="17"/>
        <v>6.363497403500773E-2</v>
      </c>
      <c r="K102" s="33">
        <v>13.3</v>
      </c>
      <c r="L102" s="33">
        <v>3.0100000000000002</v>
      </c>
      <c r="M102" s="33">
        <v>191.59225037593984</v>
      </c>
      <c r="N102" s="33">
        <v>8.675359593984961</v>
      </c>
      <c r="O102" s="33">
        <v>5480.7616556138746</v>
      </c>
      <c r="P102" s="33">
        <v>8.9995625864661637</v>
      </c>
      <c r="Q102" s="33">
        <v>257.44495116278011</v>
      </c>
      <c r="R102" s="33">
        <v>12.181583235024018</v>
      </c>
      <c r="S102" s="33">
        <v>16.583942576102306</v>
      </c>
      <c r="T102" s="33">
        <v>21.2890625</v>
      </c>
      <c r="U102" s="37">
        <f t="shared" si="18"/>
        <v>-0.10719369673948724</v>
      </c>
      <c r="V102" s="38">
        <f t="shared" si="19"/>
        <v>0.8928063032605128</v>
      </c>
      <c r="W102" s="38">
        <f t="shared" si="20"/>
        <v>-0.18387859265857254</v>
      </c>
      <c r="X102" s="37">
        <f t="shared" si="21"/>
        <v>0.13606113574965839</v>
      </c>
      <c r="Y102" s="37">
        <f t="shared" si="22"/>
        <v>-2.3259308270324297E-2</v>
      </c>
      <c r="Z102" s="37">
        <f t="shared" si="23"/>
        <v>-7.5160519300929707E-3</v>
      </c>
    </row>
    <row r="103" spans="1:26" x14ac:dyDescent="0.3">
      <c r="A103" s="34">
        <v>12571</v>
      </c>
      <c r="B103" s="33">
        <v>9.94</v>
      </c>
      <c r="C103" s="33">
        <v>0.44500000000000001</v>
      </c>
      <c r="D103" s="33">
        <v>0.46500000000000002</v>
      </c>
      <c r="E103" s="37">
        <f t="shared" si="12"/>
        <v>9.0732962056749751E-3</v>
      </c>
      <c r="F103" s="37">
        <f t="shared" si="13"/>
        <v>1.009073296205675</v>
      </c>
      <c r="G103" s="37">
        <f t="shared" si="14"/>
        <v>0.6561871314170864</v>
      </c>
      <c r="H103" s="37">
        <f t="shared" si="15"/>
        <v>0.29756660428399595</v>
      </c>
      <c r="I103" s="37">
        <f t="shared" si="16"/>
        <v>8.4268220206270783E-2</v>
      </c>
      <c r="J103" s="37">
        <f t="shared" si="17"/>
        <v>6.2377553749188408E-2</v>
      </c>
      <c r="K103" s="33">
        <v>13.4</v>
      </c>
      <c r="L103" s="33">
        <v>2.9824999999999999</v>
      </c>
      <c r="M103" s="33">
        <v>192.68244925373131</v>
      </c>
      <c r="N103" s="33">
        <v>8.6261257462686558</v>
      </c>
      <c r="O103" s="33">
        <v>5532.5118270804069</v>
      </c>
      <c r="P103" s="33">
        <v>9.0138167910447766</v>
      </c>
      <c r="Q103" s="33">
        <v>258.81468808776555</v>
      </c>
      <c r="R103" s="33">
        <v>12.287726483952421</v>
      </c>
      <c r="S103" s="33">
        <v>16.734478982141706</v>
      </c>
      <c r="T103" s="33">
        <v>21.376344086021504</v>
      </c>
      <c r="U103" s="37">
        <f t="shared" si="18"/>
        <v>1.3164747091210851E-2</v>
      </c>
      <c r="V103" s="38">
        <f t="shared" si="19"/>
        <v>1.0131647470912108</v>
      </c>
      <c r="W103" s="38">
        <f t="shared" si="20"/>
        <v>-1.677799342416586E-2</v>
      </c>
      <c r="X103" s="37">
        <f t="shared" si="21"/>
        <v>0.15853347113560368</v>
      </c>
      <c r="Y103" s="37">
        <f t="shared" si="22"/>
        <v>6.5223145432877772E-3</v>
      </c>
      <c r="Z103" s="37">
        <f t="shared" si="23"/>
        <v>5.5570670372890874E-3</v>
      </c>
    </row>
    <row r="104" spans="1:26" x14ac:dyDescent="0.3">
      <c r="A104" s="34">
        <v>12601</v>
      </c>
      <c r="B104" s="33">
        <v>9.4700000000000006</v>
      </c>
      <c r="C104" s="33">
        <v>0.44579999999999997</v>
      </c>
      <c r="D104" s="33">
        <v>0.46920000000000001</v>
      </c>
      <c r="E104" s="37">
        <f t="shared" si="12"/>
        <v>8.9917111919640864E-3</v>
      </c>
      <c r="F104" s="37">
        <f t="shared" si="13"/>
        <v>1.0089917111919642</v>
      </c>
      <c r="G104" s="37">
        <f t="shared" si="14"/>
        <v>0.69623975360471135</v>
      </c>
      <c r="H104" s="37">
        <f t="shared" si="15"/>
        <v>0.30032104569715923</v>
      </c>
      <c r="I104" s="37">
        <f t="shared" si="16"/>
        <v>8.6866546649197574E-2</v>
      </c>
      <c r="J104" s="37">
        <f t="shared" si="17"/>
        <v>6.110552096386801E-2</v>
      </c>
      <c r="K104" s="33">
        <v>13.4</v>
      </c>
      <c r="L104" s="33">
        <v>2.9550000000000001</v>
      </c>
      <c r="M104" s="33">
        <v>183.57170970149252</v>
      </c>
      <c r="N104" s="33">
        <v>8.6416333880597005</v>
      </c>
      <c r="O104" s="33">
        <v>5291.5915308679569</v>
      </c>
      <c r="P104" s="33">
        <v>9.0952319104477599</v>
      </c>
      <c r="Q104" s="33">
        <v>262.17684754838911</v>
      </c>
      <c r="R104" s="33">
        <v>11.741524229318241</v>
      </c>
      <c r="S104" s="33">
        <v>15.999498232451367</v>
      </c>
      <c r="T104" s="33">
        <v>20.183290707587386</v>
      </c>
      <c r="U104" s="37">
        <f t="shared" si="18"/>
        <v>-4.843811347049571E-2</v>
      </c>
      <c r="V104" s="38">
        <f t="shared" si="19"/>
        <v>0.95156188652950424</v>
      </c>
      <c r="W104" s="38">
        <f t="shared" si="20"/>
        <v>6.5919376428655863E-3</v>
      </c>
      <c r="X104" s="37">
        <f t="shared" si="21"/>
        <v>0.1409530655619804</v>
      </c>
      <c r="Y104" s="37">
        <f t="shared" si="22"/>
        <v>7.4068005382876834E-3</v>
      </c>
      <c r="Z104" s="37">
        <f t="shared" si="23"/>
        <v>8.7514378181845487E-3</v>
      </c>
    </row>
    <row r="105" spans="1:26" x14ac:dyDescent="0.3">
      <c r="A105" s="34">
        <v>12632</v>
      </c>
      <c r="B105" s="33">
        <v>9.1</v>
      </c>
      <c r="C105" s="33">
        <v>0.44669999999999999</v>
      </c>
      <c r="D105" s="33">
        <v>0.4733</v>
      </c>
      <c r="E105" s="37">
        <f t="shared" si="12"/>
        <v>8.7003201328817864E-3</v>
      </c>
      <c r="F105" s="37">
        <f t="shared" si="13"/>
        <v>1.0087003201328817</v>
      </c>
      <c r="G105" s="37">
        <f t="shared" si="14"/>
        <v>0.64617101652488662</v>
      </c>
      <c r="H105" s="37">
        <f t="shared" si="15"/>
        <v>0.30206257003426717</v>
      </c>
      <c r="I105" s="37">
        <f t="shared" si="16"/>
        <v>8.9386876173962904E-2</v>
      </c>
      <c r="J105" s="37">
        <f t="shared" si="17"/>
        <v>5.9472233342813929E-2</v>
      </c>
      <c r="K105" s="33">
        <v>13.4</v>
      </c>
      <c r="L105" s="33">
        <v>2.9275000000000002</v>
      </c>
      <c r="M105" s="33">
        <v>176.39942537313431</v>
      </c>
      <c r="N105" s="33">
        <v>8.659079485074626</v>
      </c>
      <c r="O105" s="33">
        <v>5105.6454514926045</v>
      </c>
      <c r="P105" s="33">
        <v>9.174708574626866</v>
      </c>
      <c r="Q105" s="33">
        <v>265.54966947158789</v>
      </c>
      <c r="R105" s="33">
        <v>11.315025981829049</v>
      </c>
      <c r="S105" s="33">
        <v>15.429440235825373</v>
      </c>
      <c r="T105" s="33">
        <v>19.226706106063805</v>
      </c>
      <c r="U105" s="37">
        <f t="shared" si="18"/>
        <v>-3.9854493675182623E-2</v>
      </c>
      <c r="V105" s="38">
        <f t="shared" si="19"/>
        <v>0.96014550632481743</v>
      </c>
      <c r="W105" s="38">
        <f t="shared" si="20"/>
        <v>0.11182958719733027</v>
      </c>
      <c r="X105" s="37">
        <f t="shared" si="21"/>
        <v>0.17668848952359451</v>
      </c>
      <c r="Y105" s="37">
        <f t="shared" si="22"/>
        <v>2.21377170805237E-2</v>
      </c>
      <c r="Z105" s="37">
        <f t="shared" si="23"/>
        <v>1.6263049848157962E-2</v>
      </c>
    </row>
    <row r="106" spans="1:26" x14ac:dyDescent="0.3">
      <c r="A106" s="34">
        <v>12663</v>
      </c>
      <c r="B106" s="33">
        <v>8.8800000000000008</v>
      </c>
      <c r="C106" s="33">
        <v>0.44750000000000001</v>
      </c>
      <c r="D106" s="33">
        <v>0.47749999999999998</v>
      </c>
      <c r="E106" s="37">
        <f t="shared" si="12"/>
        <v>8.8347230085826373E-3</v>
      </c>
      <c r="F106" s="37">
        <f t="shared" si="13"/>
        <v>1.0088347230085826</v>
      </c>
      <c r="G106" s="37">
        <f t="shared" si="14"/>
        <v>0.59732332506614427</v>
      </c>
      <c r="H106" s="37">
        <f t="shared" si="15"/>
        <v>0.30383373905399047</v>
      </c>
      <c r="I106" s="37">
        <f t="shared" si="16"/>
        <v>9.1874812621504987E-2</v>
      </c>
      <c r="J106" s="37">
        <f t="shared" si="17"/>
        <v>5.7862907714051559E-2</v>
      </c>
      <c r="K106" s="33">
        <v>13.6</v>
      </c>
      <c r="L106" s="33">
        <v>2.9000000000000004</v>
      </c>
      <c r="M106" s="33">
        <v>169.60342941176472</v>
      </c>
      <c r="N106" s="33">
        <v>8.5470196691176472</v>
      </c>
      <c r="O106" s="33">
        <v>4929.5596084612507</v>
      </c>
      <c r="P106" s="33">
        <v>9.1200042279411768</v>
      </c>
      <c r="Q106" s="33">
        <v>265.07485507209992</v>
      </c>
      <c r="R106" s="33">
        <v>10.909954083288842</v>
      </c>
      <c r="S106" s="33">
        <v>14.88906003688466</v>
      </c>
      <c r="T106" s="33">
        <v>18.596858638743459</v>
      </c>
      <c r="U106" s="37">
        <f t="shared" si="18"/>
        <v>-2.4472856518725574E-2</v>
      </c>
      <c r="V106" s="38">
        <f t="shared" si="19"/>
        <v>0.97552714348127445</v>
      </c>
      <c r="W106" s="38">
        <f t="shared" si="20"/>
        <v>0.23373354289910919</v>
      </c>
      <c r="X106" s="37">
        <f t="shared" si="21"/>
        <v>0.19389206146154336</v>
      </c>
      <c r="Y106" s="37">
        <f t="shared" si="22"/>
        <v>2.7336118363620265E-2</v>
      </c>
      <c r="Z106" s="37">
        <f t="shared" si="23"/>
        <v>1.8850603344880312E-2</v>
      </c>
    </row>
    <row r="107" spans="1:26" x14ac:dyDescent="0.3">
      <c r="A107" s="34">
        <v>12693</v>
      </c>
      <c r="B107" s="33">
        <v>8.9499999999999993</v>
      </c>
      <c r="C107" s="33">
        <v>0.44829999999999998</v>
      </c>
      <c r="D107" s="33">
        <v>0.48170000000000002</v>
      </c>
      <c r="E107" s="37">
        <f t="shared" si="12"/>
        <v>8.7573537153902078E-3</v>
      </c>
      <c r="F107" s="37">
        <f t="shared" si="13"/>
        <v>1.0087573537153902</v>
      </c>
      <c r="G107" s="37">
        <f t="shared" si="14"/>
        <v>0.54898731094565134</v>
      </c>
      <c r="H107" s="37">
        <f t="shared" si="15"/>
        <v>0.30549775228832488</v>
      </c>
      <c r="I107" s="37">
        <f t="shared" si="16"/>
        <v>9.4249502587726575E-2</v>
      </c>
      <c r="J107" s="37">
        <f t="shared" si="17"/>
        <v>5.6234827267638288E-2</v>
      </c>
      <c r="K107" s="33">
        <v>13.5</v>
      </c>
      <c r="L107" s="33">
        <v>2.8724999999999996</v>
      </c>
      <c r="M107" s="33">
        <v>172.2066185185185</v>
      </c>
      <c r="N107" s="33">
        <v>8.6257236962962942</v>
      </c>
      <c r="O107" s="33">
        <v>5026.1142252589225</v>
      </c>
      <c r="P107" s="33">
        <v>9.2683718592592594</v>
      </c>
      <c r="Q107" s="33">
        <v>270.51164495052774</v>
      </c>
      <c r="R107" s="33">
        <v>11.108352605351726</v>
      </c>
      <c r="S107" s="33">
        <v>15.171974636031178</v>
      </c>
      <c r="T107" s="33">
        <v>18.58002906373261</v>
      </c>
      <c r="U107" s="37">
        <f t="shared" si="18"/>
        <v>7.851975282685171E-3</v>
      </c>
      <c r="V107" s="38">
        <f t="shared" si="19"/>
        <v>1.0078519752826851</v>
      </c>
      <c r="W107" s="38">
        <f t="shared" si="20"/>
        <v>0.29110130820709634</v>
      </c>
      <c r="X107" s="37">
        <f t="shared" si="21"/>
        <v>0.1462685613777257</v>
      </c>
      <c r="Y107" s="37">
        <f t="shared" si="22"/>
        <v>5.166591440567192E-2</v>
      </c>
      <c r="Z107" s="37">
        <f t="shared" si="23"/>
        <v>1.9662890653679987E-2</v>
      </c>
    </row>
    <row r="108" spans="1:26" x14ac:dyDescent="0.3">
      <c r="A108" s="34">
        <v>12724</v>
      </c>
      <c r="B108" s="33">
        <v>9.1999999999999993</v>
      </c>
      <c r="C108" s="33">
        <v>0.44919999999999999</v>
      </c>
      <c r="D108" s="33">
        <v>0.48580000000000001</v>
      </c>
      <c r="E108" s="37">
        <f t="shared" si="12"/>
        <v>8.4755029318969808E-3</v>
      </c>
      <c r="F108" s="37">
        <f t="shared" si="13"/>
        <v>1.008475502931897</v>
      </c>
      <c r="G108" s="37">
        <f t="shared" si="14"/>
        <v>0.53554004363935559</v>
      </c>
      <c r="H108" s="37">
        <f t="shared" si="15"/>
        <v>0.29390461214297847</v>
      </c>
      <c r="I108" s="37">
        <f t="shared" si="16"/>
        <v>9.969368796319511E-2</v>
      </c>
      <c r="J108" s="37">
        <f t="shared" si="17"/>
        <v>5.6462893428562921E-2</v>
      </c>
      <c r="K108" s="33">
        <v>13.5</v>
      </c>
      <c r="L108" s="33">
        <v>2.8449999999999998</v>
      </c>
      <c r="M108" s="33">
        <v>177.01685925925923</v>
      </c>
      <c r="N108" s="33">
        <v>8.6430405629629625</v>
      </c>
      <c r="O108" s="33">
        <v>5187.5301767092305</v>
      </c>
      <c r="P108" s="33">
        <v>9.347259807407406</v>
      </c>
      <c r="Q108" s="33">
        <v>273.92414780927658</v>
      </c>
      <c r="R108" s="33">
        <v>11.448808690205698</v>
      </c>
      <c r="S108" s="33">
        <v>15.64760013557143</v>
      </c>
      <c r="T108" s="33">
        <v>18.937834499794153</v>
      </c>
      <c r="U108" s="37">
        <f t="shared" si="18"/>
        <v>2.7549951768230649E-2</v>
      </c>
      <c r="V108" s="38">
        <f t="shared" si="19"/>
        <v>1.0275499517682307</v>
      </c>
      <c r="W108" s="38">
        <f t="shared" si="20"/>
        <v>0.31479917505413724</v>
      </c>
      <c r="X108" s="37">
        <f t="shared" si="21"/>
        <v>8.6087550171036753E-2</v>
      </c>
      <c r="Y108" s="37">
        <f t="shared" si="22"/>
        <v>5.2119142182903033E-2</v>
      </c>
      <c r="Z108" s="37">
        <f t="shared" si="23"/>
        <v>2.1284994159364246E-2</v>
      </c>
    </row>
    <row r="109" spans="1:26" x14ac:dyDescent="0.3">
      <c r="A109" s="34">
        <v>12754</v>
      </c>
      <c r="B109" s="33">
        <v>9.26</v>
      </c>
      <c r="C109" s="33">
        <v>0.45</v>
      </c>
      <c r="D109" s="33">
        <v>0.49</v>
      </c>
      <c r="E109" s="37">
        <f t="shared" si="12"/>
        <v>8.6083745366001014E-3</v>
      </c>
      <c r="F109" s="37">
        <f t="shared" si="13"/>
        <v>1.0086083745366001</v>
      </c>
      <c r="G109" s="37">
        <f t="shared" si="14"/>
        <v>0.52263494668452259</v>
      </c>
      <c r="H109" s="37">
        <f t="shared" si="15"/>
        <v>0.28219522050242318</v>
      </c>
      <c r="I109" s="37">
        <f t="shared" si="16"/>
        <v>0.10494808537370659</v>
      </c>
      <c r="J109" s="37">
        <f t="shared" si="17"/>
        <v>5.6707038503029494E-2</v>
      </c>
      <c r="K109" s="33">
        <v>13.4</v>
      </c>
      <c r="L109" s="33">
        <v>2.8174999999999999</v>
      </c>
      <c r="M109" s="33">
        <v>179.50095373134326</v>
      </c>
      <c r="N109" s="33">
        <v>8.7230485074626856</v>
      </c>
      <c r="O109" s="33">
        <v>5281.6299038155412</v>
      </c>
      <c r="P109" s="33">
        <v>9.4984305970149236</v>
      </c>
      <c r="Q109" s="33">
        <v>279.48149599023918</v>
      </c>
      <c r="R109" s="33">
        <v>11.639337566475884</v>
      </c>
      <c r="S109" s="33">
        <v>15.918287827037373</v>
      </c>
      <c r="T109" s="33">
        <v>18.897959183673468</v>
      </c>
      <c r="U109" s="37">
        <f t="shared" si="18"/>
        <v>6.5005646030934627E-3</v>
      </c>
      <c r="V109" s="38">
        <f t="shared" si="19"/>
        <v>1.0065005646030936</v>
      </c>
      <c r="W109" s="38">
        <f t="shared" si="20"/>
        <v>0.39445606461146498</v>
      </c>
      <c r="X109" s="37">
        <f t="shared" si="21"/>
        <v>4.461220704378821E-2</v>
      </c>
      <c r="Y109" s="37">
        <f t="shared" si="22"/>
        <v>4.3016925605479095E-2</v>
      </c>
      <c r="Z109" s="37">
        <f t="shared" si="23"/>
        <v>1.7859654514154499E-2</v>
      </c>
    </row>
    <row r="110" spans="1:26" x14ac:dyDescent="0.3">
      <c r="A110" s="34">
        <v>12785</v>
      </c>
      <c r="B110" s="33">
        <v>9.26</v>
      </c>
      <c r="C110" s="33">
        <v>0.45</v>
      </c>
      <c r="D110" s="33">
        <v>0.56999999999999995</v>
      </c>
      <c r="E110" s="37">
        <f t="shared" si="12"/>
        <v>0.1512309697239235</v>
      </c>
      <c r="F110" s="37">
        <f t="shared" si="13"/>
        <v>1.1512309697239236</v>
      </c>
      <c r="G110" s="37">
        <f t="shared" si="14"/>
        <v>0.50963940526875873</v>
      </c>
      <c r="H110" s="37">
        <f t="shared" si="15"/>
        <v>0.27021797280861559</v>
      </c>
      <c r="I110" s="37">
        <f t="shared" si="16"/>
        <v>0.10994604482939518</v>
      </c>
      <c r="J110" s="37">
        <f t="shared" si="17"/>
        <v>5.6926207535413553E-2</v>
      </c>
      <c r="K110" s="33">
        <v>13.6</v>
      </c>
      <c r="L110" s="33">
        <v>2.79</v>
      </c>
      <c r="M110" s="33">
        <v>176.8612338235294</v>
      </c>
      <c r="N110" s="33">
        <v>8.5947683823529406</v>
      </c>
      <c r="O110" s="33">
        <v>5225.0332233175186</v>
      </c>
      <c r="P110" s="33">
        <v>10.886706617647057</v>
      </c>
      <c r="Q110" s="33">
        <v>321.62731504222302</v>
      </c>
      <c r="R110" s="33">
        <v>11.495907968201596</v>
      </c>
      <c r="S110" s="33">
        <v>15.731975583272842</v>
      </c>
      <c r="T110" s="33">
        <v>16.245614035087719</v>
      </c>
      <c r="U110" s="37">
        <f t="shared" si="18"/>
        <v>0</v>
      </c>
      <c r="V110" s="38">
        <f t="shared" si="19"/>
        <v>1</v>
      </c>
      <c r="W110" s="38">
        <f t="shared" si="20"/>
        <v>0.38544985830321776</v>
      </c>
      <c r="X110" s="37">
        <f t="shared" si="21"/>
        <v>3.6981623583912437E-2</v>
      </c>
      <c r="Y110" s="37">
        <f t="shared" si="22"/>
        <v>3.6849647760288207E-2</v>
      </c>
      <c r="Z110" s="37">
        <f t="shared" si="23"/>
        <v>1.9351579633488214E-2</v>
      </c>
    </row>
    <row r="111" spans="1:26" x14ac:dyDescent="0.3">
      <c r="A111" s="34">
        <v>12816</v>
      </c>
      <c r="B111" s="33">
        <v>8.98</v>
      </c>
      <c r="C111" s="33">
        <v>0.45</v>
      </c>
      <c r="D111" s="33">
        <v>0.65</v>
      </c>
      <c r="E111" s="37">
        <f t="shared" si="12"/>
        <v>0.13133600206108714</v>
      </c>
      <c r="F111" s="37">
        <f t="shared" si="13"/>
        <v>1.1313360020610872</v>
      </c>
      <c r="G111" s="37">
        <f t="shared" si="14"/>
        <v>0.32846802677526998</v>
      </c>
      <c r="H111" s="37">
        <f t="shared" si="15"/>
        <v>0.20549883648312317</v>
      </c>
      <c r="I111" s="37">
        <f t="shared" si="16"/>
        <v>8.8053299713848787E-2</v>
      </c>
      <c r="J111" s="37">
        <f t="shared" si="17"/>
        <v>4.38522114201918E-2</v>
      </c>
      <c r="K111" s="33">
        <v>13.7</v>
      </c>
      <c r="L111" s="33">
        <v>2.7783333333333333</v>
      </c>
      <c r="M111" s="33">
        <v>170.26145547445256</v>
      </c>
      <c r="N111" s="33">
        <v>8.5320328467153281</v>
      </c>
      <c r="O111" s="33">
        <v>5051.0603998140805</v>
      </c>
      <c r="P111" s="33">
        <v>12.324047445255475</v>
      </c>
      <c r="Q111" s="33">
        <v>365.61127615580762</v>
      </c>
      <c r="R111" s="33">
        <v>11.087812159055565</v>
      </c>
      <c r="S111" s="33">
        <v>15.179973139310773</v>
      </c>
      <c r="T111" s="33">
        <v>13.815384615384616</v>
      </c>
      <c r="U111" s="37">
        <f t="shared" si="18"/>
        <v>-3.0704166343979735E-2</v>
      </c>
      <c r="V111" s="38">
        <f t="shared" si="19"/>
        <v>0.96929583365602023</v>
      </c>
      <c r="W111" s="38">
        <f t="shared" si="20"/>
        <v>0.45990985788129657</v>
      </c>
      <c r="X111" s="37">
        <f t="shared" si="21"/>
        <v>4.555897261916364E-2</v>
      </c>
      <c r="Y111" s="37">
        <f t="shared" si="22"/>
        <v>3.5707989144713181E-2</v>
      </c>
      <c r="Z111" s="37">
        <f t="shared" si="23"/>
        <v>2.2248027558513073E-2</v>
      </c>
    </row>
    <row r="112" spans="1:26" x14ac:dyDescent="0.3">
      <c r="A112" s="34">
        <v>12844</v>
      </c>
      <c r="B112" s="33">
        <v>8.41</v>
      </c>
      <c r="C112" s="33">
        <v>0.45</v>
      </c>
      <c r="D112" s="33">
        <v>0.73</v>
      </c>
      <c r="E112" s="37">
        <f t="shared" si="12"/>
        <v>0.11607217125275403</v>
      </c>
      <c r="F112" s="37">
        <f t="shared" si="13"/>
        <v>1.1160721712527539</v>
      </c>
      <c r="G112" s="37">
        <f t="shared" si="14"/>
        <v>0.18939889218132944</v>
      </c>
      <c r="H112" s="37">
        <f t="shared" si="15"/>
        <v>0.14612613933714336</v>
      </c>
      <c r="I112" s="37">
        <f t="shared" si="16"/>
        <v>6.9503498794243335E-2</v>
      </c>
      <c r="J112" s="37">
        <f t="shared" si="17"/>
        <v>3.2529017295773954E-2</v>
      </c>
      <c r="K112" s="33">
        <v>13.7</v>
      </c>
      <c r="L112" s="33">
        <v>2.7666666666666666</v>
      </c>
      <c r="M112" s="33">
        <v>159.45421386861315</v>
      </c>
      <c r="N112" s="33">
        <v>8.5320328467153281</v>
      </c>
      <c r="O112" s="33">
        <v>4751.5403928095147</v>
      </c>
      <c r="P112" s="33">
        <v>13.840853284671534</v>
      </c>
      <c r="Q112" s="33">
        <v>412.44048593947031</v>
      </c>
      <c r="R112" s="33">
        <v>10.398272404790033</v>
      </c>
      <c r="S112" s="33">
        <v>14.241120748641031</v>
      </c>
      <c r="T112" s="33">
        <v>11.520547945205481</v>
      </c>
      <c r="U112" s="37">
        <f t="shared" si="18"/>
        <v>-6.5578408329251534E-2</v>
      </c>
      <c r="V112" s="38">
        <f t="shared" si="19"/>
        <v>0.93442159167074845</v>
      </c>
      <c r="W112" s="38">
        <f t="shared" si="20"/>
        <v>0.59023644524811814</v>
      </c>
      <c r="X112" s="37">
        <f t="shared" si="21"/>
        <v>4.7809852223976712E-2</v>
      </c>
      <c r="Y112" s="37">
        <f t="shared" si="22"/>
        <v>4.0651412246393015E-2</v>
      </c>
      <c r="Z112" s="37">
        <f t="shared" si="23"/>
        <v>2.8608704895541237E-2</v>
      </c>
    </row>
    <row r="113" spans="1:26" x14ac:dyDescent="0.3">
      <c r="A113" s="34">
        <v>12875</v>
      </c>
      <c r="B113" s="33">
        <v>9.0399999999999991</v>
      </c>
      <c r="C113" s="33">
        <v>0.44666699999999998</v>
      </c>
      <c r="D113" s="33">
        <v>0.75666699999999998</v>
      </c>
      <c r="E113" s="37">
        <f t="shared" si="12"/>
        <v>3.587872819343918E-2</v>
      </c>
      <c r="F113" s="37">
        <f t="shared" si="13"/>
        <v>1.0358787281934392</v>
      </c>
      <c r="G113" s="37">
        <f t="shared" si="14"/>
        <v>7.9276686897771009E-2</v>
      </c>
      <c r="H113" s="37">
        <f t="shared" si="15"/>
        <v>9.0643469474595229E-2</v>
      </c>
      <c r="I113" s="37">
        <f t="shared" si="16"/>
        <v>5.352042445336469E-2</v>
      </c>
      <c r="J113" s="37">
        <f t="shared" si="17"/>
        <v>2.2566331921849425E-2</v>
      </c>
      <c r="K113" s="33">
        <v>13.8</v>
      </c>
      <c r="L113" s="33">
        <v>2.7549999999999999</v>
      </c>
      <c r="M113" s="33">
        <v>170.15703768115938</v>
      </c>
      <c r="N113" s="33">
        <v>8.4074705254347819</v>
      </c>
      <c r="O113" s="33">
        <v>5091.3491358007577</v>
      </c>
      <c r="P113" s="33">
        <v>14.242501684855071</v>
      </c>
      <c r="Q113" s="33">
        <v>426.15662351094608</v>
      </c>
      <c r="R113" s="33">
        <v>11.104210207149523</v>
      </c>
      <c r="S113" s="33">
        <v>15.203114450417134</v>
      </c>
      <c r="T113" s="33">
        <v>11.947131300823214</v>
      </c>
      <c r="U113" s="37">
        <f t="shared" si="18"/>
        <v>7.2237700419228348E-2</v>
      </c>
      <c r="V113" s="38">
        <f t="shared" si="19"/>
        <v>1.0722377004192283</v>
      </c>
      <c r="W113" s="38">
        <f t="shared" si="20"/>
        <v>0.73771870972395215</v>
      </c>
      <c r="X113" s="37">
        <f t="shared" si="21"/>
        <v>4.6793959151743891E-2</v>
      </c>
      <c r="Y113" s="37">
        <f t="shared" si="22"/>
        <v>5.3113150084675986E-2</v>
      </c>
      <c r="Z113" s="37">
        <f t="shared" si="23"/>
        <v>3.5337554058704868E-2</v>
      </c>
    </row>
    <row r="114" spans="1:26" x14ac:dyDescent="0.3">
      <c r="A114" s="34">
        <v>12905</v>
      </c>
      <c r="B114" s="33">
        <v>9.75</v>
      </c>
      <c r="C114" s="33">
        <v>0.44333299999999998</v>
      </c>
      <c r="D114" s="33">
        <v>0.78333299999999995</v>
      </c>
      <c r="E114" s="37">
        <f t="shared" si="12"/>
        <v>3.4634630602213438E-2</v>
      </c>
      <c r="F114" s="37">
        <f t="shared" si="13"/>
        <v>1.0346346306022134</v>
      </c>
      <c r="G114" s="37">
        <f t="shared" si="14"/>
        <v>8.0727699026107436E-2</v>
      </c>
      <c r="H114" s="37">
        <f t="shared" si="15"/>
        <v>5.405183874877828E-2</v>
      </c>
      <c r="I114" s="37">
        <f t="shared" si="16"/>
        <v>4.9766383479860288E-2</v>
      </c>
      <c r="J114" s="37">
        <f t="shared" si="17"/>
        <v>2.040733730762323E-2</v>
      </c>
      <c r="K114" s="33">
        <v>13.8</v>
      </c>
      <c r="L114" s="33">
        <v>2.7433333333333332</v>
      </c>
      <c r="M114" s="33">
        <v>183.52114130434782</v>
      </c>
      <c r="N114" s="33">
        <v>8.3447157064492732</v>
      </c>
      <c r="O114" s="33">
        <v>5512.0299776466691</v>
      </c>
      <c r="P114" s="33">
        <v>14.744427300652172</v>
      </c>
      <c r="Q114" s="33">
        <v>442.8466644594767</v>
      </c>
      <c r="R114" s="33">
        <v>11.985576683480097</v>
      </c>
      <c r="S114" s="33">
        <v>16.397052898465724</v>
      </c>
      <c r="T114" s="33">
        <v>12.446813807154813</v>
      </c>
      <c r="U114" s="37">
        <f t="shared" si="18"/>
        <v>7.560811060567077E-2</v>
      </c>
      <c r="V114" s="38">
        <f t="shared" si="19"/>
        <v>1.0756081106056707</v>
      </c>
      <c r="W114" s="38">
        <f t="shared" si="20"/>
        <v>0.62282665824138239</v>
      </c>
      <c r="X114" s="37">
        <f t="shared" si="21"/>
        <v>9.2973756724177292E-3</v>
      </c>
      <c r="Y114" s="37">
        <f t="shared" si="22"/>
        <v>4.1072550386436646E-2</v>
      </c>
      <c r="Z114" s="37">
        <f t="shared" si="23"/>
        <v>3.0801538132204875E-2</v>
      </c>
    </row>
    <row r="115" spans="1:26" x14ac:dyDescent="0.3">
      <c r="A115" s="34">
        <v>12936</v>
      </c>
      <c r="B115" s="33">
        <v>10.119999999999999</v>
      </c>
      <c r="C115" s="33">
        <v>0.44</v>
      </c>
      <c r="D115" s="33">
        <v>0.81</v>
      </c>
      <c r="E115" s="37">
        <f t="shared" si="12"/>
        <v>3.3476354728395122E-2</v>
      </c>
      <c r="F115" s="37">
        <f t="shared" si="13"/>
        <v>1.0334763547283952</v>
      </c>
      <c r="G115" s="37">
        <f t="shared" si="14"/>
        <v>8.2082875987565584E-2</v>
      </c>
      <c r="H115" s="37">
        <f t="shared" si="15"/>
        <v>1.6003919520362508E-2</v>
      </c>
      <c r="I115" s="37">
        <f t="shared" si="16"/>
        <v>4.6198685723159549E-2</v>
      </c>
      <c r="J115" s="37">
        <f t="shared" si="17"/>
        <v>1.8350645975837132E-2</v>
      </c>
      <c r="K115" s="33">
        <v>13.7</v>
      </c>
      <c r="L115" s="33">
        <v>2.7316666666666669</v>
      </c>
      <c r="M115" s="33">
        <v>191.87593868613138</v>
      </c>
      <c r="N115" s="33">
        <v>8.3424321167883217</v>
      </c>
      <c r="O115" s="33">
        <v>5783.8453732128946</v>
      </c>
      <c r="P115" s="33">
        <v>15.357659124087593</v>
      </c>
      <c r="Q115" s="33">
        <v>462.93624034609149</v>
      </c>
      <c r="R115" s="33">
        <v>12.539519324443889</v>
      </c>
      <c r="S115" s="33">
        <v>17.136505102037578</v>
      </c>
      <c r="T115" s="33">
        <v>12.493827160493826</v>
      </c>
      <c r="U115" s="37">
        <f t="shared" si="18"/>
        <v>3.7246378849563631E-2</v>
      </c>
      <c r="V115" s="38">
        <f t="shared" si="19"/>
        <v>1.0372463788495636</v>
      </c>
      <c r="W115" s="38">
        <f t="shared" si="20"/>
        <v>0.42644617644956662</v>
      </c>
      <c r="X115" s="37">
        <f t="shared" si="21"/>
        <v>-1.1989573061664593E-2</v>
      </c>
      <c r="Y115" s="37">
        <f t="shared" si="22"/>
        <v>-5.6522715512108412E-3</v>
      </c>
      <c r="Z115" s="37">
        <f t="shared" si="23"/>
        <v>2.7148659360473282E-2</v>
      </c>
    </row>
    <row r="116" spans="1:26" x14ac:dyDescent="0.3">
      <c r="A116" s="34">
        <v>12966</v>
      </c>
      <c r="B116" s="33">
        <v>10.65</v>
      </c>
      <c r="C116" s="33">
        <v>0.44</v>
      </c>
      <c r="D116" s="33">
        <v>0.79333299999999995</v>
      </c>
      <c r="E116" s="37">
        <f t="shared" si="12"/>
        <v>-2.0791189837229395E-2</v>
      </c>
      <c r="F116" s="37">
        <f t="shared" si="13"/>
        <v>0.97920881016277062</v>
      </c>
      <c r="G116" s="37">
        <f t="shared" si="14"/>
        <v>8.3348950566535462E-2</v>
      </c>
      <c r="H116" s="37">
        <f t="shared" si="15"/>
        <v>-2.3854628033662006E-2</v>
      </c>
      <c r="I116" s="37">
        <f t="shared" si="16"/>
        <v>4.2806414694205763E-2</v>
      </c>
      <c r="J116" s="37">
        <f t="shared" si="17"/>
        <v>1.6388327246152024E-2</v>
      </c>
      <c r="K116" s="33">
        <v>13.7</v>
      </c>
      <c r="L116" s="33">
        <v>2.72</v>
      </c>
      <c r="M116" s="33">
        <v>201.92477737226278</v>
      </c>
      <c r="N116" s="33">
        <v>8.3424321167883217</v>
      </c>
      <c r="O116" s="33">
        <v>6107.7102327142757</v>
      </c>
      <c r="P116" s="33">
        <v>15.041651587518247</v>
      </c>
      <c r="Q116" s="33">
        <v>454.97165089670557</v>
      </c>
      <c r="R116" s="33">
        <v>13.202137936511011</v>
      </c>
      <c r="S116" s="33">
        <v>18.016989509797199</v>
      </c>
      <c r="T116" s="33">
        <v>13.424375388393022</v>
      </c>
      <c r="U116" s="37">
        <f t="shared" si="18"/>
        <v>5.104622829611466E-2</v>
      </c>
      <c r="V116" s="38">
        <f t="shared" si="19"/>
        <v>1.0510462282961146</v>
      </c>
      <c r="W116" s="38">
        <f t="shared" si="20"/>
        <v>0.43257319216152834</v>
      </c>
      <c r="X116" s="37">
        <f t="shared" si="21"/>
        <v>-1.6664198048007783E-2</v>
      </c>
      <c r="Y116" s="37">
        <f t="shared" si="22"/>
        <v>-3.1773677216286433E-2</v>
      </c>
      <c r="Z116" s="37">
        <f t="shared" si="23"/>
        <v>2.5276991212112243E-2</v>
      </c>
    </row>
    <row r="117" spans="1:26" x14ac:dyDescent="0.3">
      <c r="A117" s="34">
        <v>12997</v>
      </c>
      <c r="B117" s="33">
        <v>11.37</v>
      </c>
      <c r="C117" s="33">
        <v>0.44</v>
      </c>
      <c r="D117" s="33">
        <v>0.776667</v>
      </c>
      <c r="E117" s="37">
        <f t="shared" si="12"/>
        <v>-2.1231370753161356E-2</v>
      </c>
      <c r="F117" s="37">
        <f t="shared" si="13"/>
        <v>0.97876862924683861</v>
      </c>
      <c r="G117" s="37">
        <f t="shared" si="14"/>
        <v>0.13121418422079656</v>
      </c>
      <c r="H117" s="37">
        <f t="shared" si="15"/>
        <v>-3.9974647778894479E-2</v>
      </c>
      <c r="I117" s="37">
        <f t="shared" si="16"/>
        <v>4.9565491745940271E-2</v>
      </c>
      <c r="J117" s="37">
        <f t="shared" si="17"/>
        <v>1.8157491903577849E-2</v>
      </c>
      <c r="K117" s="33">
        <v>13.7</v>
      </c>
      <c r="L117" s="33">
        <v>2.708333333333333</v>
      </c>
      <c r="M117" s="33">
        <v>215.57602992700728</v>
      </c>
      <c r="N117" s="33">
        <v>8.3424321167883217</v>
      </c>
      <c r="O117" s="33">
        <v>6541.6539644282466</v>
      </c>
      <c r="P117" s="33">
        <v>14.725663011021897</v>
      </c>
      <c r="Q117" s="33">
        <v>446.85019873268186</v>
      </c>
      <c r="R117" s="33">
        <v>14.105056846668949</v>
      </c>
      <c r="S117" s="33">
        <v>19.219226540421495</v>
      </c>
      <c r="T117" s="33">
        <v>14.639478695502705</v>
      </c>
      <c r="U117" s="37">
        <f t="shared" si="18"/>
        <v>6.5418415607010463E-2</v>
      </c>
      <c r="V117" s="38">
        <f t="shared" si="19"/>
        <v>1.0654184156070106</v>
      </c>
      <c r="W117" s="38">
        <f t="shared" si="20"/>
        <v>0.44141945403202976</v>
      </c>
      <c r="X117" s="37">
        <f t="shared" si="21"/>
        <v>2.2299816298287034E-2</v>
      </c>
      <c r="Y117" s="37">
        <f t="shared" si="22"/>
        <v>-3.5313458722140201E-2</v>
      </c>
      <c r="Z117" s="37">
        <f t="shared" si="23"/>
        <v>1.8187986589159877E-2</v>
      </c>
    </row>
    <row r="118" spans="1:26" x14ac:dyDescent="0.3">
      <c r="A118" s="34">
        <v>13028</v>
      </c>
      <c r="B118" s="33">
        <v>11.61</v>
      </c>
      <c r="C118" s="33">
        <v>0.44</v>
      </c>
      <c r="D118" s="33">
        <v>0.76</v>
      </c>
      <c r="E118" s="37">
        <f t="shared" si="12"/>
        <v>-2.1693253795717057E-2</v>
      </c>
      <c r="F118" s="37">
        <f t="shared" si="13"/>
        <v>0.97830674620428293</v>
      </c>
      <c r="G118" s="37">
        <f t="shared" si="14"/>
        <v>0.18115456575712008</v>
      </c>
      <c r="H118" s="37">
        <f t="shared" si="15"/>
        <v>-5.7647462561506657E-2</v>
      </c>
      <c r="I118" s="37">
        <f t="shared" si="16"/>
        <v>5.6388789618256219E-2</v>
      </c>
      <c r="J118" s="37">
        <f t="shared" si="17"/>
        <v>1.9970729466118442E-2</v>
      </c>
      <c r="K118" s="33">
        <v>13.7</v>
      </c>
      <c r="L118" s="33">
        <v>2.6966666666666668</v>
      </c>
      <c r="M118" s="33">
        <v>220.12644744525548</v>
      </c>
      <c r="N118" s="33">
        <v>8.3424321167883217</v>
      </c>
      <c r="O118" s="33">
        <v>6700.8322930848126</v>
      </c>
      <c r="P118" s="33">
        <v>14.409655474452554</v>
      </c>
      <c r="Q118" s="33">
        <v>438.64190721313156</v>
      </c>
      <c r="R118" s="33">
        <v>14.418891702707429</v>
      </c>
      <c r="S118" s="33">
        <v>19.615521489913785</v>
      </c>
      <c r="T118" s="33">
        <v>15.276315789473683</v>
      </c>
      <c r="U118" s="37">
        <f t="shared" si="18"/>
        <v>2.0888487947355532E-2</v>
      </c>
      <c r="V118" s="38">
        <f t="shared" si="19"/>
        <v>1.0208884879473554</v>
      </c>
      <c r="W118" s="38">
        <f t="shared" si="20"/>
        <v>0.37960292109416893</v>
      </c>
      <c r="X118" s="37">
        <f t="shared" si="21"/>
        <v>3.0524646800333954E-3</v>
      </c>
      <c r="Y118" s="37">
        <f t="shared" si="22"/>
        <v>-4.3840821844066902E-2</v>
      </c>
      <c r="Z118" s="37">
        <f t="shared" si="23"/>
        <v>1.218079002507988E-2</v>
      </c>
    </row>
    <row r="119" spans="1:26" x14ac:dyDescent="0.3">
      <c r="A119" s="34">
        <v>13058</v>
      </c>
      <c r="B119" s="33">
        <v>11.92</v>
      </c>
      <c r="C119" s="33">
        <v>0.45</v>
      </c>
      <c r="D119" s="33">
        <v>0.76</v>
      </c>
      <c r="E119" s="37">
        <f t="shared" si="12"/>
        <v>0</v>
      </c>
      <c r="F119" s="37">
        <f t="shared" si="13"/>
        <v>1</v>
      </c>
      <c r="G119" s="37">
        <f t="shared" si="14"/>
        <v>0.23331125225014659</v>
      </c>
      <c r="H119" s="37">
        <f t="shared" si="15"/>
        <v>-7.7137059378359574E-2</v>
      </c>
      <c r="I119" s="37">
        <f t="shared" si="16"/>
        <v>6.3277952894087441E-2</v>
      </c>
      <c r="J119" s="37">
        <f t="shared" si="17"/>
        <v>2.1830496888147088E-2</v>
      </c>
      <c r="K119" s="33">
        <v>13.7</v>
      </c>
      <c r="L119" s="33">
        <v>2.6850000000000001</v>
      </c>
      <c r="M119" s="33">
        <v>226.0040700729927</v>
      </c>
      <c r="N119" s="33">
        <v>8.5320328467153281</v>
      </c>
      <c r="O119" s="33">
        <v>6901.3955335539749</v>
      </c>
      <c r="P119" s="33">
        <v>14.409655474452554</v>
      </c>
      <c r="Q119" s="33">
        <v>440.02186287760242</v>
      </c>
      <c r="R119" s="33">
        <v>14.826232627114086</v>
      </c>
      <c r="S119" s="33">
        <v>20.13776492449303</v>
      </c>
      <c r="T119" s="33">
        <v>15.684210526315789</v>
      </c>
      <c r="U119" s="37">
        <f t="shared" si="18"/>
        <v>2.6350865927403641E-2</v>
      </c>
      <c r="V119" s="38">
        <f t="shared" si="19"/>
        <v>1.0263508659274037</v>
      </c>
      <c r="W119" s="38">
        <f t="shared" si="20"/>
        <v>0.36661597611937746</v>
      </c>
      <c r="X119" s="37">
        <f t="shared" si="21"/>
        <v>-1.9715287813836024E-2</v>
      </c>
      <c r="Y119" s="37">
        <f t="shared" si="22"/>
        <v>-3.9896753492634662E-2</v>
      </c>
      <c r="Z119" s="37">
        <f t="shared" si="23"/>
        <v>1.649927236050619E-2</v>
      </c>
    </row>
    <row r="120" spans="1:26" x14ac:dyDescent="0.3">
      <c r="A120" s="34">
        <v>13089</v>
      </c>
      <c r="B120" s="33">
        <v>13.04</v>
      </c>
      <c r="C120" s="33">
        <v>0.46</v>
      </c>
      <c r="D120" s="33">
        <v>0.76</v>
      </c>
      <c r="E120" s="37">
        <f t="shared" si="12"/>
        <v>0</v>
      </c>
      <c r="F120" s="37">
        <f t="shared" si="13"/>
        <v>1</v>
      </c>
      <c r="G120" s="37">
        <f t="shared" si="14"/>
        <v>0.26781214402249565</v>
      </c>
      <c r="H120" s="37">
        <f t="shared" si="15"/>
        <v>-7.3612993083443712E-2</v>
      </c>
      <c r="I120" s="37">
        <f t="shared" si="16"/>
        <v>6.1399056683580255E-2</v>
      </c>
      <c r="J120" s="37">
        <f t="shared" si="17"/>
        <v>2.0808258158277582E-2</v>
      </c>
      <c r="K120" s="33">
        <v>13.8</v>
      </c>
      <c r="L120" s="33">
        <v>2.6733333333333333</v>
      </c>
      <c r="M120" s="33">
        <v>245.44776231884055</v>
      </c>
      <c r="N120" s="33">
        <v>8.658433333333333</v>
      </c>
      <c r="O120" s="33">
        <v>7517.1730143350305</v>
      </c>
      <c r="P120" s="33">
        <v>14.305237681159419</v>
      </c>
      <c r="Q120" s="33">
        <v>438.11744562075336</v>
      </c>
      <c r="R120" s="33">
        <v>16.129605163251135</v>
      </c>
      <c r="S120" s="33">
        <v>21.868060170749118</v>
      </c>
      <c r="T120" s="33">
        <v>17.157894736842103</v>
      </c>
      <c r="U120" s="37">
        <f t="shared" si="18"/>
        <v>8.9803894861303066E-2</v>
      </c>
      <c r="V120" s="38">
        <f t="shared" si="19"/>
        <v>1.0898038948613031</v>
      </c>
      <c r="W120" s="38">
        <f t="shared" si="20"/>
        <v>0.39945416552751478</v>
      </c>
      <c r="X120" s="37">
        <f t="shared" si="21"/>
        <v>5.0928308050037785E-3</v>
      </c>
      <c r="Y120" s="37">
        <f t="shared" si="22"/>
        <v>-4.3223165601339097E-2</v>
      </c>
      <c r="Z120" s="37">
        <f t="shared" si="23"/>
        <v>1.7901390968215303E-2</v>
      </c>
    </row>
    <row r="121" spans="1:26" x14ac:dyDescent="0.3">
      <c r="A121" s="34">
        <v>13119</v>
      </c>
      <c r="B121" s="33">
        <v>13.04</v>
      </c>
      <c r="C121" s="33">
        <v>0.47</v>
      </c>
      <c r="D121" s="33">
        <v>0.76</v>
      </c>
      <c r="E121" s="37">
        <f t="shared" si="12"/>
        <v>0</v>
      </c>
      <c r="F121" s="37">
        <f t="shared" si="13"/>
        <v>1</v>
      </c>
      <c r="G121" s="37">
        <f t="shared" si="14"/>
        <v>0.3023116999124138</v>
      </c>
      <c r="H121" s="37">
        <f t="shared" si="15"/>
        <v>-7.0125517958667061E-2</v>
      </c>
      <c r="I121" s="37">
        <f t="shared" si="16"/>
        <v>5.9502731314156954E-2</v>
      </c>
      <c r="J121" s="37">
        <f t="shared" si="17"/>
        <v>1.9775568786437603E-2</v>
      </c>
      <c r="K121" s="33">
        <v>13.8</v>
      </c>
      <c r="L121" s="33">
        <v>2.6616666666666666</v>
      </c>
      <c r="M121" s="33">
        <v>245.44776231884055</v>
      </c>
      <c r="N121" s="33">
        <v>8.8466601449275348</v>
      </c>
      <c r="O121" s="33">
        <v>7539.7514353264505</v>
      </c>
      <c r="P121" s="33">
        <v>14.305237681159419</v>
      </c>
      <c r="Q121" s="33">
        <v>439.43336586258459</v>
      </c>
      <c r="R121" s="33">
        <v>16.159192714615319</v>
      </c>
      <c r="S121" s="33">
        <v>21.869913075541906</v>
      </c>
      <c r="T121" s="33">
        <v>17.157894736842103</v>
      </c>
      <c r="U121" s="37">
        <f t="shared" si="18"/>
        <v>0</v>
      </c>
      <c r="V121" s="38">
        <f t="shared" si="19"/>
        <v>1</v>
      </c>
      <c r="W121" s="38">
        <f t="shared" si="20"/>
        <v>0.31937953293974863</v>
      </c>
      <c r="X121" s="37">
        <f t="shared" si="21"/>
        <v>-2.329649203426154E-2</v>
      </c>
      <c r="Y121" s="37">
        <f t="shared" si="22"/>
        <v>-5.5816404794917673E-2</v>
      </c>
      <c r="Z121" s="37">
        <f t="shared" si="23"/>
        <v>1.2464292753823436E-2</v>
      </c>
    </row>
    <row r="122" spans="1:26" x14ac:dyDescent="0.3">
      <c r="A122" s="34">
        <v>13150</v>
      </c>
      <c r="B122" s="33">
        <v>13.76</v>
      </c>
      <c r="C122" s="33">
        <v>0.48</v>
      </c>
      <c r="D122" s="33">
        <v>0.77</v>
      </c>
      <c r="E122" s="37">
        <f t="shared" si="12"/>
        <v>1.3072081567352701E-2</v>
      </c>
      <c r="F122" s="37">
        <f t="shared" si="13"/>
        <v>1.0130720815673526</v>
      </c>
      <c r="G122" s="37">
        <f t="shared" si="14"/>
        <v>0.33681247767601397</v>
      </c>
      <c r="H122" s="37">
        <f t="shared" si="15"/>
        <v>-6.667285195966155E-2</v>
      </c>
      <c r="I122" s="37">
        <f t="shared" si="16"/>
        <v>5.7588647579611241E-2</v>
      </c>
      <c r="J122" s="37">
        <f t="shared" si="17"/>
        <v>1.873221195586261E-2</v>
      </c>
      <c r="K122" s="33">
        <v>13.8</v>
      </c>
      <c r="L122" s="33">
        <v>2.65</v>
      </c>
      <c r="M122" s="33">
        <v>259.00009275362316</v>
      </c>
      <c r="N122" s="33">
        <v>9.0348869565217385</v>
      </c>
      <c r="O122" s="33">
        <v>7979.1848011890361</v>
      </c>
      <c r="P122" s="33">
        <v>14.493464492753622</v>
      </c>
      <c r="Q122" s="33">
        <v>446.50961460142139</v>
      </c>
      <c r="R122" s="33">
        <v>17.087359845997234</v>
      </c>
      <c r="S122" s="33">
        <v>23.082290704692657</v>
      </c>
      <c r="T122" s="33">
        <v>17.870129870129869</v>
      </c>
      <c r="U122" s="37">
        <f t="shared" si="18"/>
        <v>5.3744276006690829E-2</v>
      </c>
      <c r="V122" s="38">
        <f t="shared" si="19"/>
        <v>1.0537442760066908</v>
      </c>
      <c r="W122" s="38">
        <f t="shared" si="20"/>
        <v>0.29637988836261964</v>
      </c>
      <c r="X122" s="37">
        <f t="shared" si="21"/>
        <v>-3.3256061651188329E-2</v>
      </c>
      <c r="Y122" s="37">
        <f t="shared" si="22"/>
        <v>-6.432319094087191E-2</v>
      </c>
      <c r="Z122" s="37">
        <f t="shared" si="23"/>
        <v>1.4139624960176178E-2</v>
      </c>
    </row>
    <row r="123" spans="1:26" x14ac:dyDescent="0.3">
      <c r="A123" s="34">
        <v>13181</v>
      </c>
      <c r="B123" s="33">
        <v>14.55</v>
      </c>
      <c r="C123" s="33">
        <v>0.49</v>
      </c>
      <c r="D123" s="33">
        <v>0.78</v>
      </c>
      <c r="E123" s="37">
        <f t="shared" si="12"/>
        <v>1.2903404835908001E-2</v>
      </c>
      <c r="F123" s="37">
        <f t="shared" si="13"/>
        <v>1.012903404835908</v>
      </c>
      <c r="G123" s="37">
        <f t="shared" si="14"/>
        <v>0.35781392429361825</v>
      </c>
      <c r="H123" s="37">
        <f t="shared" si="15"/>
        <v>-5.9313244230722262E-2</v>
      </c>
      <c r="I123" s="37">
        <f t="shared" si="16"/>
        <v>5.5614183868105904E-2</v>
      </c>
      <c r="J123" s="37">
        <f t="shared" si="17"/>
        <v>1.5300795771487685E-2</v>
      </c>
      <c r="K123" s="33">
        <v>13.8</v>
      </c>
      <c r="L123" s="33">
        <v>2.6524999999999999</v>
      </c>
      <c r="M123" s="33">
        <v>273.87001086956519</v>
      </c>
      <c r="N123" s="33">
        <v>9.2231137681159403</v>
      </c>
      <c r="O123" s="33">
        <v>8460.9706082860248</v>
      </c>
      <c r="P123" s="33">
        <v>14.681691304347824</v>
      </c>
      <c r="Q123" s="33">
        <v>453.57780580502396</v>
      </c>
      <c r="R123" s="33">
        <v>18.104536459517778</v>
      </c>
      <c r="S123" s="33">
        <v>24.406816425328554</v>
      </c>
      <c r="T123" s="33">
        <v>18.653846153846153</v>
      </c>
      <c r="U123" s="37">
        <f t="shared" si="18"/>
        <v>5.5825161112303963E-2</v>
      </c>
      <c r="V123" s="38">
        <f t="shared" si="19"/>
        <v>1.055825161112304</v>
      </c>
      <c r="W123" s="38">
        <f t="shared" si="20"/>
        <v>0.26789904032656531</v>
      </c>
      <c r="X123" s="37">
        <f t="shared" si="21"/>
        <v>-5.5689400268974953E-2</v>
      </c>
      <c r="Y123" s="37">
        <f t="shared" si="22"/>
        <v>-7.4355695252466436E-2</v>
      </c>
      <c r="Z123" s="37">
        <f t="shared" si="23"/>
        <v>1.2733096015987044E-2</v>
      </c>
    </row>
    <row r="124" spans="1:26" x14ac:dyDescent="0.3">
      <c r="A124" s="34">
        <v>13210</v>
      </c>
      <c r="B124" s="33">
        <v>14.86</v>
      </c>
      <c r="C124" s="33">
        <v>0.5</v>
      </c>
      <c r="D124" s="33">
        <v>0.79</v>
      </c>
      <c r="E124" s="37">
        <f t="shared" si="12"/>
        <v>1.2739025777429712E-2</v>
      </c>
      <c r="F124" s="37">
        <f t="shared" si="13"/>
        <v>1.0127390257774298</v>
      </c>
      <c r="G124" s="37">
        <f t="shared" si="14"/>
        <v>0.37828022557069541</v>
      </c>
      <c r="H124" s="37">
        <f t="shared" si="15"/>
        <v>-5.2290297955688292E-2</v>
      </c>
      <c r="I124" s="37">
        <f t="shared" si="16"/>
        <v>5.3673388914752707E-2</v>
      </c>
      <c r="J124" s="37">
        <f t="shared" si="17"/>
        <v>1.1840717334530737E-2</v>
      </c>
      <c r="K124" s="33">
        <v>13.7</v>
      </c>
      <c r="L124" s="33">
        <v>2.6550000000000002</v>
      </c>
      <c r="M124" s="33">
        <v>281.74668467153282</v>
      </c>
      <c r="N124" s="33">
        <v>9.4800364963503654</v>
      </c>
      <c r="O124" s="33">
        <v>8728.7198876251696</v>
      </c>
      <c r="P124" s="33">
        <v>14.978457664233577</v>
      </c>
      <c r="Q124" s="33">
        <v>464.04365486028837</v>
      </c>
      <c r="R124" s="33">
        <v>18.660478203926012</v>
      </c>
      <c r="S124" s="33">
        <v>25.104585822781569</v>
      </c>
      <c r="T124" s="33">
        <v>18.810126582278478</v>
      </c>
      <c r="U124" s="37">
        <f t="shared" si="18"/>
        <v>2.1082045672111513E-2</v>
      </c>
      <c r="V124" s="38">
        <f t="shared" si="19"/>
        <v>1.0210820456721115</v>
      </c>
      <c r="W124" s="38">
        <f t="shared" si="20"/>
        <v>0.23584632695313634</v>
      </c>
      <c r="X124" s="37">
        <f t="shared" si="21"/>
        <v>-7.6370702406280522E-2</v>
      </c>
      <c r="Y124" s="37">
        <f t="shared" si="22"/>
        <v>-9.8402431633074716E-2</v>
      </c>
      <c r="Z124" s="37">
        <f t="shared" si="23"/>
        <v>7.5731756290879915E-3</v>
      </c>
    </row>
    <row r="125" spans="1:26" x14ac:dyDescent="0.3">
      <c r="A125" s="34">
        <v>13241</v>
      </c>
      <c r="B125" s="33">
        <v>14.88</v>
      </c>
      <c r="C125" s="33">
        <v>0.51666699999999999</v>
      </c>
      <c r="D125" s="33">
        <v>0.82</v>
      </c>
      <c r="E125" s="37">
        <f t="shared" si="12"/>
        <v>3.72713947972316E-2</v>
      </c>
      <c r="F125" s="37">
        <f t="shared" si="13"/>
        <v>1.0372713947972316</v>
      </c>
      <c r="G125" s="37">
        <f t="shared" si="14"/>
        <v>0.39823158173258788</v>
      </c>
      <c r="H125" s="37">
        <f t="shared" si="15"/>
        <v>-4.5580844436899248E-2</v>
      </c>
      <c r="I125" s="37">
        <f t="shared" si="16"/>
        <v>5.1761616523419818E-2</v>
      </c>
      <c r="J125" s="37">
        <f t="shared" si="17"/>
        <v>8.3495219862141923E-3</v>
      </c>
      <c r="K125" s="33">
        <v>13.7</v>
      </c>
      <c r="L125" s="33">
        <v>2.6574999999999998</v>
      </c>
      <c r="M125" s="33">
        <v>282.12588613138689</v>
      </c>
      <c r="N125" s="33">
        <v>9.796044032919708</v>
      </c>
      <c r="O125" s="33">
        <v>8765.7585500926998</v>
      </c>
      <c r="P125" s="33">
        <v>15.547259854014598</v>
      </c>
      <c r="Q125" s="33">
        <v>483.05927493790409</v>
      </c>
      <c r="R125" s="33">
        <v>18.718999665151486</v>
      </c>
      <c r="S125" s="33">
        <v>25.132351826424692</v>
      </c>
      <c r="T125" s="33">
        <v>18.146341463414636</v>
      </c>
      <c r="U125" s="37">
        <f t="shared" si="18"/>
        <v>1.3449901153328341E-3</v>
      </c>
      <c r="V125" s="38">
        <f t="shared" si="19"/>
        <v>1.0013449901153328</v>
      </c>
      <c r="W125" s="38">
        <f t="shared" si="20"/>
        <v>0.20899271120738705</v>
      </c>
      <c r="X125" s="37">
        <f t="shared" si="21"/>
        <v>-8.3545903972094937E-2</v>
      </c>
      <c r="Y125" s="37">
        <f t="shared" si="22"/>
        <v>-0.10134428309774357</v>
      </c>
      <c r="Z125" s="37">
        <f t="shared" si="23"/>
        <v>2.403821101490955E-3</v>
      </c>
    </row>
    <row r="126" spans="1:26" x14ac:dyDescent="0.3">
      <c r="A126" s="34">
        <v>13271</v>
      </c>
      <c r="B126" s="33">
        <v>14.09</v>
      </c>
      <c r="C126" s="33">
        <v>0.53333299999999995</v>
      </c>
      <c r="D126" s="33">
        <v>0.85</v>
      </c>
      <c r="E126" s="37">
        <f t="shared" si="12"/>
        <v>3.593200922606337E-2</v>
      </c>
      <c r="F126" s="37">
        <f t="shared" si="13"/>
        <v>1.0359320092260633</v>
      </c>
      <c r="G126" s="37">
        <f t="shared" si="14"/>
        <v>0.37206200180039195</v>
      </c>
      <c r="H126" s="37">
        <f t="shared" si="15"/>
        <v>-5.0114480191434385E-2</v>
      </c>
      <c r="I126" s="37">
        <f t="shared" si="16"/>
        <v>4.6289817527171984E-2</v>
      </c>
      <c r="J126" s="37">
        <f t="shared" si="17"/>
        <v>2.4145789495806369E-3</v>
      </c>
      <c r="K126" s="33">
        <v>13.7</v>
      </c>
      <c r="L126" s="33">
        <v>2.66</v>
      </c>
      <c r="M126" s="33">
        <v>267.1474284671533</v>
      </c>
      <c r="N126" s="33">
        <v>10.112032609416056</v>
      </c>
      <c r="O126" s="33">
        <v>8326.5542336159833</v>
      </c>
      <c r="P126" s="33">
        <v>16.116062043795619</v>
      </c>
      <c r="Q126" s="33">
        <v>502.31164645660641</v>
      </c>
      <c r="R126" s="33">
        <v>17.750192519328635</v>
      </c>
      <c r="S126" s="33">
        <v>23.787637409301364</v>
      </c>
      <c r="T126" s="33">
        <v>16.576470588235296</v>
      </c>
      <c r="U126" s="37">
        <f t="shared" si="18"/>
        <v>-5.4552703494356966E-2</v>
      </c>
      <c r="V126" s="38">
        <f t="shared" si="19"/>
        <v>0.94544729650564308</v>
      </c>
      <c r="W126" s="38">
        <f t="shared" si="20"/>
        <v>0.13304573194410341</v>
      </c>
      <c r="X126" s="37">
        <f t="shared" si="21"/>
        <v>-0.131733829947704</v>
      </c>
      <c r="Y126" s="37">
        <f t="shared" si="22"/>
        <v>-0.107987284446041</v>
      </c>
      <c r="Z126" s="37">
        <f t="shared" si="23"/>
        <v>8.3315597762281257E-3</v>
      </c>
    </row>
    <row r="127" spans="1:26" x14ac:dyDescent="0.3">
      <c r="A127" s="34">
        <v>13302</v>
      </c>
      <c r="B127" s="33">
        <v>14.69</v>
      </c>
      <c r="C127" s="33">
        <v>0.55000000000000004</v>
      </c>
      <c r="D127" s="33">
        <v>0.88</v>
      </c>
      <c r="E127" s="37">
        <f t="shared" si="12"/>
        <v>3.4685557987890109E-2</v>
      </c>
      <c r="F127" s="37">
        <f t="shared" si="13"/>
        <v>1.0346855579878902</v>
      </c>
      <c r="G127" s="37">
        <f t="shared" si="14"/>
        <v>0.34770802522384203</v>
      </c>
      <c r="H127" s="37">
        <f t="shared" si="15"/>
        <v>-5.4388782589795959E-2</v>
      </c>
      <c r="I127" s="37">
        <f t="shared" si="16"/>
        <v>4.1062436296124716E-2</v>
      </c>
      <c r="J127" s="37">
        <f t="shared" si="17"/>
        <v>-3.4411116616359649E-3</v>
      </c>
      <c r="K127" s="33">
        <v>13.8</v>
      </c>
      <c r="L127" s="33">
        <v>2.6625000000000001</v>
      </c>
      <c r="M127" s="33">
        <v>276.50518623188401</v>
      </c>
      <c r="N127" s="33">
        <v>10.352474637681158</v>
      </c>
      <c r="O127" s="33">
        <v>8645.1096026429914</v>
      </c>
      <c r="P127" s="33">
        <v>16.563959420289855</v>
      </c>
      <c r="Q127" s="33">
        <v>517.8826719078171</v>
      </c>
      <c r="R127" s="33">
        <v>18.393001065831331</v>
      </c>
      <c r="S127" s="33">
        <v>24.600188642602674</v>
      </c>
      <c r="T127" s="33">
        <v>16.693181818181817</v>
      </c>
      <c r="U127" s="37">
        <f t="shared" si="18"/>
        <v>4.1701664275196976E-2</v>
      </c>
      <c r="V127" s="38">
        <f t="shared" si="19"/>
        <v>1.0417016642751971</v>
      </c>
      <c r="W127" s="38">
        <f t="shared" si="20"/>
        <v>0.14364483116601456</v>
      </c>
      <c r="X127" s="37">
        <f t="shared" si="21"/>
        <v>-0.1014563782994311</v>
      </c>
      <c r="Y127" s="37">
        <f t="shared" si="22"/>
        <v>-0.10128108381260237</v>
      </c>
      <c r="Z127" s="37">
        <f t="shared" si="23"/>
        <v>1.4160634699332597E-2</v>
      </c>
    </row>
    <row r="128" spans="1:26" x14ac:dyDescent="0.3">
      <c r="A128" s="34">
        <v>13332</v>
      </c>
      <c r="B128" s="33">
        <v>15.56</v>
      </c>
      <c r="C128" s="33">
        <v>0.56999999999999995</v>
      </c>
      <c r="D128" s="33">
        <v>0.9</v>
      </c>
      <c r="E128" s="37">
        <f t="shared" si="12"/>
        <v>2.2472855852058576E-2</v>
      </c>
      <c r="F128" s="37">
        <f t="shared" si="13"/>
        <v>1.0224728558520586</v>
      </c>
      <c r="G128" s="37">
        <f t="shared" si="14"/>
        <v>0.32498703160697517</v>
      </c>
      <c r="H128" s="37">
        <f t="shared" si="15"/>
        <v>-5.8424901181704847E-2</v>
      </c>
      <c r="I128" s="37">
        <f t="shared" si="16"/>
        <v>3.6061792038881713E-2</v>
      </c>
      <c r="J128" s="37">
        <f t="shared" si="17"/>
        <v>-9.2289876302551477E-3</v>
      </c>
      <c r="K128" s="33">
        <v>13.9</v>
      </c>
      <c r="L128" s="33">
        <v>2.665</v>
      </c>
      <c r="M128" s="33">
        <v>290.77386187050359</v>
      </c>
      <c r="N128" s="33">
        <v>10.651741726618702</v>
      </c>
      <c r="O128" s="33">
        <v>9118.9815618751891</v>
      </c>
      <c r="P128" s="33">
        <v>16.818539568345322</v>
      </c>
      <c r="Q128" s="33">
        <v>527.44751964573709</v>
      </c>
      <c r="R128" s="33">
        <v>19.36046451231913</v>
      </c>
      <c r="S128" s="33">
        <v>25.838977130610282</v>
      </c>
      <c r="T128" s="33">
        <v>17.288888888888888</v>
      </c>
      <c r="U128" s="37">
        <f t="shared" si="18"/>
        <v>5.7536528564459739E-2</v>
      </c>
      <c r="V128" s="38">
        <f t="shared" si="19"/>
        <v>1.0575365285644598</v>
      </c>
      <c r="W128" s="38">
        <f t="shared" si="20"/>
        <v>5.5856657810296362E-2</v>
      </c>
      <c r="X128" s="37">
        <f t="shared" si="21"/>
        <v>-0.10917367672439671</v>
      </c>
      <c r="Y128" s="37">
        <f t="shared" si="22"/>
        <v>-0.10267664563996348</v>
      </c>
      <c r="Z128" s="37">
        <f t="shared" si="23"/>
        <v>9.4245657080946899E-3</v>
      </c>
    </row>
    <row r="129" spans="1:26" x14ac:dyDescent="0.3">
      <c r="A129" s="34">
        <v>13363</v>
      </c>
      <c r="B129" s="33">
        <v>15.87</v>
      </c>
      <c r="C129" s="33">
        <v>0.59</v>
      </c>
      <c r="D129" s="33">
        <v>0.92</v>
      </c>
      <c r="E129" s="37">
        <f t="shared" si="12"/>
        <v>2.1978906718775167E-2</v>
      </c>
      <c r="F129" s="37">
        <f t="shared" si="13"/>
        <v>1.0219789067187752</v>
      </c>
      <c r="G129" s="37">
        <f t="shared" si="14"/>
        <v>0.31419825439844673</v>
      </c>
      <c r="H129" s="37">
        <f t="shared" si="15"/>
        <v>-5.8677913299285844E-2</v>
      </c>
      <c r="I129" s="37">
        <f t="shared" si="16"/>
        <v>3.7556570494723829E-2</v>
      </c>
      <c r="J129" s="37">
        <f t="shared" si="17"/>
        <v>-9.5054909952914102E-3</v>
      </c>
      <c r="K129" s="33">
        <v>14</v>
      </c>
      <c r="L129" s="33">
        <v>2.6675000000000004</v>
      </c>
      <c r="M129" s="33">
        <v>294.44857928571429</v>
      </c>
      <c r="N129" s="33">
        <v>10.94673357142857</v>
      </c>
      <c r="O129" s="33">
        <v>9262.8331053119036</v>
      </c>
      <c r="P129" s="33">
        <v>17.069482857142855</v>
      </c>
      <c r="Q129" s="33">
        <v>536.9758321919943</v>
      </c>
      <c r="R129" s="33">
        <v>19.623060162983748</v>
      </c>
      <c r="S129" s="33">
        <v>26.133390803641177</v>
      </c>
      <c r="T129" s="33">
        <v>17.25</v>
      </c>
      <c r="U129" s="37">
        <f t="shared" si="18"/>
        <v>1.9727015788072056E-2</v>
      </c>
      <c r="V129" s="38">
        <f t="shared" si="19"/>
        <v>1.019727015788072</v>
      </c>
      <c r="W129" s="38">
        <f t="shared" si="20"/>
        <v>5.6081867258311879E-2</v>
      </c>
      <c r="X129" s="37">
        <f t="shared" si="21"/>
        <v>-0.11974807314013081</v>
      </c>
      <c r="Y129" s="37">
        <f t="shared" si="22"/>
        <v>-0.10410219409865462</v>
      </c>
      <c r="Z129" s="37">
        <f t="shared" si="23"/>
        <v>8.8997526969869512E-4</v>
      </c>
    </row>
    <row r="130" spans="1:26" x14ac:dyDescent="0.3">
      <c r="A130" s="34">
        <v>13394</v>
      </c>
      <c r="B130" s="33">
        <v>16.05</v>
      </c>
      <c r="C130" s="33">
        <v>0.61</v>
      </c>
      <c r="D130" s="33">
        <v>0.94</v>
      </c>
      <c r="E130" s="37">
        <f t="shared" si="12"/>
        <v>2.1506205220963463E-2</v>
      </c>
      <c r="F130" s="37">
        <f t="shared" si="13"/>
        <v>1.0215062052209634</v>
      </c>
      <c r="G130" s="37">
        <f t="shared" si="14"/>
        <v>0.30386286413618868</v>
      </c>
      <c r="H130" s="37">
        <f t="shared" si="15"/>
        <v>-5.8920627139106951E-2</v>
      </c>
      <c r="I130" s="37">
        <f t="shared" si="16"/>
        <v>3.8978549419042885E-2</v>
      </c>
      <c r="J130" s="37">
        <f t="shared" si="17"/>
        <v>-9.7709251325266422E-3</v>
      </c>
      <c r="K130" s="33">
        <v>14</v>
      </c>
      <c r="L130" s="33">
        <v>2.67</v>
      </c>
      <c r="M130" s="33">
        <v>297.78826071428568</v>
      </c>
      <c r="N130" s="33">
        <v>11.317809285714285</v>
      </c>
      <c r="O130" s="33">
        <v>9397.5634545122484</v>
      </c>
      <c r="P130" s="33">
        <v>17.440558571428571</v>
      </c>
      <c r="Q130" s="33">
        <v>550.38689390912862</v>
      </c>
      <c r="R130" s="33">
        <v>19.862024243287621</v>
      </c>
      <c r="S130" s="33">
        <v>26.395710211981712</v>
      </c>
      <c r="T130" s="33">
        <v>17.074468085106385</v>
      </c>
      <c r="U130" s="37">
        <f t="shared" si="18"/>
        <v>1.1278315037707274E-2</v>
      </c>
      <c r="V130" s="38">
        <f t="shared" si="19"/>
        <v>1.0112783150377074</v>
      </c>
      <c r="W130" s="38">
        <f t="shared" si="20"/>
        <v>4.6222690077286854E-2</v>
      </c>
      <c r="X130" s="37">
        <f t="shared" si="21"/>
        <v>-0.13105099648321783</v>
      </c>
      <c r="Y130" s="37">
        <f t="shared" si="22"/>
        <v>-0.10894524514492865</v>
      </c>
      <c r="Z130" s="37">
        <f t="shared" si="23"/>
        <v>-3.0406977893475684E-3</v>
      </c>
    </row>
    <row r="131" spans="1:26" x14ac:dyDescent="0.3">
      <c r="A131" s="34">
        <v>13424</v>
      </c>
      <c r="B131" s="33">
        <v>16.89</v>
      </c>
      <c r="C131" s="33">
        <v>0.64666699999999999</v>
      </c>
      <c r="D131" s="33">
        <v>0.96666700000000005</v>
      </c>
      <c r="E131" s="37">
        <f t="shared" si="12"/>
        <v>2.7974196869933035E-2</v>
      </c>
      <c r="F131" s="37">
        <f t="shared" si="13"/>
        <v>1.027974196869933</v>
      </c>
      <c r="G131" s="37">
        <f t="shared" si="14"/>
        <v>0.29397314664165064</v>
      </c>
      <c r="H131" s="37">
        <f t="shared" si="15"/>
        <v>-5.9152881178835326E-2</v>
      </c>
      <c r="I131" s="37">
        <f t="shared" si="16"/>
        <v>4.032977631024437E-2</v>
      </c>
      <c r="J131" s="37">
        <f t="shared" si="17"/>
        <v>-1.002572915251676E-2</v>
      </c>
      <c r="K131" s="33">
        <v>14</v>
      </c>
      <c r="L131" s="33">
        <v>2.6725000000000003</v>
      </c>
      <c r="M131" s="33">
        <v>313.37344071428572</v>
      </c>
      <c r="N131" s="33">
        <v>11.998120946499998</v>
      </c>
      <c r="O131" s="33">
        <v>9920.9514804100836</v>
      </c>
      <c r="P131" s="33">
        <v>17.935332375071429</v>
      </c>
      <c r="Q131" s="33">
        <v>567.80677351767758</v>
      </c>
      <c r="R131" s="33">
        <v>20.913091852533114</v>
      </c>
      <c r="S131" s="33">
        <v>27.733337274008431</v>
      </c>
      <c r="T131" s="33">
        <v>17.472407768135252</v>
      </c>
      <c r="U131" s="37">
        <f t="shared" si="18"/>
        <v>5.1012881243683798E-2</v>
      </c>
      <c r="V131" s="38">
        <f t="shared" si="19"/>
        <v>1.0510128812436839</v>
      </c>
      <c r="W131" s="38">
        <f t="shared" si="20"/>
        <v>-0.12337876563475569</v>
      </c>
      <c r="X131" s="37">
        <f t="shared" si="21"/>
        <v>-0.10290891077299413</v>
      </c>
      <c r="Y131" s="37">
        <f t="shared" si="22"/>
        <v>-0.11058718681583812</v>
      </c>
      <c r="Z131" s="37">
        <f t="shared" si="23"/>
        <v>-2.1522960899971633E-2</v>
      </c>
    </row>
    <row r="132" spans="1:26" x14ac:dyDescent="0.3">
      <c r="A132" s="34">
        <v>13455</v>
      </c>
      <c r="B132" s="33">
        <v>17.36</v>
      </c>
      <c r="C132" s="33">
        <v>0.68333299999999997</v>
      </c>
      <c r="D132" s="33">
        <v>0.99333300000000002</v>
      </c>
      <c r="E132" s="37">
        <f t="shared" ref="E132:E195" si="24">LN(D132/D131)</f>
        <v>2.721188312683177E-2</v>
      </c>
      <c r="F132" s="37">
        <f t="shared" ref="F132:F195" si="25">1+E132</f>
        <v>1.0272118831268318</v>
      </c>
      <c r="G132" s="37">
        <f t="shared" ref="G132:G195" si="26">PRODUCT(F132:F143)-1</f>
        <v>0.22742028668415926</v>
      </c>
      <c r="H132" s="37">
        <f t="shared" ref="H132:H195" si="27">((PRODUCT(F132:F167)^(1/COUNT(F132:F167))-1))*12</f>
        <v>-5.64553105126544E-2</v>
      </c>
      <c r="I132" s="37">
        <f t="shared" ref="I132:I195" si="28">((PRODUCT(F132:F191)^(1/COUNT(F132:F191))-1))*12</f>
        <v>3.3094760773124676E-2</v>
      </c>
      <c r="J132" s="37">
        <f t="shared" ref="J132:J195" si="29">((PRODUCT(F132:F251)^(1/COUNT(F132:F251))-1))*12</f>
        <v>-6.7974181704824055E-3</v>
      </c>
      <c r="K132" s="33">
        <v>14</v>
      </c>
      <c r="L132" s="33">
        <v>2.6749999999999998</v>
      </c>
      <c r="M132" s="33">
        <v>322.09371999999996</v>
      </c>
      <c r="N132" s="33">
        <v>12.678414053499997</v>
      </c>
      <c r="O132" s="33">
        <v>10230.471314076334</v>
      </c>
      <c r="P132" s="33">
        <v>18.430087624928571</v>
      </c>
      <c r="Q132" s="33">
        <v>585.38391485169291</v>
      </c>
      <c r="R132" s="33">
        <v>21.499765341024148</v>
      </c>
      <c r="S132" s="33">
        <v>28.451474941810449</v>
      </c>
      <c r="T132" s="33">
        <v>17.476515931716754</v>
      </c>
      <c r="U132" s="37">
        <f t="shared" ref="U132:U195" si="30">LN(B132/B131)</f>
        <v>2.7446978412495441E-2</v>
      </c>
      <c r="V132" s="38">
        <f t="shared" ref="V132:V195" si="31">1+U132</f>
        <v>1.0274469784124955</v>
      </c>
      <c r="W132" s="38">
        <f t="shared" ref="W132:W195" si="32">PRODUCT(V132:V143)-1</f>
        <v>-0.29701908826747614</v>
      </c>
      <c r="X132" s="37">
        <f t="shared" ref="X132:X195" si="33">((PRODUCT(V132:V167)^(1/COUNT(V132:V167)))-1)*12</f>
        <v>-0.11601382139546601</v>
      </c>
      <c r="Y132" s="37">
        <f t="shared" ref="Y132:Y195" si="34">((PRODUCT(V132:V191)^(1/COUNT(V132:V191)))-1)*12</f>
        <v>-0.12869985148176477</v>
      </c>
      <c r="Z132" s="37">
        <f t="shared" ref="Z132:Z195" si="35">((PRODUCT(V132:V251)^(1/COUNT(V132:V251)))-1)*12</f>
        <v>-2.878842058669262E-2</v>
      </c>
    </row>
    <row r="133" spans="1:26" x14ac:dyDescent="0.3">
      <c r="A133" s="34">
        <v>13485</v>
      </c>
      <c r="B133" s="33">
        <v>17.059999999999999</v>
      </c>
      <c r="C133" s="33">
        <v>0.72</v>
      </c>
      <c r="D133" s="33">
        <v>1.02</v>
      </c>
      <c r="E133" s="37">
        <f t="shared" si="24"/>
        <v>2.6491951017502478E-2</v>
      </c>
      <c r="F133" s="37">
        <f t="shared" si="25"/>
        <v>1.0264919510175026</v>
      </c>
      <c r="G133" s="37">
        <f t="shared" si="26"/>
        <v>0.1643948181130066</v>
      </c>
      <c r="H133" s="37">
        <f t="shared" si="27"/>
        <v>-5.3919880693323652E-2</v>
      </c>
      <c r="I133" s="37">
        <f t="shared" si="28"/>
        <v>2.5998263885885997E-2</v>
      </c>
      <c r="J133" s="37">
        <f t="shared" si="29"/>
        <v>-3.8330118187035467E-3</v>
      </c>
      <c r="K133" s="33">
        <v>14</v>
      </c>
      <c r="L133" s="33">
        <v>2.6774999999999998</v>
      </c>
      <c r="M133" s="33">
        <v>316.52758428571423</v>
      </c>
      <c r="N133" s="33">
        <v>13.358725714285713</v>
      </c>
      <c r="O133" s="33">
        <v>10089.036226784958</v>
      </c>
      <c r="P133" s="33">
        <v>18.924861428571429</v>
      </c>
      <c r="Q133" s="33">
        <v>603.21318589218401</v>
      </c>
      <c r="R133" s="33">
        <v>21.125663548155426</v>
      </c>
      <c r="S133" s="33">
        <v>27.902761077390416</v>
      </c>
      <c r="T133" s="33">
        <v>16.725490196078429</v>
      </c>
      <c r="U133" s="37">
        <f t="shared" si="30"/>
        <v>-1.7432167168671117E-2</v>
      </c>
      <c r="V133" s="38">
        <f t="shared" si="31"/>
        <v>0.98256783283132887</v>
      </c>
      <c r="W133" s="38">
        <f t="shared" si="32"/>
        <v>-0.37878468977214508</v>
      </c>
      <c r="X133" s="37">
        <f t="shared" si="33"/>
        <v>-0.13093574098393201</v>
      </c>
      <c r="Y133" s="37">
        <f t="shared" si="34"/>
        <v>-0.14376474036942355</v>
      </c>
      <c r="Z133" s="37">
        <f t="shared" si="35"/>
        <v>-3.1896689848039284E-2</v>
      </c>
    </row>
    <row r="134" spans="1:26" x14ac:dyDescent="0.3">
      <c r="A134" s="34">
        <v>13516</v>
      </c>
      <c r="B134" s="33">
        <v>17.59</v>
      </c>
      <c r="C134" s="33">
        <v>0.73</v>
      </c>
      <c r="D134" s="33">
        <v>1.05</v>
      </c>
      <c r="E134" s="37">
        <f t="shared" si="24"/>
        <v>2.8987536873252406E-2</v>
      </c>
      <c r="F134" s="37">
        <f t="shared" si="25"/>
        <v>1.0289875368732524</v>
      </c>
      <c r="G134" s="37">
        <f t="shared" si="26"/>
        <v>0.10462133711928523</v>
      </c>
      <c r="H134" s="37">
        <f t="shared" si="27"/>
        <v>-5.1532933531948544E-2</v>
      </c>
      <c r="I134" s="37">
        <f t="shared" si="28"/>
        <v>1.9031634959048915E-2</v>
      </c>
      <c r="J134" s="37">
        <f t="shared" si="29"/>
        <v>-1.0994751373152312E-3</v>
      </c>
      <c r="K134" s="33">
        <v>14.1</v>
      </c>
      <c r="L134" s="33">
        <v>2.68</v>
      </c>
      <c r="M134" s="33">
        <v>324.04647304964539</v>
      </c>
      <c r="N134" s="33">
        <v>13.448204964539007</v>
      </c>
      <c r="O134" s="33">
        <v>10364.414943757989</v>
      </c>
      <c r="P134" s="33">
        <v>19.343308510638298</v>
      </c>
      <c r="Q134" s="33">
        <v>618.68309783660538</v>
      </c>
      <c r="R134" s="33">
        <v>21.618741582953501</v>
      </c>
      <c r="S134" s="33">
        <v>28.495637926638711</v>
      </c>
      <c r="T134" s="33">
        <v>16.752380952380953</v>
      </c>
      <c r="U134" s="37">
        <f t="shared" si="30"/>
        <v>3.059401668593385E-2</v>
      </c>
      <c r="V134" s="38">
        <f t="shared" si="31"/>
        <v>1.0305940166859338</v>
      </c>
      <c r="W134" s="38">
        <f t="shared" si="32"/>
        <v>-0.37800691703484701</v>
      </c>
      <c r="X134" s="37">
        <f t="shared" si="33"/>
        <v>-0.13313417933535732</v>
      </c>
      <c r="Y134" s="37">
        <f t="shared" si="34"/>
        <v>-0.1540562670447958</v>
      </c>
      <c r="Z134" s="37">
        <f t="shared" si="35"/>
        <v>-2.7241057826722148E-2</v>
      </c>
    </row>
    <row r="135" spans="1:26" x14ac:dyDescent="0.3">
      <c r="A135" s="34">
        <v>13547</v>
      </c>
      <c r="B135" s="33">
        <v>18.11</v>
      </c>
      <c r="C135" s="33">
        <v>0.74</v>
      </c>
      <c r="D135" s="33">
        <v>1.08</v>
      </c>
      <c r="E135" s="37">
        <f t="shared" si="24"/>
        <v>2.8170876966696439E-2</v>
      </c>
      <c r="F135" s="37">
        <f t="shared" si="25"/>
        <v>1.0281708769666964</v>
      </c>
      <c r="G135" s="37">
        <f t="shared" si="26"/>
        <v>2.1604951800928918E-2</v>
      </c>
      <c r="H135" s="37">
        <f t="shared" si="27"/>
        <v>-5.030869671967686E-2</v>
      </c>
      <c r="I135" s="37">
        <f t="shared" si="28"/>
        <v>6.1587071731121767E-3</v>
      </c>
      <c r="J135" s="37">
        <f t="shared" si="29"/>
        <v>2.2418692503691773E-3</v>
      </c>
      <c r="K135" s="33">
        <v>14.1</v>
      </c>
      <c r="L135" s="33">
        <v>2.67</v>
      </c>
      <c r="M135" s="33">
        <v>333.62601631205672</v>
      </c>
      <c r="N135" s="33">
        <v>13.63242695035461</v>
      </c>
      <c r="O135" s="33">
        <v>10707.145739226202</v>
      </c>
      <c r="P135" s="33">
        <v>19.895974468085104</v>
      </c>
      <c r="Q135" s="33">
        <v>638.52663712668675</v>
      </c>
      <c r="R135" s="33">
        <v>22.244221552805147</v>
      </c>
      <c r="S135" s="33">
        <v>29.256928436697763</v>
      </c>
      <c r="T135" s="33">
        <v>16.768518518518515</v>
      </c>
      <c r="U135" s="37">
        <f t="shared" si="30"/>
        <v>2.9133713145855149E-2</v>
      </c>
      <c r="V135" s="38">
        <f t="shared" si="31"/>
        <v>1.0291337131458551</v>
      </c>
      <c r="W135" s="38">
        <f t="shared" si="32"/>
        <v>-0.38079433268327612</v>
      </c>
      <c r="X135" s="37">
        <f t="shared" si="33"/>
        <v>-0.14493795887894878</v>
      </c>
      <c r="Y135" s="37">
        <f t="shared" si="34"/>
        <v>-0.15624701944848951</v>
      </c>
      <c r="Z135" s="37">
        <f t="shared" si="35"/>
        <v>-2.9722716548952643E-2</v>
      </c>
    </row>
    <row r="136" spans="1:26" x14ac:dyDescent="0.3">
      <c r="A136" s="34">
        <v>13575</v>
      </c>
      <c r="B136" s="33">
        <v>18.09</v>
      </c>
      <c r="C136" s="33">
        <v>0.75</v>
      </c>
      <c r="D136" s="33">
        <v>1.1100000000000001</v>
      </c>
      <c r="E136" s="37">
        <f t="shared" si="24"/>
        <v>2.7398974188114562E-2</v>
      </c>
      <c r="F136" s="37">
        <f t="shared" si="25"/>
        <v>1.0273989741881147</v>
      </c>
      <c r="G136" s="37">
        <f t="shared" si="26"/>
        <v>-5.6872474300367792E-2</v>
      </c>
      <c r="H136" s="37">
        <f t="shared" si="27"/>
        <v>-4.9155578172237036E-2</v>
      </c>
      <c r="I136" s="37">
        <f t="shared" si="28"/>
        <v>-6.8063030560030491E-3</v>
      </c>
      <c r="J136" s="37">
        <f t="shared" si="29"/>
        <v>5.3013874398271099E-3</v>
      </c>
      <c r="K136" s="33">
        <v>14.2</v>
      </c>
      <c r="L136" s="33">
        <v>2.66</v>
      </c>
      <c r="M136" s="33">
        <v>330.91068802816903</v>
      </c>
      <c r="N136" s="33">
        <v>13.719348591549297</v>
      </c>
      <c r="O136" s="33">
        <v>10656.693557918283</v>
      </c>
      <c r="P136" s="33">
        <v>20.304635915492959</v>
      </c>
      <c r="Q136" s="33">
        <v>653.89330289050827</v>
      </c>
      <c r="R136" s="33">
        <v>22.042197016050569</v>
      </c>
      <c r="S136" s="33">
        <v>28.928361986280848</v>
      </c>
      <c r="T136" s="33">
        <v>16.297297297297295</v>
      </c>
      <c r="U136" s="37">
        <f t="shared" si="30"/>
        <v>-1.1049724881182148E-3</v>
      </c>
      <c r="V136" s="38">
        <f t="shared" si="31"/>
        <v>0.99889502751188175</v>
      </c>
      <c r="W136" s="38">
        <f t="shared" si="32"/>
        <v>-0.4128612658301275</v>
      </c>
      <c r="X136" s="37">
        <f t="shared" si="33"/>
        <v>-0.15654499284277223</v>
      </c>
      <c r="Y136" s="37">
        <f t="shared" si="34"/>
        <v>-0.16830037774756068</v>
      </c>
      <c r="Z136" s="37">
        <f t="shared" si="35"/>
        <v>-2.8861509584809042E-2</v>
      </c>
    </row>
    <row r="137" spans="1:26" x14ac:dyDescent="0.3">
      <c r="A137" s="34">
        <v>13606</v>
      </c>
      <c r="B137" s="33">
        <v>17.010000000000002</v>
      </c>
      <c r="C137" s="33">
        <v>0.78</v>
      </c>
      <c r="D137" s="33">
        <v>1.1299999999999999</v>
      </c>
      <c r="E137" s="37">
        <f t="shared" si="24"/>
        <v>1.7857617400006253E-2</v>
      </c>
      <c r="F137" s="37">
        <f t="shared" si="25"/>
        <v>1.0178576174000062</v>
      </c>
      <c r="G137" s="37">
        <f t="shared" si="26"/>
        <v>-0.13115526739955452</v>
      </c>
      <c r="H137" s="37">
        <f t="shared" si="27"/>
        <v>-4.8067548894461964E-2</v>
      </c>
      <c r="I137" s="37">
        <f t="shared" si="28"/>
        <v>-1.9891983858629114E-2</v>
      </c>
      <c r="J137" s="37">
        <f t="shared" si="29"/>
        <v>8.1145688499422164E-3</v>
      </c>
      <c r="K137" s="33">
        <v>14.3</v>
      </c>
      <c r="L137" s="33">
        <v>2.6500000000000004</v>
      </c>
      <c r="M137" s="33">
        <v>308.97891818181819</v>
      </c>
      <c r="N137" s="33">
        <v>14.168345454545454</v>
      </c>
      <c r="O137" s="33">
        <v>9988.423088599955</v>
      </c>
      <c r="P137" s="33">
        <v>20.525936363636358</v>
      </c>
      <c r="Q137" s="33">
        <v>663.54603704397095</v>
      </c>
      <c r="R137" s="33">
        <v>20.55657945743285</v>
      </c>
      <c r="S137" s="33">
        <v>26.92894686820971</v>
      </c>
      <c r="T137" s="33">
        <v>15.053097345132747</v>
      </c>
      <c r="U137" s="37">
        <f t="shared" si="30"/>
        <v>-6.1557892999433317E-2</v>
      </c>
      <c r="V137" s="38">
        <f t="shared" si="31"/>
        <v>0.93844210700056663</v>
      </c>
      <c r="W137" s="38">
        <f t="shared" si="32"/>
        <v>-0.4524228050375757</v>
      </c>
      <c r="X137" s="37">
        <f t="shared" si="33"/>
        <v>-0.15807657009823384</v>
      </c>
      <c r="Y137" s="37">
        <f t="shared" si="34"/>
        <v>-0.17941356711155576</v>
      </c>
      <c r="Z137" s="37">
        <f t="shared" si="35"/>
        <v>-3.2963235245843325E-2</v>
      </c>
    </row>
    <row r="138" spans="1:26" x14ac:dyDescent="0.3">
      <c r="A138" s="34">
        <v>13636</v>
      </c>
      <c r="B138" s="33">
        <v>16.25</v>
      </c>
      <c r="C138" s="33">
        <v>0.81</v>
      </c>
      <c r="D138" s="33">
        <v>1.1499999999999999</v>
      </c>
      <c r="E138" s="37">
        <f t="shared" si="24"/>
        <v>1.7544309650909525E-2</v>
      </c>
      <c r="F138" s="37">
        <f t="shared" si="25"/>
        <v>1.0175443096509096</v>
      </c>
      <c r="G138" s="37">
        <f t="shared" si="26"/>
        <v>-0.20717908860725631</v>
      </c>
      <c r="H138" s="37">
        <f t="shared" si="27"/>
        <v>-4.8445932939274794E-2</v>
      </c>
      <c r="I138" s="37">
        <f t="shared" si="28"/>
        <v>-2.7339126402231795E-2</v>
      </c>
      <c r="J138" s="37">
        <f t="shared" si="29"/>
        <v>1.061942941878069E-2</v>
      </c>
      <c r="K138" s="33">
        <v>14.4</v>
      </c>
      <c r="L138" s="33">
        <v>2.64</v>
      </c>
      <c r="M138" s="33">
        <v>293.1240451388889</v>
      </c>
      <c r="N138" s="33">
        <v>14.611106250000001</v>
      </c>
      <c r="O138" s="33">
        <v>9515.2407921797858</v>
      </c>
      <c r="P138" s="33">
        <v>20.744163194444443</v>
      </c>
      <c r="Q138" s="33">
        <v>673.38627144656937</v>
      </c>
      <c r="R138" s="33">
        <v>19.474174686572095</v>
      </c>
      <c r="S138" s="33">
        <v>25.472602466914228</v>
      </c>
      <c r="T138" s="33">
        <v>14.130434782608697</v>
      </c>
      <c r="U138" s="37">
        <f t="shared" si="30"/>
        <v>-4.5708497632023941E-2</v>
      </c>
      <c r="V138" s="38">
        <f t="shared" si="31"/>
        <v>0.95429150236797611</v>
      </c>
      <c r="W138" s="38">
        <f t="shared" si="32"/>
        <v>-0.44077170870594229</v>
      </c>
      <c r="X138" s="37">
        <f t="shared" si="33"/>
        <v>-0.13393584797982783</v>
      </c>
      <c r="Y138" s="37">
        <f t="shared" si="34"/>
        <v>-0.1754425015106702</v>
      </c>
      <c r="Z138" s="37">
        <f t="shared" si="35"/>
        <v>-3.0453022965716059E-2</v>
      </c>
    </row>
    <row r="139" spans="1:26" x14ac:dyDescent="0.3">
      <c r="A139" s="34">
        <v>13667</v>
      </c>
      <c r="B139" s="33">
        <v>15.64</v>
      </c>
      <c r="C139" s="33">
        <v>0.84</v>
      </c>
      <c r="D139" s="33">
        <v>1.17</v>
      </c>
      <c r="E139" s="37">
        <f t="shared" si="24"/>
        <v>1.7241806434506173E-2</v>
      </c>
      <c r="F139" s="37">
        <f t="shared" si="25"/>
        <v>1.0172418064345061</v>
      </c>
      <c r="G139" s="37">
        <f t="shared" si="26"/>
        <v>-0.28058247819939031</v>
      </c>
      <c r="H139" s="37">
        <f t="shared" si="27"/>
        <v>-4.8814858262376415E-2</v>
      </c>
      <c r="I139" s="37">
        <f t="shared" si="28"/>
        <v>-3.4798465670784484E-2</v>
      </c>
      <c r="J139" s="37">
        <f t="shared" si="29"/>
        <v>1.2979600625266485E-2</v>
      </c>
      <c r="K139" s="33">
        <v>14.4</v>
      </c>
      <c r="L139" s="33">
        <v>2.63</v>
      </c>
      <c r="M139" s="33">
        <v>282.12061944444446</v>
      </c>
      <c r="N139" s="33">
        <v>15.15225833333333</v>
      </c>
      <c r="O139" s="33">
        <v>9199.0420212396566</v>
      </c>
      <c r="P139" s="33">
        <v>21.104931249999996</v>
      </c>
      <c r="Q139" s="33">
        <v>688.16362946613788</v>
      </c>
      <c r="R139" s="33">
        <v>18.711659960364951</v>
      </c>
      <c r="S139" s="33">
        <v>24.446563497204885</v>
      </c>
      <c r="T139" s="33">
        <v>13.367521367521368</v>
      </c>
      <c r="U139" s="37">
        <f t="shared" si="30"/>
        <v>-3.8261173658581449E-2</v>
      </c>
      <c r="V139" s="38">
        <f t="shared" si="31"/>
        <v>0.96173882634141861</v>
      </c>
      <c r="W139" s="38">
        <f t="shared" si="32"/>
        <v>-0.40867721440143034</v>
      </c>
      <c r="X139" s="37">
        <f t="shared" si="33"/>
        <v>-0.17132343128852323</v>
      </c>
      <c r="Y139" s="37">
        <f t="shared" si="34"/>
        <v>-0.16397981081523794</v>
      </c>
      <c r="Z139" s="37">
        <f t="shared" si="35"/>
        <v>-2.7594552843781539E-2</v>
      </c>
    </row>
    <row r="140" spans="1:26" x14ac:dyDescent="0.3">
      <c r="A140" s="34">
        <v>13697</v>
      </c>
      <c r="B140" s="33">
        <v>16.57</v>
      </c>
      <c r="C140" s="33">
        <v>0.81666700000000003</v>
      </c>
      <c r="D140" s="33">
        <v>1.1866699999999999</v>
      </c>
      <c r="E140" s="37">
        <f t="shared" si="24"/>
        <v>1.4147316370983555E-2</v>
      </c>
      <c r="F140" s="37">
        <f t="shared" si="25"/>
        <v>1.0141473163709835</v>
      </c>
      <c r="G140" s="37">
        <f t="shared" si="26"/>
        <v>-0.35150105646600072</v>
      </c>
      <c r="H140" s="37">
        <f t="shared" si="27"/>
        <v>-4.916851445997672E-2</v>
      </c>
      <c r="I140" s="37">
        <f t="shared" si="28"/>
        <v>-4.2275262276171954E-2</v>
      </c>
      <c r="J140" s="37">
        <f t="shared" si="29"/>
        <v>1.5209174062262854E-2</v>
      </c>
      <c r="K140" s="33">
        <v>14.5</v>
      </c>
      <c r="L140" s="33">
        <v>2.62</v>
      </c>
      <c r="M140" s="33">
        <v>296.83498000000003</v>
      </c>
      <c r="N140" s="33">
        <v>14.629772638</v>
      </c>
      <c r="O140" s="33">
        <v>9718.5822535690277</v>
      </c>
      <c r="P140" s="33">
        <v>21.258006379999994</v>
      </c>
      <c r="Q140" s="33">
        <v>696.00181067246558</v>
      </c>
      <c r="R140" s="33">
        <v>19.64672327960762</v>
      </c>
      <c r="S140" s="33">
        <v>25.628756089453606</v>
      </c>
      <c r="T140" s="33">
        <v>13.963443922910331</v>
      </c>
      <c r="U140" s="37">
        <f t="shared" si="30"/>
        <v>5.7762096321306411E-2</v>
      </c>
      <c r="V140" s="38">
        <f t="shared" si="31"/>
        <v>1.0577620963213064</v>
      </c>
      <c r="W140" s="38">
        <f t="shared" si="32"/>
        <v>-0.37114340422699266</v>
      </c>
      <c r="X140" s="37">
        <f t="shared" si="33"/>
        <v>-0.18945642479045777</v>
      </c>
      <c r="Y140" s="37">
        <f t="shared" si="34"/>
        <v>-0.14679520460701179</v>
      </c>
      <c r="Z140" s="37">
        <f t="shared" si="35"/>
        <v>-2.0337923996211149E-2</v>
      </c>
    </row>
    <row r="141" spans="1:26" x14ac:dyDescent="0.3">
      <c r="A141" s="34">
        <v>13728</v>
      </c>
      <c r="B141" s="33">
        <v>16.739999999999998</v>
      </c>
      <c r="C141" s="33">
        <v>0.79333299999999995</v>
      </c>
      <c r="D141" s="33">
        <v>1.20333</v>
      </c>
      <c r="E141" s="37">
        <f t="shared" si="24"/>
        <v>1.3941648409092455E-2</v>
      </c>
      <c r="F141" s="37">
        <f t="shared" si="25"/>
        <v>1.0139416484090924</v>
      </c>
      <c r="G141" s="37">
        <f t="shared" si="26"/>
        <v>-0.40347998085823589</v>
      </c>
      <c r="H141" s="37">
        <f t="shared" si="27"/>
        <v>-4.9630848268915173E-2</v>
      </c>
      <c r="I141" s="37">
        <f t="shared" si="28"/>
        <v>-4.7822631788175585E-2</v>
      </c>
      <c r="J141" s="37">
        <f t="shared" si="29"/>
        <v>1.628931910606024E-2</v>
      </c>
      <c r="K141" s="33">
        <v>14.5</v>
      </c>
      <c r="L141" s="33">
        <v>2.6100000000000003</v>
      </c>
      <c r="M141" s="33">
        <v>299.88035999999994</v>
      </c>
      <c r="N141" s="33">
        <v>14.211767362</v>
      </c>
      <c r="O141" s="33">
        <v>9857.0653546163576</v>
      </c>
      <c r="P141" s="33">
        <v>21.556453619999999</v>
      </c>
      <c r="Q141" s="33">
        <v>708.56048107350682</v>
      </c>
      <c r="R141" s="33">
        <v>19.80698257738095</v>
      </c>
      <c r="S141" s="33">
        <v>25.79355196445113</v>
      </c>
      <c r="T141" s="33">
        <v>13.911395876442869</v>
      </c>
      <c r="U141" s="37">
        <f t="shared" si="30"/>
        <v>1.0207233622857642E-2</v>
      </c>
      <c r="V141" s="38">
        <f t="shared" si="31"/>
        <v>1.0102072336228576</v>
      </c>
      <c r="W141" s="38">
        <f t="shared" si="32"/>
        <v>-0.29767337301541985</v>
      </c>
      <c r="X141" s="37">
        <f t="shared" si="33"/>
        <v>-0.19736614710439815</v>
      </c>
      <c r="Y141" s="37">
        <f t="shared" si="34"/>
        <v>-0.15079854996380959</v>
      </c>
      <c r="Z141" s="37">
        <f t="shared" si="35"/>
        <v>-2.0053201770011242E-2</v>
      </c>
    </row>
    <row r="142" spans="1:26" x14ac:dyDescent="0.3">
      <c r="A142" s="34">
        <v>13759</v>
      </c>
      <c r="B142" s="33">
        <v>14.37</v>
      </c>
      <c r="C142" s="33">
        <v>0.77</v>
      </c>
      <c r="D142" s="33">
        <v>1.22</v>
      </c>
      <c r="E142" s="37">
        <f t="shared" si="24"/>
        <v>1.375814515542444E-2</v>
      </c>
      <c r="F142" s="37">
        <f t="shared" si="25"/>
        <v>1.0137581451554245</v>
      </c>
      <c r="G142" s="37">
        <f t="shared" si="26"/>
        <v>-0.45402540014378412</v>
      </c>
      <c r="H142" s="37">
        <f t="shared" si="27"/>
        <v>-5.0075267462327933E-2</v>
      </c>
      <c r="I142" s="37">
        <f t="shared" si="28"/>
        <v>-5.3365668345229711E-2</v>
      </c>
      <c r="J142" s="37">
        <f t="shared" si="29"/>
        <v>1.7328948304285774E-2</v>
      </c>
      <c r="K142" s="33">
        <v>14.6</v>
      </c>
      <c r="L142" s="33">
        <v>2.6</v>
      </c>
      <c r="M142" s="33">
        <v>255.66100068493148</v>
      </c>
      <c r="N142" s="33">
        <v>13.69930205479452</v>
      </c>
      <c r="O142" s="33">
        <v>8441.0999840632521</v>
      </c>
      <c r="P142" s="33">
        <v>21.705387671232874</v>
      </c>
      <c r="Q142" s="33">
        <v>716.64175230042918</v>
      </c>
      <c r="R142" s="33">
        <v>16.847882862705799</v>
      </c>
      <c r="S142" s="33">
        <v>21.913400533669712</v>
      </c>
      <c r="T142" s="33">
        <v>11.778688524590164</v>
      </c>
      <c r="U142" s="37">
        <f t="shared" si="30"/>
        <v>-0.15265836497039564</v>
      </c>
      <c r="V142" s="38">
        <f t="shared" si="31"/>
        <v>0.84734163502960436</v>
      </c>
      <c r="W142" s="38">
        <f t="shared" si="32"/>
        <v>-0.30080508669502881</v>
      </c>
      <c r="X142" s="37">
        <f t="shared" si="33"/>
        <v>-0.19394478709248331</v>
      </c>
      <c r="Y142" s="37">
        <f t="shared" si="34"/>
        <v>-0.15395322594048011</v>
      </c>
      <c r="Z142" s="37">
        <f t="shared" si="35"/>
        <v>-2.3068631573387233E-2</v>
      </c>
    </row>
    <row r="143" spans="1:26" x14ac:dyDescent="0.3">
      <c r="A143" s="34">
        <v>13789</v>
      </c>
      <c r="B143" s="33">
        <v>12.28</v>
      </c>
      <c r="C143" s="33">
        <v>0.78</v>
      </c>
      <c r="D143" s="33">
        <v>1.19</v>
      </c>
      <c r="E143" s="37">
        <f t="shared" si="24"/>
        <v>-2.4897551621727201E-2</v>
      </c>
      <c r="F143" s="37">
        <f t="shared" si="25"/>
        <v>0.97510244837827276</v>
      </c>
      <c r="G143" s="37">
        <f t="shared" si="26"/>
        <v>-0.50320520106256872</v>
      </c>
      <c r="H143" s="37">
        <f t="shared" si="27"/>
        <v>-5.0513906008371912E-2</v>
      </c>
      <c r="I143" s="37">
        <f t="shared" si="28"/>
        <v>-5.8909387647821276E-2</v>
      </c>
      <c r="J143" s="37">
        <f t="shared" si="29"/>
        <v>1.8330025878146472E-2</v>
      </c>
      <c r="K143" s="33">
        <v>14.6</v>
      </c>
      <c r="L143" s="33">
        <v>2.59</v>
      </c>
      <c r="M143" s="33">
        <v>218.47718082191778</v>
      </c>
      <c r="N143" s="33">
        <v>13.87721506849315</v>
      </c>
      <c r="O143" s="33">
        <v>7251.5921574990143</v>
      </c>
      <c r="P143" s="33">
        <v>21.171648630136986</v>
      </c>
      <c r="Q143" s="33">
        <v>702.71943545796637</v>
      </c>
      <c r="R143" s="33">
        <v>14.361659574753352</v>
      </c>
      <c r="S143" s="33">
        <v>18.672774871583687</v>
      </c>
      <c r="T143" s="33">
        <v>10.319327731092438</v>
      </c>
      <c r="U143" s="37">
        <f t="shared" si="30"/>
        <v>-0.15717077737193713</v>
      </c>
      <c r="V143" s="38">
        <f t="shared" si="31"/>
        <v>0.84282922262806292</v>
      </c>
      <c r="W143" s="38">
        <f t="shared" si="32"/>
        <v>-0.21325557507045578</v>
      </c>
      <c r="X143" s="37">
        <f t="shared" si="33"/>
        <v>-0.12615665108112628</v>
      </c>
      <c r="Y143" s="37">
        <f t="shared" si="34"/>
        <v>-0.1191498142511036</v>
      </c>
      <c r="Z143" s="37">
        <f t="shared" si="35"/>
        <v>-9.1785423583274905E-3</v>
      </c>
    </row>
    <row r="144" spans="1:26" x14ac:dyDescent="0.3">
      <c r="A144" s="34">
        <v>13820</v>
      </c>
      <c r="B144" s="33">
        <v>11.2</v>
      </c>
      <c r="C144" s="33">
        <v>0.79</v>
      </c>
      <c r="D144" s="33">
        <v>1.1599999999999999</v>
      </c>
      <c r="E144" s="37">
        <f t="shared" si="24"/>
        <v>-2.5533302005164762E-2</v>
      </c>
      <c r="F144" s="37">
        <f t="shared" si="25"/>
        <v>0.97446669799483521</v>
      </c>
      <c r="G144" s="37">
        <f t="shared" si="26"/>
        <v>-0.48507110403494513</v>
      </c>
      <c r="H144" s="37">
        <f t="shared" si="27"/>
        <v>-4.5246072905289925E-2</v>
      </c>
      <c r="I144" s="37">
        <f t="shared" si="28"/>
        <v>-4.7730174149842153E-2</v>
      </c>
      <c r="J144" s="37">
        <f t="shared" si="29"/>
        <v>2.2131617911274049E-2</v>
      </c>
      <c r="K144" s="33">
        <v>14.5</v>
      </c>
      <c r="L144" s="33">
        <v>2.58</v>
      </c>
      <c r="M144" s="33">
        <v>200.63679999999997</v>
      </c>
      <c r="N144" s="33">
        <v>14.152060000000001</v>
      </c>
      <c r="O144" s="33">
        <v>6698.5866463904767</v>
      </c>
      <c r="P144" s="33">
        <v>20.780239999999999</v>
      </c>
      <c r="Q144" s="33">
        <v>693.78218837615668</v>
      </c>
      <c r="R144" s="33">
        <v>13.158119166486058</v>
      </c>
      <c r="S144" s="33">
        <v>17.113718043460704</v>
      </c>
      <c r="T144" s="33">
        <v>9.6551724137931032</v>
      </c>
      <c r="U144" s="37">
        <f t="shared" si="30"/>
        <v>-9.2058144417947588E-2</v>
      </c>
      <c r="V144" s="38">
        <f t="shared" si="31"/>
        <v>0.90794185558205243</v>
      </c>
      <c r="W144" s="38">
        <f t="shared" si="32"/>
        <v>3.2123687916884025E-2</v>
      </c>
      <c r="X144" s="37">
        <f t="shared" si="33"/>
        <v>-6.6535763639537837E-2</v>
      </c>
      <c r="Y144" s="37">
        <f t="shared" si="34"/>
        <v>-7.158780983732882E-2</v>
      </c>
      <c r="Z144" s="37">
        <f t="shared" si="35"/>
        <v>1.0446123828046439E-2</v>
      </c>
    </row>
    <row r="145" spans="1:26" x14ac:dyDescent="0.3">
      <c r="A145" s="34">
        <v>13850</v>
      </c>
      <c r="B145" s="33">
        <v>11.02</v>
      </c>
      <c r="C145" s="33">
        <v>0.8</v>
      </c>
      <c r="D145" s="33">
        <v>1.1299999999999999</v>
      </c>
      <c r="E145" s="37">
        <f t="shared" si="24"/>
        <v>-2.6202372394024072E-2</v>
      </c>
      <c r="F145" s="37">
        <f t="shared" si="25"/>
        <v>0.97379762760597588</v>
      </c>
      <c r="G145" s="37">
        <f t="shared" si="26"/>
        <v>-0.46598751296802954</v>
      </c>
      <c r="H145" s="37">
        <f t="shared" si="27"/>
        <v>-3.9788534351013372E-2</v>
      </c>
      <c r="I145" s="37">
        <f t="shared" si="28"/>
        <v>-3.659554134060361E-2</v>
      </c>
      <c r="J145" s="37">
        <f t="shared" si="29"/>
        <v>2.5983713445452139E-2</v>
      </c>
      <c r="K145" s="33">
        <v>14.4</v>
      </c>
      <c r="L145" s="33">
        <v>2.57</v>
      </c>
      <c r="M145" s="33">
        <v>198.78319861111109</v>
      </c>
      <c r="N145" s="33">
        <v>14.430722222222222</v>
      </c>
      <c r="O145" s="33">
        <v>6676.8505744765525</v>
      </c>
      <c r="P145" s="33">
        <v>20.383395138888886</v>
      </c>
      <c r="Q145" s="33">
        <v>684.64983204705129</v>
      </c>
      <c r="R145" s="33">
        <v>13.008483033706128</v>
      </c>
      <c r="S145" s="33">
        <v>16.928806001197085</v>
      </c>
      <c r="T145" s="33">
        <v>9.7522123893805315</v>
      </c>
      <c r="U145" s="37">
        <f t="shared" si="30"/>
        <v>-1.6201974576280372E-2</v>
      </c>
      <c r="V145" s="38">
        <f t="shared" si="31"/>
        <v>0.98379802542371964</v>
      </c>
      <c r="W145" s="38">
        <f t="shared" si="32"/>
        <v>0.13764298115210538</v>
      </c>
      <c r="X145" s="37">
        <f t="shared" si="33"/>
        <v>-2.6908829157882508E-2</v>
      </c>
      <c r="Y145" s="37">
        <f t="shared" si="34"/>
        <v>-4.921796706572712E-2</v>
      </c>
      <c r="Z145" s="37">
        <f t="shared" si="35"/>
        <v>1.8935187929275621E-2</v>
      </c>
    </row>
    <row r="146" spans="1:26" x14ac:dyDescent="0.3">
      <c r="A146" s="34">
        <v>13881</v>
      </c>
      <c r="B146" s="33">
        <v>11.31</v>
      </c>
      <c r="C146" s="33">
        <v>0.79333299999999995</v>
      </c>
      <c r="D146" s="33">
        <v>1.07667</v>
      </c>
      <c r="E146" s="37">
        <f t="shared" si="24"/>
        <v>-4.8344688187353928E-2</v>
      </c>
      <c r="F146" s="37">
        <f t="shared" si="25"/>
        <v>0.95165531181264607</v>
      </c>
      <c r="G146" s="37">
        <f t="shared" si="26"/>
        <v>-0.4458760653356425</v>
      </c>
      <c r="H146" s="37">
        <f t="shared" si="27"/>
        <v>-3.4130076587978397E-2</v>
      </c>
      <c r="I146" s="37">
        <f t="shared" si="28"/>
        <v>-2.5487923050466765E-2</v>
      </c>
      <c r="J146" s="37">
        <f t="shared" si="29"/>
        <v>2.9890232200839861E-2</v>
      </c>
      <c r="K146" s="33">
        <v>14.2</v>
      </c>
      <c r="L146" s="33">
        <v>2.56</v>
      </c>
      <c r="M146" s="33">
        <v>206.88777676056338</v>
      </c>
      <c r="N146" s="33">
        <v>14.512015968239437</v>
      </c>
      <c r="O146" s="33">
        <v>6989.6919240159432</v>
      </c>
      <c r="P146" s="33">
        <v>19.694948064084507</v>
      </c>
      <c r="Q146" s="33">
        <v>665.39271475068472</v>
      </c>
      <c r="R146" s="33">
        <v>13.511461918562407</v>
      </c>
      <c r="S146" s="33">
        <v>17.591202047422158</v>
      </c>
      <c r="T146" s="33">
        <v>10.504611440831454</v>
      </c>
      <c r="U146" s="37">
        <f t="shared" si="30"/>
        <v>2.5975486403260736E-2</v>
      </c>
      <c r="V146" s="38">
        <f t="shared" si="31"/>
        <v>1.0259754864032606</v>
      </c>
      <c r="W146" s="38">
        <f t="shared" si="32"/>
        <v>0.12225936290133554</v>
      </c>
      <c r="X146" s="37">
        <f t="shared" si="33"/>
        <v>-3.5690283915169374E-2</v>
      </c>
      <c r="Y146" s="37">
        <f t="shared" si="34"/>
        <v>-4.4917543792249326E-2</v>
      </c>
      <c r="Z146" s="37">
        <f t="shared" si="35"/>
        <v>1.8971837914666168E-2</v>
      </c>
    </row>
    <row r="147" spans="1:26" x14ac:dyDescent="0.3">
      <c r="A147" s="34">
        <v>13912</v>
      </c>
      <c r="B147" s="33">
        <v>11.04</v>
      </c>
      <c r="C147" s="33">
        <v>0.78666700000000001</v>
      </c>
      <c r="D147" s="33">
        <v>1.0233300000000001</v>
      </c>
      <c r="E147" s="37">
        <f t="shared" si="24"/>
        <v>-5.0810928940194358E-2</v>
      </c>
      <c r="F147" s="37">
        <f t="shared" si="25"/>
        <v>0.94918907105980566</v>
      </c>
      <c r="G147" s="37">
        <f t="shared" si="26"/>
        <v>-0.3968756083089825</v>
      </c>
      <c r="H147" s="37">
        <f t="shared" si="27"/>
        <v>-1.6595956451944449E-2</v>
      </c>
      <c r="I147" s="37">
        <f t="shared" si="28"/>
        <v>-1.3042112120661198E-2</v>
      </c>
      <c r="J147" s="37">
        <f t="shared" si="29"/>
        <v>3.689324115406567E-2</v>
      </c>
      <c r="K147" s="33">
        <v>14.1</v>
      </c>
      <c r="L147" s="33">
        <v>2.5433333333333334</v>
      </c>
      <c r="M147" s="33">
        <v>203.3810723404255</v>
      </c>
      <c r="N147" s="33">
        <v>14.492135691560284</v>
      </c>
      <c r="O147" s="33">
        <v>6912.0194446012083</v>
      </c>
      <c r="P147" s="33">
        <v>18.851988474468087</v>
      </c>
      <c r="Q147" s="33">
        <v>640.69536759454309</v>
      </c>
      <c r="R147" s="33">
        <v>13.26307623646086</v>
      </c>
      <c r="S147" s="33">
        <v>17.278131157697967</v>
      </c>
      <c r="T147" s="33">
        <v>10.788308756706046</v>
      </c>
      <c r="U147" s="37">
        <f t="shared" si="30"/>
        <v>-2.4162249279079936E-2</v>
      </c>
      <c r="V147" s="38">
        <f t="shared" si="31"/>
        <v>0.97583775072092005</v>
      </c>
      <c r="W147" s="38">
        <f t="shared" si="32"/>
        <v>7.7344809609957599E-2</v>
      </c>
      <c r="X147" s="37">
        <f t="shared" si="33"/>
        <v>-4.358017690360283E-2</v>
      </c>
      <c r="Y147" s="37">
        <f t="shared" si="34"/>
        <v>-3.8763430077281669E-2</v>
      </c>
      <c r="Z147" s="37">
        <f t="shared" si="35"/>
        <v>1.5053246561487654E-2</v>
      </c>
    </row>
    <row r="148" spans="1:26" x14ac:dyDescent="0.3">
      <c r="A148" s="34">
        <v>13940</v>
      </c>
      <c r="B148" s="33">
        <v>10.31</v>
      </c>
      <c r="C148" s="33">
        <v>0.78</v>
      </c>
      <c r="D148" s="33">
        <v>0.97</v>
      </c>
      <c r="E148" s="37">
        <f t="shared" si="24"/>
        <v>-5.35212230814094E-2</v>
      </c>
      <c r="F148" s="37">
        <f t="shared" si="25"/>
        <v>0.94647877691859061</v>
      </c>
      <c r="G148" s="37">
        <f t="shared" si="26"/>
        <v>-0.3426222157088874</v>
      </c>
      <c r="H148" s="37">
        <f t="shared" si="27"/>
        <v>1.8287451835758972E-3</v>
      </c>
      <c r="I148" s="37">
        <f t="shared" si="28"/>
        <v>-9.4770125252718884E-5</v>
      </c>
      <c r="J148" s="37">
        <f t="shared" si="29"/>
        <v>4.412088016987159E-2</v>
      </c>
      <c r="K148" s="33">
        <v>14.1</v>
      </c>
      <c r="L148" s="33">
        <v>2.5266666666666664</v>
      </c>
      <c r="M148" s="33">
        <v>189.93286737588653</v>
      </c>
      <c r="N148" s="33">
        <v>14.369314893617021</v>
      </c>
      <c r="O148" s="33">
        <v>6495.6704472588353</v>
      </c>
      <c r="P148" s="33">
        <v>17.869532624113475</v>
      </c>
      <c r="Q148" s="33">
        <v>611.13485294287773</v>
      </c>
      <c r="R148" s="33">
        <v>12.377286234697678</v>
      </c>
      <c r="S148" s="33">
        <v>16.140609995378359</v>
      </c>
      <c r="T148" s="33">
        <v>10.628865979381445</v>
      </c>
      <c r="U148" s="37">
        <f t="shared" si="30"/>
        <v>-6.8410742820080597E-2</v>
      </c>
      <c r="V148" s="38">
        <f t="shared" si="31"/>
        <v>0.93158925717991936</v>
      </c>
      <c r="W148" s="38">
        <f t="shared" si="32"/>
        <v>9.5152744739068096E-2</v>
      </c>
      <c r="X148" s="37">
        <f t="shared" si="33"/>
        <v>-5.7628655127062167E-2</v>
      </c>
      <c r="Y148" s="37">
        <f t="shared" si="34"/>
        <v>-2.2681493597987323E-2</v>
      </c>
      <c r="Z148" s="37">
        <f t="shared" si="35"/>
        <v>1.231643323932996E-2</v>
      </c>
    </row>
    <row r="149" spans="1:26" x14ac:dyDescent="0.3">
      <c r="A149" s="34">
        <v>13971</v>
      </c>
      <c r="B149" s="33">
        <v>9.89</v>
      </c>
      <c r="C149" s="33">
        <v>0.76666699999999999</v>
      </c>
      <c r="D149" s="33">
        <v>0.90333300000000005</v>
      </c>
      <c r="E149" s="37">
        <f t="shared" si="24"/>
        <v>-7.1204815295549603E-2</v>
      </c>
      <c r="F149" s="37">
        <f t="shared" si="25"/>
        <v>0.92879518470445044</v>
      </c>
      <c r="G149" s="37">
        <f t="shared" si="26"/>
        <v>-0.28224021947695599</v>
      </c>
      <c r="H149" s="37">
        <f t="shared" si="27"/>
        <v>2.1230112262054845E-2</v>
      </c>
      <c r="I149" s="37">
        <f t="shared" si="28"/>
        <v>1.3405711669441267E-2</v>
      </c>
      <c r="J149" s="37">
        <f t="shared" si="29"/>
        <v>5.160051309614655E-2</v>
      </c>
      <c r="K149" s="33">
        <v>14.2</v>
      </c>
      <c r="L149" s="33">
        <v>2.5099999999999998</v>
      </c>
      <c r="M149" s="33">
        <v>180.91247676056341</v>
      </c>
      <c r="N149" s="33">
        <v>14.024229102183098</v>
      </c>
      <c r="O149" s="33">
        <v>6227.1435308614227</v>
      </c>
      <c r="P149" s="33">
        <v>16.524187095000002</v>
      </c>
      <c r="Q149" s="33">
        <v>568.77494915709224</v>
      </c>
      <c r="R149" s="33">
        <v>11.789517720684179</v>
      </c>
      <c r="S149" s="33">
        <v>15.393610143198446</v>
      </c>
      <c r="T149" s="33">
        <v>10.948343523373994</v>
      </c>
      <c r="U149" s="37">
        <f t="shared" si="30"/>
        <v>-4.1590152394247855E-2</v>
      </c>
      <c r="V149" s="38">
        <f t="shared" si="31"/>
        <v>0.9584098476057521</v>
      </c>
      <c r="W149" s="38">
        <f t="shared" si="32"/>
        <v>0.17462625539348386</v>
      </c>
      <c r="X149" s="37">
        <f t="shared" si="33"/>
        <v>-3.2093331427087257E-2</v>
      </c>
      <c r="Y149" s="37">
        <f t="shared" si="34"/>
        <v>-1.6634237382637806E-3</v>
      </c>
      <c r="Z149" s="37">
        <f t="shared" si="35"/>
        <v>2.0813119947358238E-2</v>
      </c>
    </row>
    <row r="150" spans="1:26" x14ac:dyDescent="0.3">
      <c r="A150" s="34">
        <v>14001</v>
      </c>
      <c r="B150" s="33">
        <v>9.98</v>
      </c>
      <c r="C150" s="33">
        <v>0.75333300000000003</v>
      </c>
      <c r="D150" s="33">
        <v>0.83666700000000005</v>
      </c>
      <c r="E150" s="37">
        <f t="shared" si="24"/>
        <v>-7.6665114337863743E-2</v>
      </c>
      <c r="F150" s="37">
        <f t="shared" si="25"/>
        <v>0.92333488566213628</v>
      </c>
      <c r="G150" s="37">
        <f t="shared" si="26"/>
        <v>-0.20928292030317919</v>
      </c>
      <c r="H150" s="37">
        <f t="shared" si="27"/>
        <v>4.9048978524837139E-2</v>
      </c>
      <c r="I150" s="37">
        <f t="shared" si="28"/>
        <v>3.0061104329971222E-2</v>
      </c>
      <c r="J150" s="37">
        <f t="shared" si="29"/>
        <v>6.1876870112357985E-2</v>
      </c>
      <c r="K150" s="33">
        <v>14.1</v>
      </c>
      <c r="L150" s="33">
        <v>2.4933333333333332</v>
      </c>
      <c r="M150" s="33">
        <v>183.85354184397164</v>
      </c>
      <c r="N150" s="33">
        <v>13.878050124042552</v>
      </c>
      <c r="O150" s="33">
        <v>6368.1849469601048</v>
      </c>
      <c r="P150" s="33">
        <v>15.413245620638298</v>
      </c>
      <c r="Q150" s="33">
        <v>533.87276503189071</v>
      </c>
      <c r="R150" s="33">
        <v>11.992275930545686</v>
      </c>
      <c r="S150" s="33">
        <v>15.677821270315917</v>
      </c>
      <c r="T150" s="33">
        <v>11.928282100286015</v>
      </c>
      <c r="U150" s="37">
        <f t="shared" si="30"/>
        <v>9.0589446887517529E-3</v>
      </c>
      <c r="V150" s="38">
        <f t="shared" si="31"/>
        <v>1.0090589446887517</v>
      </c>
      <c r="W150" s="38">
        <f t="shared" si="32"/>
        <v>6.0670684801556796E-2</v>
      </c>
      <c r="X150" s="37">
        <f t="shared" si="33"/>
        <v>-2.8663170307007491E-2</v>
      </c>
      <c r="Y150" s="37">
        <f t="shared" si="34"/>
        <v>1.3309460537581863E-2</v>
      </c>
      <c r="Z150" s="37">
        <f t="shared" si="35"/>
        <v>3.2235340581967975E-2</v>
      </c>
    </row>
    <row r="151" spans="1:26" x14ac:dyDescent="0.3">
      <c r="A151" s="34">
        <v>14032</v>
      </c>
      <c r="B151" s="33">
        <v>10.210000000000001</v>
      </c>
      <c r="C151" s="33">
        <v>0.74</v>
      </c>
      <c r="D151" s="33">
        <v>0.77</v>
      </c>
      <c r="E151" s="37">
        <f t="shared" si="24"/>
        <v>-8.3035627016285529E-2</v>
      </c>
      <c r="F151" s="37">
        <f t="shared" si="25"/>
        <v>0.91696437298371447</v>
      </c>
      <c r="G151" s="37">
        <f t="shared" si="26"/>
        <v>-0.12421025587209567</v>
      </c>
      <c r="H151" s="37">
        <f t="shared" si="27"/>
        <v>7.8881366114112339E-2</v>
      </c>
      <c r="I151" s="37">
        <f t="shared" si="28"/>
        <v>4.790643215976953E-2</v>
      </c>
      <c r="J151" s="37">
        <f t="shared" si="29"/>
        <v>7.2676190451911538E-2</v>
      </c>
      <c r="K151" s="33">
        <v>14.1</v>
      </c>
      <c r="L151" s="33">
        <v>2.4766666666666666</v>
      </c>
      <c r="M151" s="33">
        <v>188.0906475177305</v>
      </c>
      <c r="N151" s="33">
        <v>13.63242695035461</v>
      </c>
      <c r="O151" s="33">
        <v>6554.2958964788122</v>
      </c>
      <c r="P151" s="33">
        <v>14.185092907801417</v>
      </c>
      <c r="Q151" s="33">
        <v>494.30047407332864</v>
      </c>
      <c r="R151" s="33">
        <v>12.288966307788124</v>
      </c>
      <c r="S151" s="33">
        <v>16.083606052598885</v>
      </c>
      <c r="T151" s="33">
        <v>13.25974025974026</v>
      </c>
      <c r="U151" s="37">
        <f t="shared" si="30"/>
        <v>2.278454185320155E-2</v>
      </c>
      <c r="V151" s="38">
        <f t="shared" si="31"/>
        <v>1.0227845418532016</v>
      </c>
      <c r="W151" s="38">
        <f t="shared" si="32"/>
        <v>8.9272183413767081E-2</v>
      </c>
      <c r="X151" s="37">
        <f t="shared" si="33"/>
        <v>-3.9063518206302383E-2</v>
      </c>
      <c r="Y151" s="37">
        <f t="shared" si="34"/>
        <v>1.9084824815021939E-2</v>
      </c>
      <c r="Z151" s="37">
        <f t="shared" si="35"/>
        <v>3.5989820286289387E-2</v>
      </c>
    </row>
    <row r="152" spans="1:26" x14ac:dyDescent="0.3">
      <c r="A152" s="34">
        <v>14062</v>
      </c>
      <c r="B152" s="33">
        <v>12.24</v>
      </c>
      <c r="C152" s="33">
        <v>0.71333299999999999</v>
      </c>
      <c r="D152" s="33">
        <v>0.72</v>
      </c>
      <c r="E152" s="37">
        <f t="shared" si="24"/>
        <v>-6.7139302837628562E-2</v>
      </c>
      <c r="F152" s="37">
        <f t="shared" si="25"/>
        <v>0.93286069716237141</v>
      </c>
      <c r="G152" s="37">
        <f t="shared" si="26"/>
        <v>-2.3724584928885406E-2</v>
      </c>
      <c r="H152" s="37">
        <f t="shared" si="27"/>
        <v>0.11108797309124352</v>
      </c>
      <c r="I152" s="37">
        <f t="shared" si="28"/>
        <v>6.7153801862290585E-2</v>
      </c>
      <c r="J152" s="37">
        <f t="shared" si="29"/>
        <v>8.4107546030756986E-2</v>
      </c>
      <c r="K152" s="33">
        <v>14.1</v>
      </c>
      <c r="L152" s="33">
        <v>2.46</v>
      </c>
      <c r="M152" s="33">
        <v>225.48771063829787</v>
      </c>
      <c r="N152" s="33">
        <v>13.141162180780142</v>
      </c>
      <c r="O152" s="33">
        <v>7895.6119558401142</v>
      </c>
      <c r="P152" s="33">
        <v>13.263982978723403</v>
      </c>
      <c r="Q152" s="33">
        <v>464.44776210824205</v>
      </c>
      <c r="R152" s="33">
        <v>14.77032801749206</v>
      </c>
      <c r="S152" s="33">
        <v>19.332142114203588</v>
      </c>
      <c r="T152" s="33">
        <v>17</v>
      </c>
      <c r="U152" s="37">
        <f t="shared" si="30"/>
        <v>0.18134164490760579</v>
      </c>
      <c r="V152" s="38">
        <f t="shared" si="31"/>
        <v>1.1813416449076057</v>
      </c>
      <c r="W152" s="38">
        <f t="shared" si="32"/>
        <v>8.3806748137053688E-2</v>
      </c>
      <c r="X152" s="37">
        <f t="shared" si="33"/>
        <v>-3.5312138379630209E-2</v>
      </c>
      <c r="Y152" s="37">
        <f t="shared" si="34"/>
        <v>1.8048703431701618E-2</v>
      </c>
      <c r="Z152" s="37">
        <f t="shared" si="35"/>
        <v>3.7726671374377574E-2</v>
      </c>
    </row>
    <row r="153" spans="1:26" x14ac:dyDescent="0.3">
      <c r="A153" s="34">
        <v>14093</v>
      </c>
      <c r="B153" s="33">
        <v>12.31</v>
      </c>
      <c r="C153" s="33">
        <v>0.68666700000000003</v>
      </c>
      <c r="D153" s="33">
        <v>0.67</v>
      </c>
      <c r="E153" s="37">
        <f t="shared" si="24"/>
        <v>-7.1973499625089102E-2</v>
      </c>
      <c r="F153" s="37">
        <f t="shared" si="25"/>
        <v>0.92802650037491086</v>
      </c>
      <c r="G153" s="37">
        <f t="shared" si="26"/>
        <v>6.9242179951287008E-2</v>
      </c>
      <c r="H153" s="37">
        <f t="shared" si="27"/>
        <v>0.14449816703367269</v>
      </c>
      <c r="I153" s="37">
        <f t="shared" si="28"/>
        <v>7.9911244385541202E-2</v>
      </c>
      <c r="J153" s="37">
        <f t="shared" si="29"/>
        <v>9.476406605613974E-2</v>
      </c>
      <c r="K153" s="33">
        <v>14.1</v>
      </c>
      <c r="L153" s="33">
        <v>2.4433333333333334</v>
      </c>
      <c r="M153" s="33">
        <v>226.77726453900709</v>
      </c>
      <c r="N153" s="33">
        <v>12.649915833404256</v>
      </c>
      <c r="O153" s="33">
        <v>7977.6787465385523</v>
      </c>
      <c r="P153" s="33">
        <v>12.342873049645391</v>
      </c>
      <c r="Q153" s="33">
        <v>434.20347361338997</v>
      </c>
      <c r="R153" s="33">
        <v>14.90358851260436</v>
      </c>
      <c r="S153" s="33">
        <v>19.505140465262343</v>
      </c>
      <c r="T153" s="33">
        <v>18.373134328358208</v>
      </c>
      <c r="U153" s="37">
        <f t="shared" si="30"/>
        <v>5.7026631121820989E-3</v>
      </c>
      <c r="V153" s="38">
        <f t="shared" si="31"/>
        <v>1.0057026631121821</v>
      </c>
      <c r="W153" s="38">
        <f t="shared" si="32"/>
        <v>-6.0359280073760235E-2</v>
      </c>
      <c r="X153" s="37">
        <f t="shared" si="33"/>
        <v>-7.4431831329112352E-2</v>
      </c>
      <c r="Y153" s="37">
        <f t="shared" si="34"/>
        <v>-1.1240882962346266E-2</v>
      </c>
      <c r="Z153" s="37">
        <f t="shared" si="35"/>
        <v>1.8580489981164128E-2</v>
      </c>
    </row>
    <row r="154" spans="1:26" x14ac:dyDescent="0.3">
      <c r="A154" s="34">
        <v>14124</v>
      </c>
      <c r="B154" s="33">
        <v>11.75</v>
      </c>
      <c r="C154" s="33">
        <v>0.66</v>
      </c>
      <c r="D154" s="33">
        <v>0.62</v>
      </c>
      <c r="E154" s="37">
        <f t="shared" si="24"/>
        <v>-7.755823434587461E-2</v>
      </c>
      <c r="F154" s="37">
        <f t="shared" si="25"/>
        <v>0.92244176565412539</v>
      </c>
      <c r="G154" s="37">
        <f t="shared" si="26"/>
        <v>0.17662982324062937</v>
      </c>
      <c r="H154" s="37">
        <f t="shared" si="27"/>
        <v>0.17947166567870898</v>
      </c>
      <c r="I154" s="37">
        <f t="shared" si="28"/>
        <v>9.3723682442631961E-2</v>
      </c>
      <c r="J154" s="37">
        <f t="shared" si="29"/>
        <v>0.10582597369973001</v>
      </c>
      <c r="K154" s="33">
        <v>14.1</v>
      </c>
      <c r="L154" s="33">
        <v>2.4266666666666667</v>
      </c>
      <c r="M154" s="33">
        <v>216.46083333333334</v>
      </c>
      <c r="N154" s="33">
        <v>12.158651063829788</v>
      </c>
      <c r="O154" s="33">
        <v>7650.4059791135342</v>
      </c>
      <c r="P154" s="33">
        <v>11.421763120567375</v>
      </c>
      <c r="Q154" s="33">
        <v>403.68099634471412</v>
      </c>
      <c r="R154" s="33">
        <v>14.282330508639969</v>
      </c>
      <c r="S154" s="33">
        <v>18.69288647009768</v>
      </c>
      <c r="T154" s="33">
        <v>18.951612903225808</v>
      </c>
      <c r="U154" s="37">
        <f t="shared" si="30"/>
        <v>-4.6558699606194229E-2</v>
      </c>
      <c r="V154" s="38">
        <f t="shared" si="31"/>
        <v>0.95344130039380581</v>
      </c>
      <c r="W154" s="38">
        <f t="shared" si="32"/>
        <v>-7.9350660557138686E-2</v>
      </c>
      <c r="X154" s="37">
        <f t="shared" si="33"/>
        <v>-7.7937315020401687E-2</v>
      </c>
      <c r="Y154" s="37">
        <f t="shared" si="34"/>
        <v>-2.2758278806805254E-2</v>
      </c>
      <c r="Z154" s="37">
        <f t="shared" si="35"/>
        <v>1.499509047216474E-2</v>
      </c>
    </row>
    <row r="155" spans="1:26" x14ac:dyDescent="0.3">
      <c r="A155" s="34">
        <v>14154</v>
      </c>
      <c r="B155" s="33">
        <v>13.06</v>
      </c>
      <c r="C155" s="33">
        <v>0.61</v>
      </c>
      <c r="D155" s="33">
        <v>0.62666699999999997</v>
      </c>
      <c r="E155" s="37">
        <f t="shared" si="24"/>
        <v>1.0695821031500047E-2</v>
      </c>
      <c r="F155" s="37">
        <f t="shared" si="25"/>
        <v>1.0106958210315</v>
      </c>
      <c r="G155" s="37">
        <f t="shared" si="26"/>
        <v>0.30208041524664409</v>
      </c>
      <c r="H155" s="37">
        <f t="shared" si="27"/>
        <v>0.21631711378464757</v>
      </c>
      <c r="I155" s="37">
        <f t="shared" si="28"/>
        <v>0.10876049567191792</v>
      </c>
      <c r="J155" s="37">
        <f t="shared" si="29"/>
        <v>0.11738791057780773</v>
      </c>
      <c r="K155" s="33">
        <v>14</v>
      </c>
      <c r="L155" s="33">
        <v>2.4099999999999997</v>
      </c>
      <c r="M155" s="33">
        <v>242.31244142857142</v>
      </c>
      <c r="N155" s="33">
        <v>11.317809285714285</v>
      </c>
      <c r="O155" s="33">
        <v>8597.416947813801</v>
      </c>
      <c r="P155" s="33">
        <v>11.627045232214284</v>
      </c>
      <c r="Q155" s="33">
        <v>412.53579528603603</v>
      </c>
      <c r="R155" s="33">
        <v>16.061147643333435</v>
      </c>
      <c r="S155" s="33">
        <v>21.007760685339601</v>
      </c>
      <c r="T155" s="33">
        <v>20.840414446588063</v>
      </c>
      <c r="U155" s="37">
        <f t="shared" si="30"/>
        <v>0.10570088325811712</v>
      </c>
      <c r="V155" s="38">
        <f t="shared" si="31"/>
        <v>1.1057008832581172</v>
      </c>
      <c r="W155" s="38">
        <f t="shared" si="32"/>
        <v>6.3402812513378759E-2</v>
      </c>
      <c r="X155" s="37">
        <f t="shared" si="33"/>
        <v>-6.1166053680776322E-2</v>
      </c>
      <c r="Y155" s="37">
        <f t="shared" si="34"/>
        <v>-9.0705279084244417E-3</v>
      </c>
      <c r="Z155" s="37">
        <f t="shared" si="35"/>
        <v>1.8625754480083856E-2</v>
      </c>
    </row>
    <row r="156" spans="1:26" x14ac:dyDescent="0.3">
      <c r="A156" s="34">
        <v>14185</v>
      </c>
      <c r="B156" s="33">
        <v>13.07</v>
      </c>
      <c r="C156" s="33">
        <v>0.56000000000000005</v>
      </c>
      <c r="D156" s="33">
        <v>0.63333300000000003</v>
      </c>
      <c r="E156" s="37">
        <f t="shared" si="24"/>
        <v>1.0581051099856955E-2</v>
      </c>
      <c r="F156" s="37">
        <f t="shared" si="25"/>
        <v>1.010581051099857</v>
      </c>
      <c r="G156" s="37">
        <f t="shared" si="26"/>
        <v>0.33515345011814546</v>
      </c>
      <c r="H156" s="37">
        <f t="shared" si="27"/>
        <v>0.20983275045731897</v>
      </c>
      <c r="I156" s="37">
        <f t="shared" si="28"/>
        <v>9.7500776363665942E-2</v>
      </c>
      <c r="J156" s="37">
        <f t="shared" si="29"/>
        <v>0.11976929473291786</v>
      </c>
      <c r="K156" s="33">
        <v>14</v>
      </c>
      <c r="L156" s="33">
        <v>2.3933333333333331</v>
      </c>
      <c r="M156" s="33">
        <v>242.49797928571428</v>
      </c>
      <c r="N156" s="33">
        <v>10.39012</v>
      </c>
      <c r="O156" s="33">
        <v>8634.7206966940557</v>
      </c>
      <c r="P156" s="33">
        <v>11.750724767785714</v>
      </c>
      <c r="Q156" s="33">
        <v>418.41266740622314</v>
      </c>
      <c r="R156" s="33">
        <v>16.149571800715506</v>
      </c>
      <c r="S156" s="33">
        <v>21.10073946765084</v>
      </c>
      <c r="T156" s="33">
        <v>20.636852966764717</v>
      </c>
      <c r="U156" s="37">
        <f t="shared" si="30"/>
        <v>7.6540378784552515E-4</v>
      </c>
      <c r="V156" s="38">
        <f t="shared" si="31"/>
        <v>1.0007654037878455</v>
      </c>
      <c r="W156" s="38">
        <f t="shared" si="32"/>
        <v>-2.8513357954305762E-2</v>
      </c>
      <c r="X156" s="37">
        <f t="shared" si="33"/>
        <v>-0.10823157997448218</v>
      </c>
      <c r="Y156" s="37">
        <f t="shared" si="34"/>
        <v>-3.0981656205923525E-2</v>
      </c>
      <c r="Z156" s="37">
        <f t="shared" si="35"/>
        <v>1.122489427998552E-2</v>
      </c>
    </row>
    <row r="157" spans="1:26" x14ac:dyDescent="0.3">
      <c r="A157" s="34">
        <v>14215</v>
      </c>
      <c r="B157" s="33">
        <v>12.69</v>
      </c>
      <c r="C157" s="33">
        <v>0.51</v>
      </c>
      <c r="D157" s="33">
        <v>0.64</v>
      </c>
      <c r="E157" s="37">
        <f t="shared" si="24"/>
        <v>1.047182618322331E-2</v>
      </c>
      <c r="F157" s="37">
        <f t="shared" si="25"/>
        <v>1.0104718261832233</v>
      </c>
      <c r="G157" s="37">
        <f t="shared" si="26"/>
        <v>0.36753578085524952</v>
      </c>
      <c r="H157" s="37">
        <f t="shared" si="27"/>
        <v>0.20336577029269698</v>
      </c>
      <c r="I157" s="37">
        <f t="shared" si="28"/>
        <v>8.584511680537954E-2</v>
      </c>
      <c r="J157" s="37">
        <f t="shared" si="29"/>
        <v>0.12204866093831068</v>
      </c>
      <c r="K157" s="33">
        <v>14</v>
      </c>
      <c r="L157" s="33">
        <v>2.3766666666666665</v>
      </c>
      <c r="M157" s="33">
        <v>235.44754071428568</v>
      </c>
      <c r="N157" s="33">
        <v>9.4624307142857145</v>
      </c>
      <c r="O157" s="33">
        <v>8411.7506710525668</v>
      </c>
      <c r="P157" s="33">
        <v>11.874422857142857</v>
      </c>
      <c r="Q157" s="33">
        <v>424.23328837459763</v>
      </c>
      <c r="R157" s="33">
        <v>15.756484438993999</v>
      </c>
      <c r="S157" s="33">
        <v>20.558601794186654</v>
      </c>
      <c r="T157" s="33">
        <v>19.828125</v>
      </c>
      <c r="U157" s="37">
        <f t="shared" si="30"/>
        <v>-2.9505245909834339E-2</v>
      </c>
      <c r="V157" s="38">
        <f t="shared" si="31"/>
        <v>0.97049475409016561</v>
      </c>
      <c r="W157" s="38">
        <f t="shared" si="32"/>
        <v>-4.6720354491114668E-2</v>
      </c>
      <c r="X157" s="37">
        <f t="shared" si="33"/>
        <v>-0.12469603745226232</v>
      </c>
      <c r="Y157" s="37">
        <f t="shared" si="34"/>
        <v>-4.0817671936211219E-2</v>
      </c>
      <c r="Z157" s="37">
        <f t="shared" si="35"/>
        <v>5.2547329933716469E-3</v>
      </c>
    </row>
    <row r="158" spans="1:26" x14ac:dyDescent="0.3">
      <c r="A158" s="34">
        <v>14246</v>
      </c>
      <c r="B158" s="33">
        <v>12.5</v>
      </c>
      <c r="C158" s="33">
        <v>0.51333300000000004</v>
      </c>
      <c r="D158" s="33">
        <v>0.66333299999999995</v>
      </c>
      <c r="E158" s="37">
        <f t="shared" si="24"/>
        <v>3.5808950184021686E-2</v>
      </c>
      <c r="F158" s="37">
        <f t="shared" si="25"/>
        <v>1.0358089501840217</v>
      </c>
      <c r="G158" s="37">
        <f t="shared" si="26"/>
        <v>0.39924471832021458</v>
      </c>
      <c r="H158" s="37">
        <f t="shared" si="27"/>
        <v>0.19691387133761218</v>
      </c>
      <c r="I158" s="37">
        <f t="shared" si="28"/>
        <v>7.3748553979112508E-2</v>
      </c>
      <c r="J158" s="37">
        <f t="shared" si="29"/>
        <v>0.12423183404117477</v>
      </c>
      <c r="K158" s="33">
        <v>14</v>
      </c>
      <c r="L158" s="33">
        <v>2.36</v>
      </c>
      <c r="M158" s="33">
        <v>231.92232142857142</v>
      </c>
      <c r="N158" s="33">
        <v>9.5242704820714295</v>
      </c>
      <c r="O158" s="33">
        <v>8314.1622659909935</v>
      </c>
      <c r="P158" s="33">
        <v>12.307338339214285</v>
      </c>
      <c r="Q158" s="33">
        <v>441.20465587092832</v>
      </c>
      <c r="R158" s="33">
        <v>15.599634410919277</v>
      </c>
      <c r="S158" s="33">
        <v>20.324966524351211</v>
      </c>
      <c r="T158" s="33">
        <v>18.844230574990242</v>
      </c>
      <c r="U158" s="37">
        <f t="shared" si="30"/>
        <v>-1.5085637418040762E-2</v>
      </c>
      <c r="V158" s="38">
        <f t="shared" si="31"/>
        <v>0.98491436258195919</v>
      </c>
      <c r="W158" s="38">
        <f t="shared" si="32"/>
        <v>-4.1276230974021888E-2</v>
      </c>
      <c r="X158" s="37">
        <f t="shared" si="33"/>
        <v>-0.1377980920841515</v>
      </c>
      <c r="Y158" s="37">
        <f t="shared" si="34"/>
        <v>-3.2240689828704205E-2</v>
      </c>
      <c r="Z158" s="37">
        <f t="shared" si="35"/>
        <v>7.5925793573308198E-3</v>
      </c>
    </row>
    <row r="159" spans="1:26" x14ac:dyDescent="0.3">
      <c r="A159" s="34">
        <v>14277</v>
      </c>
      <c r="B159" s="33">
        <v>12.4</v>
      </c>
      <c r="C159" s="33">
        <v>0.51666699999999999</v>
      </c>
      <c r="D159" s="33">
        <v>0.68666700000000003</v>
      </c>
      <c r="E159" s="37">
        <f t="shared" si="24"/>
        <v>3.4572332014553217E-2</v>
      </c>
      <c r="F159" s="37">
        <f t="shared" si="25"/>
        <v>1.0345723320145532</v>
      </c>
      <c r="G159" s="37">
        <f t="shared" si="26"/>
        <v>0.39516626542298106</v>
      </c>
      <c r="H159" s="37">
        <f t="shared" si="27"/>
        <v>0.17291483399613572</v>
      </c>
      <c r="I159" s="37">
        <f t="shared" si="28"/>
        <v>6.5955234939243823E-2</v>
      </c>
      <c r="J159" s="37">
        <f t="shared" si="29"/>
        <v>0.12198387446866565</v>
      </c>
      <c r="K159" s="33">
        <v>13.9</v>
      </c>
      <c r="L159" s="33">
        <v>2.3474999999999997</v>
      </c>
      <c r="M159" s="33">
        <v>231.72210071942445</v>
      </c>
      <c r="N159" s="33">
        <v>9.6550937590647479</v>
      </c>
      <c r="O159" s="33">
        <v>8335.8282869876239</v>
      </c>
      <c r="P159" s="33">
        <v>12.831929010863309</v>
      </c>
      <c r="Q159" s="33">
        <v>461.60791954362344</v>
      </c>
      <c r="R159" s="33">
        <v>15.664696928954763</v>
      </c>
      <c r="S159" s="33">
        <v>20.378795316805157</v>
      </c>
      <c r="T159" s="33">
        <v>18.058243661046767</v>
      </c>
      <c r="U159" s="37">
        <f t="shared" si="30"/>
        <v>-8.0321716972642666E-3</v>
      </c>
      <c r="V159" s="38">
        <f t="shared" si="31"/>
        <v>0.99196782830273578</v>
      </c>
      <c r="W159" s="38">
        <f t="shared" si="32"/>
        <v>-3.2115764891706866E-2</v>
      </c>
      <c r="X159" s="37">
        <f t="shared" si="33"/>
        <v>-0.12651088416836132</v>
      </c>
      <c r="Y159" s="37">
        <f t="shared" si="34"/>
        <v>-2.2976188944809905E-2</v>
      </c>
      <c r="Z159" s="37">
        <f t="shared" si="35"/>
        <v>1.0221380928784995E-2</v>
      </c>
    </row>
    <row r="160" spans="1:26" x14ac:dyDescent="0.3">
      <c r="A160" s="34">
        <v>14305</v>
      </c>
      <c r="B160" s="33">
        <v>12.39</v>
      </c>
      <c r="C160" s="33">
        <v>0.52</v>
      </c>
      <c r="D160" s="33">
        <v>0.71</v>
      </c>
      <c r="E160" s="37">
        <f t="shared" si="24"/>
        <v>3.3415511483068476E-2</v>
      </c>
      <c r="F160" s="37">
        <f t="shared" si="25"/>
        <v>1.0334155114830685</v>
      </c>
      <c r="G160" s="37">
        <f t="shared" si="26"/>
        <v>0.39135847126281642</v>
      </c>
      <c r="H160" s="37">
        <f t="shared" si="27"/>
        <v>0.1489194719325333</v>
      </c>
      <c r="I160" s="37">
        <f t="shared" si="28"/>
        <v>5.8404252915575938E-2</v>
      </c>
      <c r="J160" s="37">
        <f t="shared" si="29"/>
        <v>0.11984030831984871</v>
      </c>
      <c r="K160" s="33">
        <v>13.9</v>
      </c>
      <c r="L160" s="33">
        <v>2.335</v>
      </c>
      <c r="M160" s="33">
        <v>231.53522805755395</v>
      </c>
      <c r="N160" s="33">
        <v>9.7173784172661879</v>
      </c>
      <c r="O160" s="33">
        <v>8358.2364275440414</v>
      </c>
      <c r="P160" s="33">
        <v>13.267958992805754</v>
      </c>
      <c r="Q160" s="33">
        <v>478.9627008519991</v>
      </c>
      <c r="R160" s="33">
        <v>15.729223743214218</v>
      </c>
      <c r="S160" s="33">
        <v>20.428999210181154</v>
      </c>
      <c r="T160" s="33">
        <v>17.450704225352116</v>
      </c>
      <c r="U160" s="37">
        <f t="shared" si="30"/>
        <v>-8.0677696994003426E-4</v>
      </c>
      <c r="V160" s="38">
        <f t="shared" si="31"/>
        <v>0.99919322303005997</v>
      </c>
      <c r="W160" s="38">
        <f t="shared" si="32"/>
        <v>-3.0645486359586527E-2</v>
      </c>
      <c r="X160" s="37">
        <f t="shared" si="33"/>
        <v>-0.1345263935396197</v>
      </c>
      <c r="Y160" s="37">
        <f t="shared" si="34"/>
        <v>-2.2723149736571191E-2</v>
      </c>
      <c r="Z160" s="37">
        <f t="shared" si="35"/>
        <v>7.0299128827473467E-3</v>
      </c>
    </row>
    <row r="161" spans="1:26" x14ac:dyDescent="0.3">
      <c r="A161" s="34">
        <v>14336</v>
      </c>
      <c r="B161" s="33">
        <v>10.83</v>
      </c>
      <c r="C161" s="33">
        <v>0.52333300000000005</v>
      </c>
      <c r="D161" s="33">
        <v>0.72666699999999995</v>
      </c>
      <c r="E161" s="37">
        <f t="shared" si="24"/>
        <v>2.3203355795155079E-2</v>
      </c>
      <c r="F161" s="37">
        <f t="shared" si="25"/>
        <v>1.023203355795155</v>
      </c>
      <c r="G161" s="37">
        <f t="shared" si="26"/>
        <v>0.3877988701421855</v>
      </c>
      <c r="H161" s="37">
        <f t="shared" si="27"/>
        <v>0.12486810676679916</v>
      </c>
      <c r="I161" s="37">
        <f t="shared" si="28"/>
        <v>5.1080349143014736E-2</v>
      </c>
      <c r="J161" s="37">
        <f t="shared" si="29"/>
        <v>0.11779384710893304</v>
      </c>
      <c r="K161" s="33">
        <v>13.8</v>
      </c>
      <c r="L161" s="33">
        <v>2.3224999999999998</v>
      </c>
      <c r="M161" s="33">
        <v>203.84963695652172</v>
      </c>
      <c r="N161" s="33">
        <v>9.8505301992028986</v>
      </c>
      <c r="O161" s="33">
        <v>7388.4417678686623</v>
      </c>
      <c r="P161" s="33">
        <v>13.677821250072462</v>
      </c>
      <c r="Q161" s="33">
        <v>495.74670490598493</v>
      </c>
      <c r="R161" s="33">
        <v>13.916994579812398</v>
      </c>
      <c r="S161" s="33">
        <v>18.052037760640452</v>
      </c>
      <c r="T161" s="33">
        <v>14.903662888228034</v>
      </c>
      <c r="U161" s="37">
        <f t="shared" si="30"/>
        <v>-0.1345696346281518</v>
      </c>
      <c r="V161" s="38">
        <f t="shared" si="31"/>
        <v>0.86543036537184825</v>
      </c>
      <c r="W161" s="38">
        <f t="shared" si="32"/>
        <v>-3.5436030621560088E-2</v>
      </c>
      <c r="X161" s="37">
        <f t="shared" si="33"/>
        <v>-0.15319365507885596</v>
      </c>
      <c r="Y161" s="37">
        <f t="shared" si="34"/>
        <v>-1.7115826262894984E-2</v>
      </c>
      <c r="Z161" s="37">
        <f t="shared" si="35"/>
        <v>8.0502448202954824E-3</v>
      </c>
    </row>
    <row r="162" spans="1:26" x14ac:dyDescent="0.3">
      <c r="A162" s="34">
        <v>14366</v>
      </c>
      <c r="B162" s="33">
        <v>11.23</v>
      </c>
      <c r="C162" s="33">
        <v>0.526667</v>
      </c>
      <c r="D162" s="33">
        <v>0.74333300000000002</v>
      </c>
      <c r="E162" s="37">
        <f t="shared" si="24"/>
        <v>2.267580152494493E-2</v>
      </c>
      <c r="F162" s="37">
        <f t="shared" si="25"/>
        <v>1.0226758015249449</v>
      </c>
      <c r="G162" s="37">
        <f t="shared" si="26"/>
        <v>0.37897573451388267</v>
      </c>
      <c r="H162" s="37">
        <f t="shared" si="27"/>
        <v>0.11054654540187325</v>
      </c>
      <c r="I162" s="37">
        <f t="shared" si="28"/>
        <v>4.5751933169810854E-2</v>
      </c>
      <c r="J162" s="37">
        <f t="shared" si="29"/>
        <v>0.11575988874893728</v>
      </c>
      <c r="K162" s="33">
        <v>13.8</v>
      </c>
      <c r="L162" s="33">
        <v>2.31</v>
      </c>
      <c r="M162" s="33">
        <v>211.37870942028985</v>
      </c>
      <c r="N162" s="33">
        <v>9.9132850181884056</v>
      </c>
      <c r="O162" s="33">
        <v>7691.2716304904525</v>
      </c>
      <c r="P162" s="33">
        <v>13.991520054275361</v>
      </c>
      <c r="Q162" s="33">
        <v>509.09848752514324</v>
      </c>
      <c r="R162" s="33">
        <v>14.502929499657769</v>
      </c>
      <c r="S162" s="33">
        <v>18.782552949801364</v>
      </c>
      <c r="T162" s="33">
        <v>15.107630093107666</v>
      </c>
      <c r="U162" s="37">
        <f t="shared" si="30"/>
        <v>3.6268707737452659E-2</v>
      </c>
      <c r="V162" s="38">
        <f t="shared" si="31"/>
        <v>1.0362687077374526</v>
      </c>
      <c r="W162" s="38">
        <f t="shared" si="32"/>
        <v>0.12550221118678828</v>
      </c>
      <c r="X162" s="37">
        <f t="shared" si="33"/>
        <v>-0.1198614187707947</v>
      </c>
      <c r="Y162" s="37">
        <f t="shared" si="34"/>
        <v>8.2478986980563107E-3</v>
      </c>
      <c r="Z162" s="37">
        <f t="shared" si="35"/>
        <v>2.2386920062333893E-2</v>
      </c>
    </row>
    <row r="163" spans="1:26" x14ac:dyDescent="0.3">
      <c r="A163" s="34">
        <v>14397</v>
      </c>
      <c r="B163" s="33">
        <v>11.43</v>
      </c>
      <c r="C163" s="33">
        <v>0.53</v>
      </c>
      <c r="D163" s="33">
        <v>0.76</v>
      </c>
      <c r="E163" s="37">
        <f t="shared" si="24"/>
        <v>2.217430592491591E-2</v>
      </c>
      <c r="F163" s="37">
        <f t="shared" si="25"/>
        <v>1.022174305924916</v>
      </c>
      <c r="G163" s="37">
        <f t="shared" si="26"/>
        <v>0.37053254120952683</v>
      </c>
      <c r="H163" s="37">
        <f t="shared" si="27"/>
        <v>9.6283393986709598E-2</v>
      </c>
      <c r="I163" s="37">
        <f t="shared" si="28"/>
        <v>4.0526542260793441E-2</v>
      </c>
      <c r="J163" s="37">
        <f t="shared" si="29"/>
        <v>0.11377712618392088</v>
      </c>
      <c r="K163" s="33">
        <v>13.8</v>
      </c>
      <c r="L163" s="33">
        <v>2.2975000000000003</v>
      </c>
      <c r="M163" s="33">
        <v>215.14324565217387</v>
      </c>
      <c r="N163" s="33">
        <v>9.9760210144927548</v>
      </c>
      <c r="O163" s="33">
        <v>7858.4980023911403</v>
      </c>
      <c r="P163" s="33">
        <v>14.305237681159419</v>
      </c>
      <c r="Q163" s="33">
        <v>522.52480155881597</v>
      </c>
      <c r="R163" s="33">
        <v>14.833828921489786</v>
      </c>
      <c r="S163" s="33">
        <v>19.177986644847667</v>
      </c>
      <c r="T163" s="33">
        <v>15.039473684210526</v>
      </c>
      <c r="U163" s="37">
        <f t="shared" si="30"/>
        <v>1.7652709056367351E-2</v>
      </c>
      <c r="V163" s="38">
        <f t="shared" si="31"/>
        <v>1.0176527090563674</v>
      </c>
      <c r="W163" s="38">
        <f t="shared" si="32"/>
        <v>-7.4842298041804756E-2</v>
      </c>
      <c r="X163" s="37">
        <f t="shared" si="33"/>
        <v>-0.12787019836769131</v>
      </c>
      <c r="Y163" s="37">
        <f t="shared" si="34"/>
        <v>4.5918971310090484E-3</v>
      </c>
      <c r="Z163" s="37">
        <f t="shared" si="35"/>
        <v>1.8072755540515573E-2</v>
      </c>
    </row>
    <row r="164" spans="1:26" x14ac:dyDescent="0.3">
      <c r="A164" s="34">
        <v>14427</v>
      </c>
      <c r="B164" s="33">
        <v>11.71</v>
      </c>
      <c r="C164" s="33">
        <v>0.54</v>
      </c>
      <c r="D164" s="33">
        <v>0.776667</v>
      </c>
      <c r="E164" s="37">
        <f t="shared" si="24"/>
        <v>2.1693253795717127E-2</v>
      </c>
      <c r="F164" s="37">
        <f t="shared" si="25"/>
        <v>1.0216932537957171</v>
      </c>
      <c r="G164" s="37">
        <f t="shared" si="26"/>
        <v>0.36246680625983463</v>
      </c>
      <c r="H164" s="37">
        <f t="shared" si="27"/>
        <v>8.2064645132414071E-2</v>
      </c>
      <c r="I164" s="37">
        <f t="shared" si="28"/>
        <v>3.539940036430167E-2</v>
      </c>
      <c r="J164" s="37">
        <f t="shared" si="29"/>
        <v>0.11184383475270732</v>
      </c>
      <c r="K164" s="33">
        <v>13.8</v>
      </c>
      <c r="L164" s="33">
        <v>2.2850000000000001</v>
      </c>
      <c r="M164" s="33">
        <v>220.41359637681157</v>
      </c>
      <c r="N164" s="33">
        <v>10.164247826086955</v>
      </c>
      <c r="O164" s="33">
        <v>8081.9461083208971</v>
      </c>
      <c r="P164" s="33">
        <v>14.618955308043477</v>
      </c>
      <c r="Q164" s="33">
        <v>536.0359383527981</v>
      </c>
      <c r="R164" s="33">
        <v>15.270952598570258</v>
      </c>
      <c r="S164" s="33">
        <v>19.706503149702868</v>
      </c>
      <c r="T164" s="33">
        <v>15.07724674796277</v>
      </c>
      <c r="U164" s="37">
        <f t="shared" si="30"/>
        <v>2.4201699802906883E-2</v>
      </c>
      <c r="V164" s="38">
        <f t="shared" si="31"/>
        <v>1.0242016998029069</v>
      </c>
      <c r="W164" s="38">
        <f t="shared" si="32"/>
        <v>-0.17265322637732894</v>
      </c>
      <c r="X164" s="37">
        <f t="shared" si="33"/>
        <v>-0.11779466867305644</v>
      </c>
      <c r="Y164" s="37">
        <f t="shared" si="34"/>
        <v>1.0096225675924941E-2</v>
      </c>
      <c r="Z164" s="37">
        <f t="shared" si="35"/>
        <v>1.051254615979591E-2</v>
      </c>
    </row>
    <row r="165" spans="1:26" x14ac:dyDescent="0.3">
      <c r="A165" s="34">
        <v>14458</v>
      </c>
      <c r="B165" s="33">
        <v>11.54</v>
      </c>
      <c r="C165" s="33">
        <v>0.55000000000000004</v>
      </c>
      <c r="D165" s="33">
        <v>0.79333299999999995</v>
      </c>
      <c r="E165" s="37">
        <f t="shared" si="24"/>
        <v>2.1231370753161269E-2</v>
      </c>
      <c r="F165" s="37">
        <f t="shared" si="25"/>
        <v>1.0212313707531613</v>
      </c>
      <c r="G165" s="37">
        <f t="shared" si="26"/>
        <v>0.3505217826278415</v>
      </c>
      <c r="H165" s="37">
        <f t="shared" si="27"/>
        <v>7.0238573660182269E-2</v>
      </c>
      <c r="I165" s="37">
        <f t="shared" si="28"/>
        <v>2.9631612946787733E-2</v>
      </c>
      <c r="J165" s="37">
        <f t="shared" si="29"/>
        <v>0.10953768352406712</v>
      </c>
      <c r="K165" s="33">
        <v>13.8</v>
      </c>
      <c r="L165" s="33">
        <v>2.2725</v>
      </c>
      <c r="M165" s="33">
        <v>217.21374057971011</v>
      </c>
      <c r="N165" s="33">
        <v>10.352474637681158</v>
      </c>
      <c r="O165" s="33">
        <v>7996.2494124669392</v>
      </c>
      <c r="P165" s="33">
        <v>14.932654112246375</v>
      </c>
      <c r="Q165" s="33">
        <v>549.71304463956983</v>
      </c>
      <c r="R165" s="33">
        <v>15.120082343333987</v>
      </c>
      <c r="S165" s="33">
        <v>19.476322694888804</v>
      </c>
      <c r="T165" s="33">
        <v>14.546224599254034</v>
      </c>
      <c r="U165" s="37">
        <f t="shared" si="30"/>
        <v>-1.4623916529672567E-2</v>
      </c>
      <c r="V165" s="38">
        <f t="shared" si="31"/>
        <v>0.98537608347032746</v>
      </c>
      <c r="W165" s="38">
        <f t="shared" si="32"/>
        <v>-0.1659044213168076</v>
      </c>
      <c r="X165" s="37">
        <f t="shared" si="33"/>
        <v>-0.11384188380103755</v>
      </c>
      <c r="Y165" s="37">
        <f t="shared" si="34"/>
        <v>1.0391253296189618E-2</v>
      </c>
      <c r="Z165" s="37">
        <f t="shared" si="35"/>
        <v>1.3479056893996422E-2</v>
      </c>
    </row>
    <row r="166" spans="1:26" x14ac:dyDescent="0.3">
      <c r="A166" s="34">
        <v>14489</v>
      </c>
      <c r="B166" s="33">
        <v>12.77</v>
      </c>
      <c r="C166" s="33">
        <v>0.56000000000000005</v>
      </c>
      <c r="D166" s="33">
        <v>0.81</v>
      </c>
      <c r="E166" s="37">
        <f t="shared" si="24"/>
        <v>2.0791189837229412E-2</v>
      </c>
      <c r="F166" s="37">
        <f t="shared" si="25"/>
        <v>1.0207911898372295</v>
      </c>
      <c r="G166" s="37">
        <f t="shared" si="26"/>
        <v>0.33908753231154409</v>
      </c>
      <c r="H166" s="37">
        <f t="shared" si="27"/>
        <v>5.8510562130039467E-2</v>
      </c>
      <c r="I166" s="37">
        <f t="shared" si="28"/>
        <v>2.394667115359983E-2</v>
      </c>
      <c r="J166" s="37">
        <f t="shared" si="29"/>
        <v>0.10727697617747634</v>
      </c>
      <c r="K166" s="33">
        <v>14.1</v>
      </c>
      <c r="L166" s="33">
        <v>2.2599999999999998</v>
      </c>
      <c r="M166" s="33">
        <v>235.25147588652482</v>
      </c>
      <c r="N166" s="33">
        <v>10.316431205673759</v>
      </c>
      <c r="O166" s="33">
        <v>8691.917312480964</v>
      </c>
      <c r="P166" s="33">
        <v>14.921980851063831</v>
      </c>
      <c r="Q166" s="33">
        <v>551.3275664142194</v>
      </c>
      <c r="R166" s="33">
        <v>16.452835577060966</v>
      </c>
      <c r="S166" s="33">
        <v>21.145000339724795</v>
      </c>
      <c r="T166" s="33">
        <v>15.76543209876543</v>
      </c>
      <c r="U166" s="37">
        <f t="shared" si="30"/>
        <v>0.10127940896449442</v>
      </c>
      <c r="V166" s="38">
        <f t="shared" si="31"/>
        <v>1.1012794089644944</v>
      </c>
      <c r="W166" s="38">
        <f t="shared" si="32"/>
        <v>-0.13591633717828155</v>
      </c>
      <c r="X166" s="37">
        <f t="shared" si="33"/>
        <v>-0.11089931729486668</v>
      </c>
      <c r="Y166" s="37">
        <f t="shared" si="34"/>
        <v>1.0371075018825948E-2</v>
      </c>
      <c r="Z166" s="37">
        <f t="shared" si="35"/>
        <v>1.8425832557224631E-2</v>
      </c>
    </row>
    <row r="167" spans="1:26" x14ac:dyDescent="0.3">
      <c r="A167" s="34">
        <v>14519</v>
      </c>
      <c r="B167" s="33">
        <v>12.9</v>
      </c>
      <c r="C167" s="33">
        <v>0.57999999999999996</v>
      </c>
      <c r="D167" s="33">
        <v>0.84</v>
      </c>
      <c r="E167" s="37">
        <f t="shared" si="24"/>
        <v>3.6367644170874791E-2</v>
      </c>
      <c r="F167" s="37">
        <f t="shared" si="25"/>
        <v>1.0363676441708747</v>
      </c>
      <c r="G167" s="37">
        <f t="shared" si="26"/>
        <v>0.32810529990534021</v>
      </c>
      <c r="H167" s="37">
        <f t="shared" si="27"/>
        <v>4.6872176423097045E-2</v>
      </c>
      <c r="I167" s="37">
        <f t="shared" si="28"/>
        <v>1.8339639770199589E-2</v>
      </c>
      <c r="J167" s="37">
        <f t="shared" si="29"/>
        <v>0.10506040642623216</v>
      </c>
      <c r="K167" s="33">
        <v>14</v>
      </c>
      <c r="L167" s="33">
        <v>2.2475000000000001</v>
      </c>
      <c r="M167" s="33">
        <v>239.34383571428569</v>
      </c>
      <c r="N167" s="33">
        <v>10.761195714285714</v>
      </c>
      <c r="O167" s="33">
        <v>8876.252274390974</v>
      </c>
      <c r="P167" s="33">
        <v>15.585179999999998</v>
      </c>
      <c r="Q167" s="33">
        <v>577.98852019290052</v>
      </c>
      <c r="R167" s="33">
        <v>16.821204806265641</v>
      </c>
      <c r="S167" s="33">
        <v>21.56969282096799</v>
      </c>
      <c r="T167" s="33">
        <v>15.357142857142858</v>
      </c>
      <c r="U167" s="37">
        <f t="shared" si="30"/>
        <v>1.0128641323178663E-2</v>
      </c>
      <c r="V167" s="38">
        <f t="shared" si="31"/>
        <v>1.0101286413231787</v>
      </c>
      <c r="W167" s="38">
        <f t="shared" si="32"/>
        <v>-0.18298316848087626</v>
      </c>
      <c r="X167" s="37">
        <f t="shared" si="33"/>
        <v>-0.13930134346142875</v>
      </c>
      <c r="Y167" s="37">
        <f t="shared" si="34"/>
        <v>-1.2255149533670462E-2</v>
      </c>
      <c r="Z167" s="37">
        <f t="shared" si="35"/>
        <v>1.0059846327956201E-2</v>
      </c>
    </row>
    <row r="168" spans="1:26" x14ac:dyDescent="0.3">
      <c r="A168" s="34">
        <v>14550</v>
      </c>
      <c r="B168" s="33">
        <v>12.67</v>
      </c>
      <c r="C168" s="33">
        <v>0.6</v>
      </c>
      <c r="D168" s="33">
        <v>0.87</v>
      </c>
      <c r="E168" s="37">
        <f t="shared" si="24"/>
        <v>3.5091319811270193E-2</v>
      </c>
      <c r="F168" s="37">
        <f t="shared" si="25"/>
        <v>1.0350913198112701</v>
      </c>
      <c r="G168" s="37">
        <f t="shared" si="26"/>
        <v>0.26957914048094511</v>
      </c>
      <c r="H168" s="37">
        <f t="shared" si="27"/>
        <v>4.5269666158333166E-2</v>
      </c>
      <c r="I168" s="37">
        <f t="shared" si="28"/>
        <v>1.3386557481418926E-2</v>
      </c>
      <c r="J168" s="37">
        <f t="shared" si="29"/>
        <v>0.10046339005891358</v>
      </c>
      <c r="K168" s="33">
        <v>14</v>
      </c>
      <c r="L168" s="33">
        <v>2.2350000000000003</v>
      </c>
      <c r="M168" s="33">
        <v>235.07646500000001</v>
      </c>
      <c r="N168" s="33">
        <v>11.132271428571428</v>
      </c>
      <c r="O168" s="33">
        <v>8752.3975914924958</v>
      </c>
      <c r="P168" s="33">
        <v>16.141793571428572</v>
      </c>
      <c r="Q168" s="33">
        <v>600.99336263602777</v>
      </c>
      <c r="R168" s="33">
        <v>16.599238509946645</v>
      </c>
      <c r="S168" s="33">
        <v>21.23727018387067</v>
      </c>
      <c r="T168" s="33">
        <v>14.563218390804598</v>
      </c>
      <c r="U168" s="37">
        <f t="shared" si="30"/>
        <v>-1.7990317034578825E-2</v>
      </c>
      <c r="V168" s="38">
        <f t="shared" si="31"/>
        <v>0.98200968296542113</v>
      </c>
      <c r="W168" s="38">
        <f t="shared" si="32"/>
        <v>-0.18360214332459912</v>
      </c>
      <c r="X168" s="37">
        <f t="shared" si="33"/>
        <v>-0.11996358309051347</v>
      </c>
      <c r="Y168" s="37">
        <f t="shared" si="34"/>
        <v>-9.4702677634708188E-3</v>
      </c>
      <c r="Z168" s="37">
        <f t="shared" si="35"/>
        <v>1.1571012138844594E-2</v>
      </c>
    </row>
    <row r="169" spans="1:26" x14ac:dyDescent="0.3">
      <c r="A169" s="34">
        <v>14580</v>
      </c>
      <c r="B169" s="33">
        <v>12.37</v>
      </c>
      <c r="C169" s="33">
        <v>0.62</v>
      </c>
      <c r="D169" s="33">
        <v>0.9</v>
      </c>
      <c r="E169" s="37">
        <f t="shared" si="24"/>
        <v>3.3901551675681416E-2</v>
      </c>
      <c r="F169" s="37">
        <f t="shared" si="25"/>
        <v>1.0339015516756813</v>
      </c>
      <c r="G169" s="37">
        <f t="shared" si="26"/>
        <v>0.21502141688094523</v>
      </c>
      <c r="H169" s="37">
        <f t="shared" si="27"/>
        <v>4.3769079931171184E-2</v>
      </c>
      <c r="I169" s="37">
        <f t="shared" si="28"/>
        <v>8.6582434773614381E-3</v>
      </c>
      <c r="J169" s="37">
        <f t="shared" si="29"/>
        <v>9.5982006415452403E-2</v>
      </c>
      <c r="K169" s="33">
        <v>14</v>
      </c>
      <c r="L169" s="33">
        <v>2.2225000000000001</v>
      </c>
      <c r="M169" s="33">
        <v>229.51032928571428</v>
      </c>
      <c r="N169" s="33">
        <v>11.503347142857141</v>
      </c>
      <c r="O169" s="33">
        <v>8580.8496776366173</v>
      </c>
      <c r="P169" s="33">
        <v>16.698407142857143</v>
      </c>
      <c r="Q169" s="33">
        <v>624.3140428353239</v>
      </c>
      <c r="R169" s="33">
        <v>16.280412901283835</v>
      </c>
      <c r="S169" s="33">
        <v>20.784015129907612</v>
      </c>
      <c r="T169" s="33">
        <v>13.744444444444444</v>
      </c>
      <c r="U169" s="37">
        <f t="shared" si="30"/>
        <v>-2.3962807928651155E-2</v>
      </c>
      <c r="V169" s="38">
        <f t="shared" si="31"/>
        <v>0.97603719207134887</v>
      </c>
      <c r="W169" s="38">
        <f t="shared" si="32"/>
        <v>-0.14949816873258415</v>
      </c>
      <c r="X169" s="37">
        <f t="shared" si="33"/>
        <v>-0.10874014190760395</v>
      </c>
      <c r="Y169" s="37">
        <f t="shared" si="34"/>
        <v>-7.2450642729884329E-3</v>
      </c>
      <c r="Z169" s="37">
        <f t="shared" si="35"/>
        <v>1.4755566597363767E-2</v>
      </c>
    </row>
    <row r="170" spans="1:26" x14ac:dyDescent="0.3">
      <c r="A170" s="34">
        <v>14611</v>
      </c>
      <c r="B170" s="33">
        <v>12.3</v>
      </c>
      <c r="C170" s="33">
        <v>0.62333300000000003</v>
      </c>
      <c r="D170" s="33">
        <v>0.93</v>
      </c>
      <c r="E170" s="37">
        <f t="shared" si="24"/>
        <v>3.278982282299097E-2</v>
      </c>
      <c r="F170" s="37">
        <f t="shared" si="25"/>
        <v>1.032789822822991</v>
      </c>
      <c r="G170" s="37">
        <f t="shared" si="26"/>
        <v>0.16404171946592094</v>
      </c>
      <c r="H170" s="37">
        <f t="shared" si="27"/>
        <v>4.2360978919870895E-2</v>
      </c>
      <c r="I170" s="37">
        <f t="shared" si="28"/>
        <v>4.1385020062048028E-3</v>
      </c>
      <c r="J170" s="37">
        <f t="shared" si="29"/>
        <v>9.1608510760041284E-2</v>
      </c>
      <c r="K170" s="33">
        <v>13.9</v>
      </c>
      <c r="L170" s="33">
        <v>2.21</v>
      </c>
      <c r="M170" s="33">
        <v>229.85337410071941</v>
      </c>
      <c r="N170" s="33">
        <v>11.648389694172661</v>
      </c>
      <c r="O170" s="33">
        <v>8629.9674643524559</v>
      </c>
      <c r="P170" s="33">
        <v>17.379157553956833</v>
      </c>
      <c r="Q170" s="33">
        <v>652.50973510957601</v>
      </c>
      <c r="R170" s="33">
        <v>16.378480342613667</v>
      </c>
      <c r="S170" s="33">
        <v>20.860773184593885</v>
      </c>
      <c r="T170" s="33">
        <v>13.225806451612904</v>
      </c>
      <c r="U170" s="37">
        <f t="shared" si="30"/>
        <v>-5.6749240260245441E-3</v>
      </c>
      <c r="V170" s="38">
        <f t="shared" si="31"/>
        <v>0.99432507597397546</v>
      </c>
      <c r="W170" s="38">
        <f t="shared" si="32"/>
        <v>-0.16508223840874547</v>
      </c>
      <c r="X170" s="37">
        <f t="shared" si="33"/>
        <v>-9.8989702790156286E-2</v>
      </c>
      <c r="Y170" s="37">
        <f t="shared" si="34"/>
        <v>1.8789485933972117E-3</v>
      </c>
      <c r="Z170" s="37">
        <f t="shared" si="35"/>
        <v>1.9788311548512461E-2</v>
      </c>
    </row>
    <row r="171" spans="1:26" x14ac:dyDescent="0.3">
      <c r="A171" s="34">
        <v>14642</v>
      </c>
      <c r="B171" s="33">
        <v>12.22</v>
      </c>
      <c r="C171" s="33">
        <v>0.62666699999999997</v>
      </c>
      <c r="D171" s="33">
        <v>0.96</v>
      </c>
      <c r="E171" s="37">
        <f t="shared" si="24"/>
        <v>3.174869831458027E-2</v>
      </c>
      <c r="F171" s="37">
        <f t="shared" si="25"/>
        <v>1.0317486983145803</v>
      </c>
      <c r="G171" s="37">
        <f t="shared" si="26"/>
        <v>0.13065362112790235</v>
      </c>
      <c r="H171" s="37">
        <f t="shared" si="27"/>
        <v>3.5844159632161698E-2</v>
      </c>
      <c r="I171" s="37">
        <f t="shared" si="28"/>
        <v>-1.8725149360276916E-4</v>
      </c>
      <c r="J171" s="37">
        <f t="shared" si="29"/>
        <v>8.9076635664906867E-2</v>
      </c>
      <c r="K171" s="33">
        <v>14</v>
      </c>
      <c r="L171" s="33">
        <v>2.1883333333333335</v>
      </c>
      <c r="M171" s="33">
        <v>226.72726142857144</v>
      </c>
      <c r="N171" s="33">
        <v>11.627045232214284</v>
      </c>
      <c r="O171" s="33">
        <v>8548.9745318580262</v>
      </c>
      <c r="P171" s="33">
        <v>17.811634285714284</v>
      </c>
      <c r="Q171" s="33">
        <v>671.60520053876462</v>
      </c>
      <c r="R171" s="33">
        <v>16.216119847731054</v>
      </c>
      <c r="S171" s="33">
        <v>20.606533623194927</v>
      </c>
      <c r="T171" s="33">
        <v>12.729166666666668</v>
      </c>
      <c r="U171" s="37">
        <f t="shared" si="30"/>
        <v>-6.5253086349225152E-3</v>
      </c>
      <c r="V171" s="38">
        <f t="shared" si="31"/>
        <v>0.99347469136507749</v>
      </c>
      <c r="W171" s="38">
        <f t="shared" si="32"/>
        <v>-0.15872377509454494</v>
      </c>
      <c r="X171" s="37">
        <f t="shared" si="33"/>
        <v>-7.840526515794366E-2</v>
      </c>
      <c r="Y171" s="37">
        <f t="shared" si="34"/>
        <v>8.8031187275046108E-3</v>
      </c>
      <c r="Z171" s="37">
        <f t="shared" si="35"/>
        <v>2.2376313994573849E-2</v>
      </c>
    </row>
    <row r="172" spans="1:26" x14ac:dyDescent="0.3">
      <c r="A172" s="34">
        <v>14671</v>
      </c>
      <c r="B172" s="33">
        <v>12.15</v>
      </c>
      <c r="C172" s="33">
        <v>0.63</v>
      </c>
      <c r="D172" s="33">
        <v>0.99</v>
      </c>
      <c r="E172" s="37">
        <f t="shared" si="24"/>
        <v>3.0771658666753687E-2</v>
      </c>
      <c r="F172" s="37">
        <f t="shared" si="25"/>
        <v>1.0307716586667537</v>
      </c>
      <c r="G172" s="37">
        <f t="shared" si="26"/>
        <v>9.9330811866013224E-2</v>
      </c>
      <c r="H172" s="37">
        <f t="shared" si="27"/>
        <v>2.9617146206957656E-2</v>
      </c>
      <c r="I172" s="37">
        <f t="shared" si="28"/>
        <v>-4.3321942341134623E-3</v>
      </c>
      <c r="J172" s="37">
        <f t="shared" si="29"/>
        <v>8.6641361340720202E-2</v>
      </c>
      <c r="K172" s="33">
        <v>14</v>
      </c>
      <c r="L172" s="33">
        <v>2.166666666666667</v>
      </c>
      <c r="M172" s="33">
        <v>225.42849642857141</v>
      </c>
      <c r="N172" s="33">
        <v>11.688884999999999</v>
      </c>
      <c r="O172" s="33">
        <v>8536.7317287232036</v>
      </c>
      <c r="P172" s="33">
        <v>18.368247857142855</v>
      </c>
      <c r="Q172" s="33">
        <v>695.58554826633508</v>
      </c>
      <c r="R172" s="33">
        <v>16.172906305307897</v>
      </c>
      <c r="S172" s="33">
        <v>20.505754657089824</v>
      </c>
      <c r="T172" s="33">
        <v>12.272727272727273</v>
      </c>
      <c r="U172" s="37">
        <f t="shared" si="30"/>
        <v>-5.7447839568918564E-3</v>
      </c>
      <c r="V172" s="38">
        <f t="shared" si="31"/>
        <v>0.99425521604310818</v>
      </c>
      <c r="W172" s="38">
        <f t="shared" si="32"/>
        <v>-0.20790298391395279</v>
      </c>
      <c r="X172" s="37">
        <f t="shared" si="33"/>
        <v>-5.7622457015651385E-2</v>
      </c>
      <c r="Y172" s="37">
        <f t="shared" si="34"/>
        <v>1.6578042308326602E-2</v>
      </c>
      <c r="Z172" s="37">
        <f t="shared" si="35"/>
        <v>2.4953663795232117E-2</v>
      </c>
    </row>
    <row r="173" spans="1:26" x14ac:dyDescent="0.3">
      <c r="A173" s="34">
        <v>14702</v>
      </c>
      <c r="B173" s="33">
        <v>12.27</v>
      </c>
      <c r="C173" s="33">
        <v>0.63666699999999998</v>
      </c>
      <c r="D173" s="33">
        <v>1.00667</v>
      </c>
      <c r="E173" s="37">
        <f t="shared" si="24"/>
        <v>1.6698189824965997E-2</v>
      </c>
      <c r="F173" s="37">
        <f t="shared" si="25"/>
        <v>1.0166981898249661</v>
      </c>
      <c r="G173" s="37">
        <f t="shared" si="26"/>
        <v>6.9868187382664093E-2</v>
      </c>
      <c r="H173" s="37">
        <f t="shared" si="27"/>
        <v>2.3654127335144715E-2</v>
      </c>
      <c r="I173" s="37">
        <f t="shared" si="28"/>
        <v>-8.3082688254654258E-3</v>
      </c>
      <c r="J173" s="37">
        <f t="shared" si="29"/>
        <v>8.4297395485327442E-2</v>
      </c>
      <c r="K173" s="33">
        <v>14</v>
      </c>
      <c r="L173" s="33">
        <v>2.145</v>
      </c>
      <c r="M173" s="33">
        <v>227.65495071428569</v>
      </c>
      <c r="N173" s="33">
        <v>11.812583089357142</v>
      </c>
      <c r="O173" s="33">
        <v>8658.3226002519586</v>
      </c>
      <c r="P173" s="33">
        <v>18.677539464999999</v>
      </c>
      <c r="Q173" s="33">
        <v>710.35644759540662</v>
      </c>
      <c r="R173" s="33">
        <v>16.370988707128785</v>
      </c>
      <c r="S173" s="33">
        <v>20.710720299995657</v>
      </c>
      <c r="T173" s="33">
        <v>12.188701361916021</v>
      </c>
      <c r="U173" s="37">
        <f t="shared" si="30"/>
        <v>9.8280889362624725E-3</v>
      </c>
      <c r="V173" s="38">
        <f t="shared" si="31"/>
        <v>1.0098280889362625</v>
      </c>
      <c r="W173" s="38">
        <f t="shared" si="32"/>
        <v>-0.19850765959819172</v>
      </c>
      <c r="X173" s="37">
        <f t="shared" si="33"/>
        <v>-4.4314170835600741E-2</v>
      </c>
      <c r="Y173" s="37">
        <f t="shared" si="34"/>
        <v>1.7588172987338169E-2</v>
      </c>
      <c r="Z173" s="37">
        <f t="shared" si="35"/>
        <v>2.6339679771917979E-2</v>
      </c>
    </row>
    <row r="174" spans="1:26" x14ac:dyDescent="0.3">
      <c r="A174" s="34">
        <v>14732</v>
      </c>
      <c r="B174" s="33">
        <v>10.58</v>
      </c>
      <c r="C174" s="33">
        <v>0.64333300000000004</v>
      </c>
      <c r="D174" s="33">
        <v>1.0233300000000001</v>
      </c>
      <c r="E174" s="37">
        <f t="shared" si="24"/>
        <v>1.6414161625236349E-2</v>
      </c>
      <c r="F174" s="37">
        <f t="shared" si="25"/>
        <v>1.0164141616252365</v>
      </c>
      <c r="G174" s="37">
        <f t="shared" si="26"/>
        <v>6.2177529849500646E-2</v>
      </c>
      <c r="H174" s="37">
        <f t="shared" si="27"/>
        <v>2.1215938786427024E-2</v>
      </c>
      <c r="I174" s="37">
        <f t="shared" si="28"/>
        <v>-8.8801760593506529E-3</v>
      </c>
      <c r="J174" s="37">
        <f t="shared" si="29"/>
        <v>8.4981669824486517E-2</v>
      </c>
      <c r="K174" s="33">
        <v>14</v>
      </c>
      <c r="L174" s="33">
        <v>2.1233333333333335</v>
      </c>
      <c r="M174" s="33">
        <v>196.29905285714284</v>
      </c>
      <c r="N174" s="33">
        <v>11.936262624928572</v>
      </c>
      <c r="O174" s="33">
        <v>7503.60514793111</v>
      </c>
      <c r="P174" s="33">
        <v>18.986645535000001</v>
      </c>
      <c r="Q174" s="33">
        <v>725.77166881213088</v>
      </c>
      <c r="R174" s="33">
        <v>14.138747694800729</v>
      </c>
      <c r="S174" s="33">
        <v>17.861798289357676</v>
      </c>
      <c r="T174" s="33">
        <v>10.338795891843295</v>
      </c>
      <c r="U174" s="37">
        <f t="shared" si="30"/>
        <v>-0.14819183229266664</v>
      </c>
      <c r="V174" s="38">
        <f t="shared" si="31"/>
        <v>0.85180816770733336</v>
      </c>
      <c r="W174" s="38">
        <f t="shared" si="32"/>
        <v>-0.23142962634913622</v>
      </c>
      <c r="X174" s="37">
        <f t="shared" si="33"/>
        <v>-3.6816855882569666E-2</v>
      </c>
      <c r="Y174" s="37">
        <f t="shared" si="34"/>
        <v>2.0539287032121933E-2</v>
      </c>
      <c r="Z174" s="37">
        <f t="shared" si="35"/>
        <v>2.8112667154789328E-2</v>
      </c>
    </row>
    <row r="175" spans="1:26" x14ac:dyDescent="0.3">
      <c r="A175" s="34">
        <v>14763</v>
      </c>
      <c r="B175" s="33">
        <v>9.67</v>
      </c>
      <c r="C175" s="33">
        <v>0.65</v>
      </c>
      <c r="D175" s="33">
        <v>1.04</v>
      </c>
      <c r="E175" s="37">
        <f t="shared" si="24"/>
        <v>1.615869755658051E-2</v>
      </c>
      <c r="F175" s="37">
        <f t="shared" si="25"/>
        <v>1.0161586975565806</v>
      </c>
      <c r="G175" s="37">
        <f t="shared" si="26"/>
        <v>5.4745558242749404E-2</v>
      </c>
      <c r="H175" s="37">
        <f t="shared" si="27"/>
        <v>1.8843163403001739E-2</v>
      </c>
      <c r="I175" s="37">
        <f t="shared" si="28"/>
        <v>-9.4330155109214608E-3</v>
      </c>
      <c r="J175" s="37">
        <f t="shared" si="29"/>
        <v>8.5640039674057533E-2</v>
      </c>
      <c r="K175" s="33">
        <v>14.1</v>
      </c>
      <c r="L175" s="33">
        <v>2.1016666666666666</v>
      </c>
      <c r="M175" s="33">
        <v>178.14266028368795</v>
      </c>
      <c r="N175" s="33">
        <v>11.974429078014184</v>
      </c>
      <c r="O175" s="33">
        <v>6847.7141323168407</v>
      </c>
      <c r="P175" s="33">
        <v>19.159086524822698</v>
      </c>
      <c r="Q175" s="33">
        <v>736.46563574038419</v>
      </c>
      <c r="R175" s="33">
        <v>12.84376559826881</v>
      </c>
      <c r="S175" s="33">
        <v>16.212647751148261</v>
      </c>
      <c r="T175" s="33">
        <v>9.2980769230769234</v>
      </c>
      <c r="U175" s="37">
        <f t="shared" si="30"/>
        <v>-8.9937116964950409E-2</v>
      </c>
      <c r="V175" s="38">
        <f t="shared" si="31"/>
        <v>0.91006288303504956</v>
      </c>
      <c r="W175" s="38">
        <f t="shared" si="32"/>
        <v>-0.11759169439636097</v>
      </c>
      <c r="X175" s="37">
        <f t="shared" si="33"/>
        <v>2.9245459204925162E-2</v>
      </c>
      <c r="Y175" s="37">
        <f t="shared" si="34"/>
        <v>6.0039290945591794E-2</v>
      </c>
      <c r="Z175" s="37">
        <f t="shared" si="35"/>
        <v>4.746719059713822E-2</v>
      </c>
    </row>
    <row r="176" spans="1:26" x14ac:dyDescent="0.3">
      <c r="A176" s="34">
        <v>14793</v>
      </c>
      <c r="B176" s="33">
        <v>9.99</v>
      </c>
      <c r="C176" s="33">
        <v>0.656667</v>
      </c>
      <c r="D176" s="33">
        <v>1.0533300000000001</v>
      </c>
      <c r="E176" s="37">
        <f t="shared" si="24"/>
        <v>1.2735861215460529E-2</v>
      </c>
      <c r="F176" s="37">
        <f t="shared" si="25"/>
        <v>1.0127358612154604</v>
      </c>
      <c r="G176" s="37">
        <f t="shared" si="26"/>
        <v>4.7539903792688021E-2</v>
      </c>
      <c r="H176" s="37">
        <f t="shared" si="27"/>
        <v>1.6526921282767226E-2</v>
      </c>
      <c r="I176" s="37">
        <f t="shared" si="28"/>
        <v>-9.9718073194581258E-3</v>
      </c>
      <c r="J176" s="37">
        <f t="shared" si="29"/>
        <v>8.6272875459669329E-2</v>
      </c>
      <c r="K176" s="33">
        <v>14</v>
      </c>
      <c r="L176" s="33">
        <v>2.08</v>
      </c>
      <c r="M176" s="33">
        <v>185.35231928571426</v>
      </c>
      <c r="N176" s="33">
        <v>12.183658803642857</v>
      </c>
      <c r="O176" s="33">
        <v>7163.8776018759481</v>
      </c>
      <c r="P176" s="33">
        <v>19.543259106428572</v>
      </c>
      <c r="Q176" s="33">
        <v>755.34806750590519</v>
      </c>
      <c r="R176" s="33">
        <v>13.369884763210056</v>
      </c>
      <c r="S176" s="33">
        <v>16.862230313337175</v>
      </c>
      <c r="T176" s="33">
        <v>9.4842072285038874</v>
      </c>
      <c r="U176" s="37">
        <f t="shared" si="30"/>
        <v>3.2556283195259238E-2</v>
      </c>
      <c r="V176" s="38">
        <f t="shared" si="31"/>
        <v>1.0325562831952593</v>
      </c>
      <c r="W176" s="38">
        <f t="shared" si="32"/>
        <v>2.9635388455910849E-3</v>
      </c>
      <c r="X176" s="37">
        <f t="shared" si="33"/>
        <v>6.6593251964476963E-2</v>
      </c>
      <c r="Y176" s="37">
        <f t="shared" si="34"/>
        <v>8.2599611279821517E-2</v>
      </c>
      <c r="Z176" s="37">
        <f t="shared" si="35"/>
        <v>5.8540968078886202E-2</v>
      </c>
    </row>
    <row r="177" spans="1:26" x14ac:dyDescent="0.3">
      <c r="A177" s="34">
        <v>14824</v>
      </c>
      <c r="B177" s="33">
        <v>10.199999999999999</v>
      </c>
      <c r="C177" s="33">
        <v>0.66333299999999995</v>
      </c>
      <c r="D177" s="33">
        <v>1.06667</v>
      </c>
      <c r="E177" s="37">
        <f t="shared" si="24"/>
        <v>1.2585071763946513E-2</v>
      </c>
      <c r="F177" s="37">
        <f t="shared" si="25"/>
        <v>1.0125850717639464</v>
      </c>
      <c r="G177" s="37">
        <f t="shared" si="26"/>
        <v>6.552125705071532E-2</v>
      </c>
      <c r="H177" s="37">
        <f t="shared" si="27"/>
        <v>1.026790521206955E-2</v>
      </c>
      <c r="I177" s="37">
        <f t="shared" si="28"/>
        <v>-1.3168640882687654E-2</v>
      </c>
      <c r="J177" s="37">
        <f t="shared" si="29"/>
        <v>8.7322769101224829E-2</v>
      </c>
      <c r="K177" s="33">
        <v>14</v>
      </c>
      <c r="L177" s="33">
        <v>2.0583333333333336</v>
      </c>
      <c r="M177" s="33">
        <v>189.24861428571427</v>
      </c>
      <c r="N177" s="33">
        <v>12.307338339214285</v>
      </c>
      <c r="O177" s="33">
        <v>7354.1095669911683</v>
      </c>
      <c r="P177" s="33">
        <v>19.79076660785714</v>
      </c>
      <c r="Q177" s="33">
        <v>769.05961292377151</v>
      </c>
      <c r="R177" s="33">
        <v>13.649399392391638</v>
      </c>
      <c r="S177" s="33">
        <v>17.199450235230636</v>
      </c>
      <c r="T177" s="33">
        <v>9.562470117280883</v>
      </c>
      <c r="U177" s="37">
        <f t="shared" si="30"/>
        <v>2.0803127629763107E-2</v>
      </c>
      <c r="V177" s="38">
        <f t="shared" si="31"/>
        <v>1.0208031276297631</v>
      </c>
      <c r="W177" s="38">
        <f t="shared" si="32"/>
        <v>1.9868897225755466E-2</v>
      </c>
      <c r="X177" s="37">
        <f t="shared" si="33"/>
        <v>6.2641000314524575E-2</v>
      </c>
      <c r="Y177" s="37">
        <f t="shared" si="34"/>
        <v>7.1928669647351562E-2</v>
      </c>
      <c r="Z177" s="37">
        <f t="shared" si="35"/>
        <v>4.7455534855987302E-2</v>
      </c>
    </row>
    <row r="178" spans="1:26" x14ac:dyDescent="0.3">
      <c r="A178" s="34">
        <v>14855</v>
      </c>
      <c r="B178" s="33">
        <v>10.63</v>
      </c>
      <c r="C178" s="33">
        <v>0.67</v>
      </c>
      <c r="D178" s="33">
        <v>1.08</v>
      </c>
      <c r="E178" s="37">
        <f t="shared" si="24"/>
        <v>1.2419395003440107E-2</v>
      </c>
      <c r="F178" s="37">
        <f t="shared" si="25"/>
        <v>1.0124193950034401</v>
      </c>
      <c r="G178" s="37">
        <f t="shared" si="26"/>
        <v>8.3054977227287052E-2</v>
      </c>
      <c r="H178" s="37">
        <f t="shared" si="27"/>
        <v>4.0524016222089898E-3</v>
      </c>
      <c r="I178" s="37">
        <f t="shared" si="28"/>
        <v>-1.6337324686018118E-2</v>
      </c>
      <c r="J178" s="37">
        <f t="shared" si="29"/>
        <v>8.8335303777075325E-2</v>
      </c>
      <c r="K178" s="33">
        <v>14</v>
      </c>
      <c r="L178" s="33">
        <v>2.0366666666666666</v>
      </c>
      <c r="M178" s="33">
        <v>197.22674214285715</v>
      </c>
      <c r="N178" s="33">
        <v>12.43103642857143</v>
      </c>
      <c r="O178" s="33">
        <v>7704.391092935276</v>
      </c>
      <c r="P178" s="33">
        <v>20.03808857142857</v>
      </c>
      <c r="Q178" s="33">
        <v>782.76033681750675</v>
      </c>
      <c r="R178" s="33">
        <v>14.214842598620638</v>
      </c>
      <c r="S178" s="33">
        <v>17.894527295628073</v>
      </c>
      <c r="T178" s="33">
        <v>9.8425925925925934</v>
      </c>
      <c r="U178" s="37">
        <f t="shared" si="30"/>
        <v>4.1292472063631236E-2</v>
      </c>
      <c r="V178" s="38">
        <f t="shared" si="31"/>
        <v>1.0412924720636312</v>
      </c>
      <c r="W178" s="38">
        <f t="shared" si="32"/>
        <v>-5.7959282225660269E-3</v>
      </c>
      <c r="X178" s="37">
        <f t="shared" si="33"/>
        <v>3.834857945956216E-2</v>
      </c>
      <c r="Y178" s="37">
        <f t="shared" si="34"/>
        <v>6.8464895973608719E-2</v>
      </c>
      <c r="Z178" s="37">
        <f t="shared" si="35"/>
        <v>5.1111883051016882E-2</v>
      </c>
    </row>
    <row r="179" spans="1:26" x14ac:dyDescent="0.3">
      <c r="A179" s="34">
        <v>14885</v>
      </c>
      <c r="B179" s="33">
        <v>10.73</v>
      </c>
      <c r="C179" s="33">
        <v>0.67</v>
      </c>
      <c r="D179" s="33">
        <v>1.07</v>
      </c>
      <c r="E179" s="37">
        <f t="shared" si="24"/>
        <v>-9.3023926623135612E-3</v>
      </c>
      <c r="F179" s="37">
        <f t="shared" si="25"/>
        <v>0.99069760733768641</v>
      </c>
      <c r="G179" s="37">
        <f t="shared" si="26"/>
        <v>0.10015922104604202</v>
      </c>
      <c r="H179" s="37">
        <f t="shared" si="27"/>
        <v>-2.1210523582517737E-3</v>
      </c>
      <c r="I179" s="37">
        <f t="shared" si="28"/>
        <v>-1.9474552417388047E-2</v>
      </c>
      <c r="J179" s="37">
        <f t="shared" si="29"/>
        <v>8.9314268466487157E-2</v>
      </c>
      <c r="K179" s="33">
        <v>14</v>
      </c>
      <c r="L179" s="33">
        <v>2.0150000000000001</v>
      </c>
      <c r="M179" s="33">
        <v>199.08212071428571</v>
      </c>
      <c r="N179" s="33">
        <v>12.43103642857143</v>
      </c>
      <c r="O179" s="33">
        <v>7817.3356785717524</v>
      </c>
      <c r="P179" s="33">
        <v>19.852550714285716</v>
      </c>
      <c r="Q179" s="33">
        <v>779.54791948478805</v>
      </c>
      <c r="R179" s="33">
        <v>14.328290323104955</v>
      </c>
      <c r="S179" s="33">
        <v>18.021167440415681</v>
      </c>
      <c r="T179" s="33">
        <v>10.028037383177569</v>
      </c>
      <c r="U179" s="37">
        <f t="shared" si="30"/>
        <v>9.363364288750552E-3</v>
      </c>
      <c r="V179" s="38">
        <f t="shared" si="31"/>
        <v>1.0093633642887505</v>
      </c>
      <c r="W179" s="38">
        <f t="shared" si="32"/>
        <v>-4.2419799640391997E-2</v>
      </c>
      <c r="X179" s="37">
        <f t="shared" si="33"/>
        <v>3.1792650320756621E-2</v>
      </c>
      <c r="Y179" s="37">
        <f t="shared" si="34"/>
        <v>7.3161224992576379E-2</v>
      </c>
      <c r="Z179" s="37">
        <f t="shared" si="35"/>
        <v>5.0470282017421653E-2</v>
      </c>
    </row>
    <row r="180" spans="1:26" x14ac:dyDescent="0.3">
      <c r="A180" s="34">
        <v>14916</v>
      </c>
      <c r="B180" s="33">
        <v>10.98</v>
      </c>
      <c r="C180" s="33">
        <v>0.67</v>
      </c>
      <c r="D180" s="33">
        <v>1.06</v>
      </c>
      <c r="E180" s="37">
        <f t="shared" si="24"/>
        <v>-9.3897403498390316E-3</v>
      </c>
      <c r="F180" s="37">
        <f t="shared" si="25"/>
        <v>0.99061025965016092</v>
      </c>
      <c r="G180" s="37">
        <f t="shared" si="26"/>
        <v>0.1011181553386602</v>
      </c>
      <c r="H180" s="37">
        <f t="shared" si="27"/>
        <v>-1.4057641138855104E-2</v>
      </c>
      <c r="I180" s="37">
        <f t="shared" si="28"/>
        <v>-1.9645938226829696E-2</v>
      </c>
      <c r="J180" s="37">
        <f t="shared" si="29"/>
        <v>9.1716169504307388E-2</v>
      </c>
      <c r="K180" s="33">
        <v>14</v>
      </c>
      <c r="L180" s="33">
        <v>1.9933333333333334</v>
      </c>
      <c r="M180" s="33">
        <v>203.72056714285713</v>
      </c>
      <c r="N180" s="33">
        <v>12.43103642857143</v>
      </c>
      <c r="O180" s="33">
        <v>8040.1503876456763</v>
      </c>
      <c r="P180" s="33">
        <v>19.667012857142858</v>
      </c>
      <c r="Q180" s="33">
        <v>776.18938168528405</v>
      </c>
      <c r="R180" s="33">
        <v>14.636689248763604</v>
      </c>
      <c r="S180" s="33">
        <v>18.393381330164456</v>
      </c>
      <c r="T180" s="33">
        <v>10.358490566037736</v>
      </c>
      <c r="U180" s="37">
        <f t="shared" si="30"/>
        <v>2.3031879438777575E-2</v>
      </c>
      <c r="V180" s="38">
        <f t="shared" si="31"/>
        <v>1.0230318794387776</v>
      </c>
      <c r="W180" s="38">
        <f t="shared" si="32"/>
        <v>-9.0069112539899021E-2</v>
      </c>
      <c r="X180" s="37">
        <f t="shared" si="33"/>
        <v>2.5584780876470425E-2</v>
      </c>
      <c r="Y180" s="37">
        <f t="shared" si="34"/>
        <v>7.93384240076076E-2</v>
      </c>
      <c r="Z180" s="37">
        <f t="shared" si="35"/>
        <v>5.3528398046728931E-2</v>
      </c>
    </row>
    <row r="181" spans="1:26" x14ac:dyDescent="0.3">
      <c r="A181" s="34">
        <v>14946</v>
      </c>
      <c r="B181" s="33">
        <v>10.53</v>
      </c>
      <c r="C181" s="33">
        <v>0.67</v>
      </c>
      <c r="D181" s="33">
        <v>1.05</v>
      </c>
      <c r="E181" s="37">
        <f t="shared" si="24"/>
        <v>-9.47874395454377E-3</v>
      </c>
      <c r="F181" s="37">
        <f t="shared" si="25"/>
        <v>0.99052125604545627</v>
      </c>
      <c r="G181" s="37">
        <f t="shared" si="26"/>
        <v>0.1020952688461243</v>
      </c>
      <c r="H181" s="37">
        <f t="shared" si="27"/>
        <v>-2.6661852176139256E-2</v>
      </c>
      <c r="I181" s="37">
        <f t="shared" si="28"/>
        <v>-1.982072205629537E-2</v>
      </c>
      <c r="J181" s="37">
        <f t="shared" si="29"/>
        <v>9.4106565596635328E-2</v>
      </c>
      <c r="K181" s="33">
        <v>14.1</v>
      </c>
      <c r="L181" s="33">
        <v>1.9716666666666665</v>
      </c>
      <c r="M181" s="33">
        <v>193.98575106382975</v>
      </c>
      <c r="N181" s="33">
        <v>12.342873049645391</v>
      </c>
      <c r="O181" s="33">
        <v>7696.5448959406212</v>
      </c>
      <c r="P181" s="33">
        <v>19.343308510638298</v>
      </c>
      <c r="Q181" s="33">
        <v>767.461741760461</v>
      </c>
      <c r="R181" s="33">
        <v>13.908426122353832</v>
      </c>
      <c r="S181" s="33">
        <v>17.47011511194825</v>
      </c>
      <c r="T181" s="33">
        <v>10.028571428571427</v>
      </c>
      <c r="U181" s="37">
        <f t="shared" si="30"/>
        <v>-4.184710993550049E-2</v>
      </c>
      <c r="V181" s="38">
        <f t="shared" si="31"/>
        <v>0.95815289006449955</v>
      </c>
      <c r="W181" s="38">
        <f t="shared" si="32"/>
        <v>-0.15318212007744947</v>
      </c>
      <c r="X181" s="37">
        <f t="shared" si="33"/>
        <v>1.7799473359332296E-3</v>
      </c>
      <c r="Y181" s="37">
        <f t="shared" si="34"/>
        <v>8.113532704015558E-2</v>
      </c>
      <c r="Z181" s="37">
        <f t="shared" si="35"/>
        <v>5.1038818464990143E-2</v>
      </c>
    </row>
    <row r="182" spans="1:26" x14ac:dyDescent="0.3">
      <c r="A182" s="34">
        <v>14977</v>
      </c>
      <c r="B182" s="33">
        <v>10.55</v>
      </c>
      <c r="C182" s="33">
        <v>0.67333299999999996</v>
      </c>
      <c r="D182" s="33">
        <v>1.0533300000000001</v>
      </c>
      <c r="E182" s="37">
        <f t="shared" si="24"/>
        <v>3.1664101993098357E-3</v>
      </c>
      <c r="F182" s="37">
        <f t="shared" si="25"/>
        <v>1.0031664101993099</v>
      </c>
      <c r="G182" s="37">
        <f t="shared" si="26"/>
        <v>0.10309108347364093</v>
      </c>
      <c r="H182" s="37">
        <f t="shared" si="27"/>
        <v>-4.0005332579037933E-2</v>
      </c>
      <c r="I182" s="37">
        <f t="shared" si="28"/>
        <v>-1.9999006044903567E-2</v>
      </c>
      <c r="J182" s="37">
        <f t="shared" si="29"/>
        <v>9.6486207055632711E-2</v>
      </c>
      <c r="K182" s="33">
        <v>14.1</v>
      </c>
      <c r="L182" s="33">
        <v>1.95</v>
      </c>
      <c r="M182" s="33">
        <v>194.354195035461</v>
      </c>
      <c r="N182" s="33">
        <v>12.404274237517729</v>
      </c>
      <c r="O182" s="33">
        <v>7752.1757003046941</v>
      </c>
      <c r="P182" s="33">
        <v>19.404654431914896</v>
      </c>
      <c r="Q182" s="33">
        <v>773.99044837933116</v>
      </c>
      <c r="R182" s="33">
        <v>13.904158267950828</v>
      </c>
      <c r="S182" s="33">
        <v>17.45972403115238</v>
      </c>
      <c r="T182" s="33">
        <v>10.015854480552154</v>
      </c>
      <c r="U182" s="37">
        <f t="shared" si="30"/>
        <v>1.8975337761914111E-3</v>
      </c>
      <c r="V182" s="38">
        <f t="shared" si="31"/>
        <v>1.0018975337761915</v>
      </c>
      <c r="W182" s="38">
        <f t="shared" si="32"/>
        <v>-0.17569264060910283</v>
      </c>
      <c r="X182" s="37">
        <f t="shared" si="33"/>
        <v>2.0401971023563448E-2</v>
      </c>
      <c r="Y182" s="37">
        <f t="shared" si="34"/>
        <v>9.3118240139102859E-2</v>
      </c>
      <c r="Z182" s="37">
        <f t="shared" si="35"/>
        <v>5.4925631676402631E-2</v>
      </c>
    </row>
    <row r="183" spans="1:26" x14ac:dyDescent="0.3">
      <c r="A183" s="34">
        <v>15008</v>
      </c>
      <c r="B183" s="33">
        <v>9.89</v>
      </c>
      <c r="C183" s="33">
        <v>0.67666700000000002</v>
      </c>
      <c r="D183" s="33">
        <v>1.05667</v>
      </c>
      <c r="E183" s="37">
        <f t="shared" si="24"/>
        <v>3.1658794214944955E-3</v>
      </c>
      <c r="F183" s="37">
        <f t="shared" si="25"/>
        <v>1.0031658794214946</v>
      </c>
      <c r="G183" s="37">
        <f t="shared" si="26"/>
        <v>6.1022528925221531E-2</v>
      </c>
      <c r="H183" s="37">
        <f t="shared" si="27"/>
        <v>-4.2237582457127054E-2</v>
      </c>
      <c r="I183" s="37">
        <f t="shared" si="28"/>
        <v>-2.4877786314000616E-2</v>
      </c>
      <c r="J183" s="37">
        <f t="shared" si="29"/>
        <v>9.604919716720417E-2</v>
      </c>
      <c r="K183" s="33">
        <v>14.1</v>
      </c>
      <c r="L183" s="33">
        <v>1.9924999999999999</v>
      </c>
      <c r="M183" s="33">
        <v>182.19554397163122</v>
      </c>
      <c r="N183" s="33">
        <v>12.465693847588653</v>
      </c>
      <c r="O183" s="33">
        <v>7308.6402337026802</v>
      </c>
      <c r="P183" s="33">
        <v>19.466184575177301</v>
      </c>
      <c r="Q183" s="33">
        <v>780.87167601077942</v>
      </c>
      <c r="R183" s="33">
        <v>13.00294330340245</v>
      </c>
      <c r="S183" s="33">
        <v>16.33044849608509</v>
      </c>
      <c r="T183" s="33">
        <v>9.3595919255775222</v>
      </c>
      <c r="U183" s="37">
        <f t="shared" si="30"/>
        <v>-6.4601714287454731E-2</v>
      </c>
      <c r="V183" s="38">
        <f t="shared" si="31"/>
        <v>0.93539828571254524</v>
      </c>
      <c r="W183" s="38">
        <f t="shared" si="32"/>
        <v>-0.16144024475929752</v>
      </c>
      <c r="X183" s="37">
        <f t="shared" si="33"/>
        <v>3.0200255298500345E-2</v>
      </c>
      <c r="Y183" s="37">
        <f t="shared" si="34"/>
        <v>0.10045786613562679</v>
      </c>
      <c r="Z183" s="37">
        <f t="shared" si="35"/>
        <v>6.1657687572059139E-2</v>
      </c>
    </row>
    <row r="184" spans="1:26" x14ac:dyDescent="0.3">
      <c r="A184" s="34">
        <v>15036</v>
      </c>
      <c r="B184" s="33">
        <v>9.9499999999999993</v>
      </c>
      <c r="C184" s="33">
        <v>0.68</v>
      </c>
      <c r="D184" s="33">
        <v>1.06</v>
      </c>
      <c r="E184" s="37">
        <f t="shared" si="24"/>
        <v>3.1464543337394657E-3</v>
      </c>
      <c r="F184" s="37">
        <f t="shared" si="25"/>
        <v>1.0031464543337394</v>
      </c>
      <c r="G184" s="37">
        <f t="shared" si="26"/>
        <v>1.9208946506040103E-2</v>
      </c>
      <c r="H184" s="37">
        <f t="shared" si="27"/>
        <v>-4.447381712733911E-2</v>
      </c>
      <c r="I184" s="37">
        <f t="shared" si="28"/>
        <v>-2.9846772577406533E-2</v>
      </c>
      <c r="J184" s="37">
        <f t="shared" si="29"/>
        <v>9.5611761158186148E-2</v>
      </c>
      <c r="K184" s="33">
        <v>14.2</v>
      </c>
      <c r="L184" s="33">
        <v>2.0350000000000001</v>
      </c>
      <c r="M184" s="33">
        <v>182.01002464788732</v>
      </c>
      <c r="N184" s="33">
        <v>12.438876056338028</v>
      </c>
      <c r="O184" s="33">
        <v>7342.7796261271587</v>
      </c>
      <c r="P184" s="33">
        <v>19.39001267605634</v>
      </c>
      <c r="Q184" s="33">
        <v>782.24586971806923</v>
      </c>
      <c r="R184" s="33">
        <v>12.95571982206333</v>
      </c>
      <c r="S184" s="33">
        <v>16.274201363786236</v>
      </c>
      <c r="T184" s="33">
        <v>9.3867924528301874</v>
      </c>
      <c r="U184" s="37">
        <f t="shared" si="30"/>
        <v>6.0484055358804361E-3</v>
      </c>
      <c r="V184" s="38">
        <f t="shared" si="31"/>
        <v>1.0060484055358805</v>
      </c>
      <c r="W184" s="38">
        <f t="shared" si="32"/>
        <v>-0.13208554311964682</v>
      </c>
      <c r="X184" s="37">
        <f t="shared" si="33"/>
        <v>5.0262578145890302E-2</v>
      </c>
      <c r="Y184" s="37">
        <f t="shared" si="34"/>
        <v>0.11449242337901477</v>
      </c>
      <c r="Z184" s="37">
        <f t="shared" si="35"/>
        <v>7.1984849456268485E-2</v>
      </c>
    </row>
    <row r="185" spans="1:26" x14ac:dyDescent="0.3">
      <c r="A185" s="34">
        <v>15067</v>
      </c>
      <c r="B185" s="33">
        <v>9.64</v>
      </c>
      <c r="C185" s="33">
        <v>0.68333299999999997</v>
      </c>
      <c r="D185" s="33">
        <v>1.07</v>
      </c>
      <c r="E185" s="37">
        <f t="shared" si="24"/>
        <v>9.3897403498391374E-3</v>
      </c>
      <c r="F185" s="37">
        <f t="shared" si="25"/>
        <v>1.0093897403498391</v>
      </c>
      <c r="G185" s="37">
        <f t="shared" si="26"/>
        <v>-2.2332519499128067E-2</v>
      </c>
      <c r="H185" s="37">
        <f t="shared" si="27"/>
        <v>-4.6707097818178056E-2</v>
      </c>
      <c r="I185" s="37">
        <f t="shared" si="28"/>
        <v>-3.4906196245843901E-2</v>
      </c>
      <c r="J185" s="37">
        <f t="shared" si="29"/>
        <v>9.5176509073385596E-2</v>
      </c>
      <c r="K185" s="33">
        <v>14.3</v>
      </c>
      <c r="L185" s="33">
        <v>2.0775000000000001</v>
      </c>
      <c r="M185" s="33">
        <v>175.10621818181818</v>
      </c>
      <c r="N185" s="33">
        <v>12.412433339090907</v>
      </c>
      <c r="O185" s="33">
        <v>7105.9905665186252</v>
      </c>
      <c r="P185" s="33">
        <v>19.436063636363638</v>
      </c>
      <c r="Q185" s="33">
        <v>788.73546744553221</v>
      </c>
      <c r="R185" s="33">
        <v>12.429370389220782</v>
      </c>
      <c r="S185" s="33">
        <v>15.620596350743069</v>
      </c>
      <c r="T185" s="33">
        <v>9.009345794392523</v>
      </c>
      <c r="U185" s="37">
        <f t="shared" si="30"/>
        <v>-3.1651442548046971E-2</v>
      </c>
      <c r="V185" s="38">
        <f t="shared" si="31"/>
        <v>0.96834855745195303</v>
      </c>
      <c r="W185" s="38">
        <f t="shared" si="32"/>
        <v>-0.18549989485821272</v>
      </c>
      <c r="X185" s="37">
        <f t="shared" si="33"/>
        <v>5.7376321938283681E-2</v>
      </c>
      <c r="Y185" s="37">
        <f t="shared" si="34"/>
        <v>0.10705653750071065</v>
      </c>
      <c r="Z185" s="37">
        <f t="shared" si="35"/>
        <v>6.9657505656823382E-2</v>
      </c>
    </row>
    <row r="186" spans="1:26" x14ac:dyDescent="0.3">
      <c r="A186" s="34">
        <v>15097</v>
      </c>
      <c r="B186" s="33">
        <v>9.43</v>
      </c>
      <c r="C186" s="33">
        <v>0.68666700000000003</v>
      </c>
      <c r="D186" s="33">
        <v>1.08</v>
      </c>
      <c r="E186" s="37">
        <f t="shared" si="24"/>
        <v>9.3023926623136306E-3</v>
      </c>
      <c r="F186" s="37">
        <f t="shared" si="25"/>
        <v>1.0093023926623137</v>
      </c>
      <c r="G186" s="37">
        <f t="shared" si="26"/>
        <v>-5.0234997343499121E-2</v>
      </c>
      <c r="H186" s="37">
        <f t="shared" si="27"/>
        <v>-5.1003766563999076E-2</v>
      </c>
      <c r="I186" s="37">
        <f t="shared" si="28"/>
        <v>-4.130085635336167E-2</v>
      </c>
      <c r="J186" s="37">
        <f t="shared" si="29"/>
        <v>9.2911495475444639E-2</v>
      </c>
      <c r="K186" s="33">
        <v>14.4</v>
      </c>
      <c r="L186" s="33">
        <v>2.12</v>
      </c>
      <c r="M186" s="33">
        <v>170.10213819444442</v>
      </c>
      <c r="N186" s="33">
        <v>12.386375920208334</v>
      </c>
      <c r="O186" s="33">
        <v>6944.8075070367113</v>
      </c>
      <c r="P186" s="33">
        <v>19.481475</v>
      </c>
      <c r="Q186" s="33">
        <v>795.37562116645267</v>
      </c>
      <c r="R186" s="33">
        <v>12.037206512481578</v>
      </c>
      <c r="S186" s="33">
        <v>15.138524744744741</v>
      </c>
      <c r="T186" s="33">
        <v>8.731481481481481</v>
      </c>
      <c r="U186" s="37">
        <f t="shared" si="30"/>
        <v>-2.2025011977088154E-2</v>
      </c>
      <c r="V186" s="38">
        <f t="shared" si="31"/>
        <v>0.97797498802291183</v>
      </c>
      <c r="W186" s="38">
        <f t="shared" si="32"/>
        <v>-0.19458559772849426</v>
      </c>
      <c r="X186" s="37">
        <f t="shared" si="33"/>
        <v>6.223386444900747E-2</v>
      </c>
      <c r="Y186" s="37">
        <f t="shared" si="34"/>
        <v>0.1257881486212824</v>
      </c>
      <c r="Z186" s="37">
        <f t="shared" si="35"/>
        <v>7.4224068373652585E-2</v>
      </c>
    </row>
    <row r="187" spans="1:26" x14ac:dyDescent="0.3">
      <c r="A187" s="34">
        <v>15128</v>
      </c>
      <c r="B187" s="33">
        <v>9.76</v>
      </c>
      <c r="C187" s="33">
        <v>0.69</v>
      </c>
      <c r="D187" s="33">
        <v>1.0900000000000001</v>
      </c>
      <c r="E187" s="37">
        <f t="shared" si="24"/>
        <v>9.2166551049240476E-3</v>
      </c>
      <c r="F187" s="37">
        <f t="shared" si="25"/>
        <v>1.009216655104924</v>
      </c>
      <c r="G187" s="37">
        <f t="shared" si="26"/>
        <v>-7.7623151338933605E-2</v>
      </c>
      <c r="H187" s="37">
        <f t="shared" si="27"/>
        <v>-5.5274845989454757E-2</v>
      </c>
      <c r="I187" s="37">
        <f t="shared" si="28"/>
        <v>-4.778017531485057E-2</v>
      </c>
      <c r="J187" s="37">
        <f t="shared" si="29"/>
        <v>9.0638399348111243E-2</v>
      </c>
      <c r="K187" s="33">
        <v>14.7</v>
      </c>
      <c r="L187" s="33">
        <v>2.1625000000000001</v>
      </c>
      <c r="M187" s="33">
        <v>172.46185578231291</v>
      </c>
      <c r="N187" s="33">
        <v>12.192487755102039</v>
      </c>
      <c r="O187" s="33">
        <v>7082.630531339365</v>
      </c>
      <c r="P187" s="33">
        <v>19.260596598639456</v>
      </c>
      <c r="Q187" s="33">
        <v>790.99049991392508</v>
      </c>
      <c r="R187" s="33">
        <v>12.164306590628438</v>
      </c>
      <c r="S187" s="33">
        <v>15.307415379169987</v>
      </c>
      <c r="T187" s="33">
        <v>8.9541284403669721</v>
      </c>
      <c r="U187" s="37">
        <f t="shared" si="30"/>
        <v>3.4396303779634936E-2</v>
      </c>
      <c r="V187" s="38">
        <f t="shared" si="31"/>
        <v>1.0343963037796349</v>
      </c>
      <c r="W187" s="38">
        <f t="shared" si="32"/>
        <v>-0.16704662762056732</v>
      </c>
      <c r="X187" s="37">
        <f t="shared" si="33"/>
        <v>7.5518823216107478E-2</v>
      </c>
      <c r="Y187" s="37">
        <f t="shared" si="34"/>
        <v>0.1307223721365709</v>
      </c>
      <c r="Z187" s="37">
        <f t="shared" si="35"/>
        <v>7.6511060494762972E-2</v>
      </c>
    </row>
    <row r="188" spans="1:26" x14ac:dyDescent="0.3">
      <c r="A188" s="34">
        <v>15158</v>
      </c>
      <c r="B188" s="33">
        <v>10.26</v>
      </c>
      <c r="C188" s="33">
        <v>0.69333299999999998</v>
      </c>
      <c r="D188" s="33">
        <v>1.1233299999999999</v>
      </c>
      <c r="E188" s="37">
        <f t="shared" si="24"/>
        <v>3.0119792091655165E-2</v>
      </c>
      <c r="F188" s="37">
        <f t="shared" si="25"/>
        <v>1.0301197920916552</v>
      </c>
      <c r="G188" s="37">
        <f t="shared" si="26"/>
        <v>-0.10451107343531429</v>
      </c>
      <c r="H188" s="37">
        <f t="shared" si="27"/>
        <v>-5.9520200590609029E-2</v>
      </c>
      <c r="I188" s="37">
        <f t="shared" si="28"/>
        <v>-5.4349341560601339E-2</v>
      </c>
      <c r="J188" s="37">
        <f t="shared" si="29"/>
        <v>8.8355855388666527E-2</v>
      </c>
      <c r="K188" s="33">
        <v>14.7</v>
      </c>
      <c r="L188" s="33">
        <v>2.2050000000000001</v>
      </c>
      <c r="M188" s="33">
        <v>181.29699183673469</v>
      </c>
      <c r="N188" s="33">
        <v>12.251382772040815</v>
      </c>
      <c r="O188" s="33">
        <v>7487.398330709425</v>
      </c>
      <c r="P188" s="33">
        <v>19.84954676802721</v>
      </c>
      <c r="Q188" s="33">
        <v>819.76794998399794</v>
      </c>
      <c r="R188" s="33">
        <v>12.744996277919578</v>
      </c>
      <c r="S188" s="33">
        <v>16.045059460934326</v>
      </c>
      <c r="T188" s="33">
        <v>9.1335582598167946</v>
      </c>
      <c r="U188" s="37">
        <f t="shared" si="30"/>
        <v>4.9960439317622382E-2</v>
      </c>
      <c r="V188" s="38">
        <f t="shared" si="31"/>
        <v>1.0499604393176223</v>
      </c>
      <c r="W188" s="38">
        <f t="shared" si="32"/>
        <v>-0.15511747777479445</v>
      </c>
      <c r="X188" s="37">
        <f t="shared" si="33"/>
        <v>7.9271385464349642E-2</v>
      </c>
      <c r="Y188" s="37">
        <f t="shared" si="34"/>
        <v>0.12258203830176573</v>
      </c>
      <c r="Z188" s="37">
        <f t="shared" si="35"/>
        <v>7.1334135271897914E-2</v>
      </c>
    </row>
    <row r="189" spans="1:26" x14ac:dyDescent="0.3">
      <c r="A189" s="34">
        <v>15189</v>
      </c>
      <c r="B189" s="33">
        <v>10.210000000000001</v>
      </c>
      <c r="C189" s="33">
        <v>0.69666700000000004</v>
      </c>
      <c r="D189" s="33">
        <v>1.1566700000000001</v>
      </c>
      <c r="E189" s="37">
        <f t="shared" si="24"/>
        <v>2.9247698798178522E-2</v>
      </c>
      <c r="F189" s="37">
        <f t="shared" si="25"/>
        <v>1.0292476987981785</v>
      </c>
      <c r="G189" s="37">
        <f t="shared" si="26"/>
        <v>-0.14260256068755772</v>
      </c>
      <c r="H189" s="37">
        <f t="shared" si="27"/>
        <v>-7.1777706560329779E-2</v>
      </c>
      <c r="I189" s="37">
        <f t="shared" si="28"/>
        <v>-5.6383558531159395E-2</v>
      </c>
      <c r="J189" s="37">
        <f t="shared" si="29"/>
        <v>8.2706549942133556E-2</v>
      </c>
      <c r="K189" s="33">
        <v>14.9</v>
      </c>
      <c r="L189" s="33">
        <v>2.2474999999999996</v>
      </c>
      <c r="M189" s="33">
        <v>177.99182080536912</v>
      </c>
      <c r="N189" s="33">
        <v>12.145056594026844</v>
      </c>
      <c r="O189" s="33">
        <v>7392.6961212759479</v>
      </c>
      <c r="P189" s="33">
        <v>20.164329027516779</v>
      </c>
      <c r="Q189" s="33">
        <v>837.50341063626365</v>
      </c>
      <c r="R189" s="33">
        <v>12.4631737203878</v>
      </c>
      <c r="S189" s="33">
        <v>15.698062133844488</v>
      </c>
      <c r="T189" s="33">
        <v>8.8270638989512999</v>
      </c>
      <c r="U189" s="37">
        <f t="shared" si="30"/>
        <v>-4.885207566049204E-3</v>
      </c>
      <c r="V189" s="38">
        <f t="shared" si="31"/>
        <v>0.99511479243395085</v>
      </c>
      <c r="W189" s="38">
        <f t="shared" si="32"/>
        <v>-0.16591734421201665</v>
      </c>
      <c r="X189" s="37">
        <f t="shared" si="33"/>
        <v>7.1434103781408353E-2</v>
      </c>
      <c r="Y189" s="37">
        <f t="shared" si="34"/>
        <v>0.10680879648128094</v>
      </c>
      <c r="Z189" s="37">
        <f t="shared" si="35"/>
        <v>6.8173493808727947E-2</v>
      </c>
    </row>
    <row r="190" spans="1:26" x14ac:dyDescent="0.3">
      <c r="A190" s="34">
        <v>15220</v>
      </c>
      <c r="B190" s="33">
        <v>10.24</v>
      </c>
      <c r="C190" s="33">
        <v>0.7</v>
      </c>
      <c r="D190" s="33">
        <v>1.19</v>
      </c>
      <c r="E190" s="37">
        <f t="shared" si="24"/>
        <v>2.8408119992551818E-2</v>
      </c>
      <c r="F190" s="37">
        <f t="shared" si="25"/>
        <v>1.0284081199925519</v>
      </c>
      <c r="G190" s="37">
        <f t="shared" si="26"/>
        <v>-0.17853753216528068</v>
      </c>
      <c r="H190" s="37">
        <f t="shared" si="27"/>
        <v>-8.3759685501096914E-2</v>
      </c>
      <c r="I190" s="37">
        <f t="shared" si="28"/>
        <v>-5.832299828003995E-2</v>
      </c>
      <c r="J190" s="37">
        <f t="shared" si="29"/>
        <v>7.7072969035699934E-2</v>
      </c>
      <c r="K190" s="33">
        <v>15.1</v>
      </c>
      <c r="L190" s="33">
        <v>2.29</v>
      </c>
      <c r="M190" s="33">
        <v>176.15037880794702</v>
      </c>
      <c r="N190" s="33">
        <v>12.041529801324502</v>
      </c>
      <c r="O190" s="33">
        <v>7357.8914870190119</v>
      </c>
      <c r="P190" s="33">
        <v>20.470600662251655</v>
      </c>
      <c r="Q190" s="33">
        <v>855.06746772974839</v>
      </c>
      <c r="R190" s="33">
        <v>12.279729272093078</v>
      </c>
      <c r="S190" s="33">
        <v>15.475689806719142</v>
      </c>
      <c r="T190" s="33">
        <v>8.6050420168067241</v>
      </c>
      <c r="U190" s="37">
        <f t="shared" si="30"/>
        <v>2.9339874347875704E-3</v>
      </c>
      <c r="V190" s="38">
        <f t="shared" si="31"/>
        <v>1.0029339874347876</v>
      </c>
      <c r="W190" s="38">
        <f t="shared" si="32"/>
        <v>-0.16668732680528686</v>
      </c>
      <c r="X190" s="37">
        <f t="shared" si="33"/>
        <v>6.810300692339144E-2</v>
      </c>
      <c r="Y190" s="37">
        <f t="shared" si="34"/>
        <v>0.10380706052453892</v>
      </c>
      <c r="Z190" s="37">
        <f t="shared" si="35"/>
        <v>7.2885961685617673E-2</v>
      </c>
    </row>
    <row r="191" spans="1:26" x14ac:dyDescent="0.3">
      <c r="A191" s="34">
        <v>15250</v>
      </c>
      <c r="B191" s="33">
        <v>9.83</v>
      </c>
      <c r="C191" s="33">
        <v>0.70333299999999999</v>
      </c>
      <c r="D191" s="33">
        <v>1.18</v>
      </c>
      <c r="E191" s="37">
        <f t="shared" si="24"/>
        <v>-8.4388686458645949E-3</v>
      </c>
      <c r="F191" s="37">
        <f t="shared" si="25"/>
        <v>0.99156113135413537</v>
      </c>
      <c r="G191" s="37">
        <f t="shared" si="26"/>
        <v>-0.21247931231502648</v>
      </c>
      <c r="H191" s="37">
        <f t="shared" si="27"/>
        <v>-9.547815549645744E-2</v>
      </c>
      <c r="I191" s="37">
        <f t="shared" si="28"/>
        <v>-6.0170635987373267E-2</v>
      </c>
      <c r="J191" s="37">
        <f t="shared" si="29"/>
        <v>7.1447960646008113E-2</v>
      </c>
      <c r="K191" s="33">
        <v>15.3</v>
      </c>
      <c r="L191" s="33">
        <v>2.3325</v>
      </c>
      <c r="M191" s="33">
        <v>166.88705816993465</v>
      </c>
      <c r="N191" s="33">
        <v>11.940709591437907</v>
      </c>
      <c r="O191" s="33">
        <v>7012.5219717521495</v>
      </c>
      <c r="P191" s="33">
        <v>20.03323790849673</v>
      </c>
      <c r="Q191" s="33">
        <v>841.78798847075643</v>
      </c>
      <c r="R191" s="33">
        <v>11.577814956574079</v>
      </c>
      <c r="S191" s="33">
        <v>14.603833689036174</v>
      </c>
      <c r="T191" s="33">
        <v>8.3305084745762716</v>
      </c>
      <c r="U191" s="37">
        <f t="shared" si="30"/>
        <v>-4.0862685452286544E-2</v>
      </c>
      <c r="V191" s="38">
        <f t="shared" si="31"/>
        <v>0.95913731454771345</v>
      </c>
      <c r="W191" s="38">
        <f t="shared" si="32"/>
        <v>-0.16046506652409931</v>
      </c>
      <c r="X191" s="37">
        <f t="shared" si="33"/>
        <v>6.1535346206365027E-2</v>
      </c>
      <c r="Y191" s="37">
        <f t="shared" si="34"/>
        <v>6.8208449885545086E-2</v>
      </c>
      <c r="Z191" s="37">
        <f t="shared" si="35"/>
        <v>7.5119726481306159E-2</v>
      </c>
    </row>
    <row r="192" spans="1:26" x14ac:dyDescent="0.3">
      <c r="A192" s="34">
        <v>15281</v>
      </c>
      <c r="B192" s="33">
        <v>9.3699999999999992</v>
      </c>
      <c r="C192" s="33">
        <v>0.70666700000000005</v>
      </c>
      <c r="D192" s="33">
        <v>1.17</v>
      </c>
      <c r="E192" s="37">
        <f t="shared" si="24"/>
        <v>-8.5106896679086191E-3</v>
      </c>
      <c r="F192" s="37">
        <f t="shared" si="25"/>
        <v>0.99148931033209142</v>
      </c>
      <c r="G192" s="37">
        <f t="shared" si="26"/>
        <v>-0.18082550186506718</v>
      </c>
      <c r="H192" s="37">
        <f t="shared" si="27"/>
        <v>-8.9040066758030889E-2</v>
      </c>
      <c r="I192" s="37">
        <f t="shared" si="28"/>
        <v>-4.6557346352957829E-2</v>
      </c>
      <c r="J192" s="37">
        <f t="shared" si="29"/>
        <v>7.135667219710129E-2</v>
      </c>
      <c r="K192" s="33">
        <v>15.4</v>
      </c>
      <c r="L192" s="33">
        <v>2.3750000000000004</v>
      </c>
      <c r="M192" s="33">
        <v>158.04452012987011</v>
      </c>
      <c r="N192" s="33">
        <v>11.919407353961038</v>
      </c>
      <c r="O192" s="33">
        <v>6682.6997111230548</v>
      </c>
      <c r="P192" s="33">
        <v>19.734481168831167</v>
      </c>
      <c r="Q192" s="33">
        <v>834.44596179444761</v>
      </c>
      <c r="R192" s="33">
        <v>10.911668685916965</v>
      </c>
      <c r="S192" s="33">
        <v>13.782187279853906</v>
      </c>
      <c r="T192" s="33">
        <v>8.0085470085470085</v>
      </c>
      <c r="U192" s="37">
        <f t="shared" si="30"/>
        <v>-4.7925837908744481E-2</v>
      </c>
      <c r="V192" s="38">
        <f t="shared" si="31"/>
        <v>0.9520741620912555</v>
      </c>
      <c r="W192" s="38">
        <f t="shared" si="32"/>
        <v>-6.2427914633844783E-2</v>
      </c>
      <c r="X192" s="37">
        <f t="shared" si="33"/>
        <v>8.3579744533396116E-2</v>
      </c>
      <c r="Y192" s="37">
        <f t="shared" si="34"/>
        <v>7.1963886530750365E-2</v>
      </c>
      <c r="Z192" s="37">
        <f t="shared" si="35"/>
        <v>7.880159123984054E-2</v>
      </c>
    </row>
    <row r="193" spans="1:26" x14ac:dyDescent="0.3">
      <c r="A193" s="34">
        <v>15311</v>
      </c>
      <c r="B193" s="33">
        <v>8.76</v>
      </c>
      <c r="C193" s="33">
        <v>0.71</v>
      </c>
      <c r="D193" s="33">
        <v>1.1599999999999999</v>
      </c>
      <c r="E193" s="37">
        <f t="shared" si="24"/>
        <v>-8.5837436913914419E-3</v>
      </c>
      <c r="F193" s="37">
        <f t="shared" si="25"/>
        <v>0.99141625630860852</v>
      </c>
      <c r="G193" s="37">
        <f t="shared" si="26"/>
        <v>-0.14862833583442892</v>
      </c>
      <c r="H193" s="37">
        <f t="shared" si="27"/>
        <v>-8.2614061026147656E-2</v>
      </c>
      <c r="I193" s="37">
        <f t="shared" si="28"/>
        <v>-3.3590289091676162E-2</v>
      </c>
      <c r="J193" s="37">
        <f t="shared" si="29"/>
        <v>7.126331992421342E-2</v>
      </c>
      <c r="K193" s="33">
        <v>15.5</v>
      </c>
      <c r="L193" s="33">
        <v>2.4175</v>
      </c>
      <c r="M193" s="33">
        <v>146.80234064516128</v>
      </c>
      <c r="N193" s="33">
        <v>11.898363225806451</v>
      </c>
      <c r="O193" s="33">
        <v>6249.2648125414871</v>
      </c>
      <c r="P193" s="33">
        <v>19.439579354838706</v>
      </c>
      <c r="Q193" s="33">
        <v>827.52821718585903</v>
      </c>
      <c r="R193" s="33">
        <v>10.086593309917902</v>
      </c>
      <c r="S193" s="33">
        <v>12.764729919112984</v>
      </c>
      <c r="T193" s="33">
        <v>7.5517241379310347</v>
      </c>
      <c r="U193" s="37">
        <f t="shared" si="30"/>
        <v>-6.7317191302030746E-2</v>
      </c>
      <c r="V193" s="38">
        <f t="shared" si="31"/>
        <v>0.93268280869796927</v>
      </c>
      <c r="W193" s="38">
        <f t="shared" si="32"/>
        <v>4.9099148233522349E-4</v>
      </c>
      <c r="X193" s="37">
        <f t="shared" si="33"/>
        <v>9.7716399846310864E-2</v>
      </c>
      <c r="Y193" s="37">
        <f t="shared" si="34"/>
        <v>8.1026877914140094E-2</v>
      </c>
      <c r="Z193" s="37">
        <f t="shared" si="35"/>
        <v>8.0863891707342539E-2</v>
      </c>
    </row>
    <row r="194" spans="1:26" x14ac:dyDescent="0.3">
      <c r="A194" s="34">
        <v>15342</v>
      </c>
      <c r="B194" s="33">
        <v>8.93</v>
      </c>
      <c r="C194" s="33">
        <v>0.70333299999999999</v>
      </c>
      <c r="D194" s="33">
        <v>1.1200000000000001</v>
      </c>
      <c r="E194" s="37">
        <f t="shared" si="24"/>
        <v>-3.5091319811269943E-2</v>
      </c>
      <c r="F194" s="37">
        <f t="shared" si="25"/>
        <v>0.96490868018873011</v>
      </c>
      <c r="G194" s="37">
        <f t="shared" si="26"/>
        <v>-0.11587369559144378</v>
      </c>
      <c r="H194" s="37">
        <f t="shared" si="27"/>
        <v>-7.6198897039394087E-2</v>
      </c>
      <c r="I194" s="37">
        <f t="shared" si="28"/>
        <v>-2.1196866910437873E-2</v>
      </c>
      <c r="J194" s="37">
        <f t="shared" si="29"/>
        <v>7.1168679121178968E-2</v>
      </c>
      <c r="K194" s="33">
        <v>15.7</v>
      </c>
      <c r="L194" s="33">
        <v>2.46</v>
      </c>
      <c r="M194" s="33">
        <v>147.7448592356688</v>
      </c>
      <c r="N194" s="33">
        <v>11.636487691019108</v>
      </c>
      <c r="O194" s="33">
        <v>6330.6668253844846</v>
      </c>
      <c r="P194" s="33">
        <v>18.530150318471339</v>
      </c>
      <c r="Q194" s="33">
        <v>793.99180788696788</v>
      </c>
      <c r="R194" s="33">
        <v>10.101686431929252</v>
      </c>
      <c r="S194" s="33">
        <v>12.80779972330018</v>
      </c>
      <c r="T194" s="33">
        <v>7.9732142857142847</v>
      </c>
      <c r="U194" s="37">
        <f t="shared" si="30"/>
        <v>1.9220489940107648E-2</v>
      </c>
      <c r="V194" s="38">
        <f t="shared" si="31"/>
        <v>1.0192204899401076</v>
      </c>
      <c r="W194" s="38">
        <f t="shared" si="32"/>
        <v>7.8351084892561929E-2</v>
      </c>
      <c r="X194" s="37">
        <f t="shared" si="33"/>
        <v>0.12835758494906635</v>
      </c>
      <c r="Y194" s="37">
        <f t="shared" si="34"/>
        <v>0.1009317551122173</v>
      </c>
      <c r="Z194" s="37">
        <f t="shared" si="35"/>
        <v>9.0894803118881207E-2</v>
      </c>
    </row>
    <row r="195" spans="1:26" x14ac:dyDescent="0.3">
      <c r="A195" s="34">
        <v>15373</v>
      </c>
      <c r="B195" s="33">
        <v>8.65</v>
      </c>
      <c r="C195" s="33">
        <v>0.69666700000000004</v>
      </c>
      <c r="D195" s="33">
        <v>1.08</v>
      </c>
      <c r="E195" s="37">
        <f t="shared" si="24"/>
        <v>-3.6367644170874833E-2</v>
      </c>
      <c r="F195" s="37">
        <f t="shared" si="25"/>
        <v>0.96363235582912521</v>
      </c>
      <c r="G195" s="37">
        <f t="shared" si="26"/>
        <v>-7.1938045245384497E-2</v>
      </c>
      <c r="H195" s="37">
        <f t="shared" si="27"/>
        <v>-6.0833695813767186E-2</v>
      </c>
      <c r="I195" s="37">
        <f t="shared" si="28"/>
        <v>-1.6736908599033207E-3</v>
      </c>
      <c r="J195" s="37">
        <f t="shared" si="29"/>
        <v>7.4209856146649322E-2</v>
      </c>
      <c r="K195" s="33">
        <v>15.8</v>
      </c>
      <c r="L195" s="33">
        <v>2.4608333333333334</v>
      </c>
      <c r="M195" s="33">
        <v>142.20654746835442</v>
      </c>
      <c r="N195" s="33">
        <v>11.453249572848099</v>
      </c>
      <c r="O195" s="33">
        <v>6134.2540288155105</v>
      </c>
      <c r="P195" s="33">
        <v>17.755268354430378</v>
      </c>
      <c r="Q195" s="33">
        <v>765.89530070760134</v>
      </c>
      <c r="R195" s="33">
        <v>9.6802555917493596</v>
      </c>
      <c r="S195" s="33">
        <v>12.300243464664588</v>
      </c>
      <c r="T195" s="33">
        <v>8.0092592592592595</v>
      </c>
      <c r="U195" s="37">
        <f t="shared" si="30"/>
        <v>-3.1857073944619632E-2</v>
      </c>
      <c r="V195" s="38">
        <f t="shared" si="31"/>
        <v>0.96814292605538033</v>
      </c>
      <c r="W195" s="38">
        <f t="shared" si="32"/>
        <v>0.11953909499714443</v>
      </c>
      <c r="X195" s="37">
        <f t="shared" si="33"/>
        <v>0.13168533907921276</v>
      </c>
      <c r="Y195" s="37">
        <f t="shared" si="34"/>
        <v>9.8153218662613284E-2</v>
      </c>
      <c r="Z195" s="37">
        <f t="shared" si="35"/>
        <v>9.2226109583358529E-2</v>
      </c>
    </row>
    <row r="196" spans="1:26" x14ac:dyDescent="0.3">
      <c r="A196" s="34">
        <v>15401</v>
      </c>
      <c r="B196" s="33">
        <v>8.18</v>
      </c>
      <c r="C196" s="33">
        <v>0.69</v>
      </c>
      <c r="D196" s="33">
        <v>1.04</v>
      </c>
      <c r="E196" s="37">
        <f t="shared" ref="E196:E259" si="36">LN(D196/D195)</f>
        <v>-3.7740327982847086E-2</v>
      </c>
      <c r="F196" s="37">
        <f t="shared" ref="F196:F259" si="37">1+E196</f>
        <v>0.9622596720171529</v>
      </c>
      <c r="G196" s="37">
        <f t="shared" ref="G196:G259" si="38">PRODUCT(F196:F207)-1</f>
        <v>-2.4676876156838112E-2</v>
      </c>
      <c r="H196" s="37">
        <f t="shared" ref="H196:H259" si="39">((PRODUCT(F196:F231)^(1/COUNT(F196:F231))-1))*12</f>
        <v>-4.5046341506617793E-2</v>
      </c>
      <c r="I196" s="37">
        <f t="shared" ref="I196:I259" si="40">((PRODUCT(F196:F255)^(1/COUNT(F196:F255))-1))*12</f>
        <v>1.7421301216033136E-2</v>
      </c>
      <c r="J196" s="37">
        <f t="shared" ref="J196:J259" si="41">((PRODUCT(F196:F315)^(1/COUNT(F196:F315))-1))*12</f>
        <v>7.7381540791708225E-2</v>
      </c>
      <c r="K196" s="33">
        <v>16</v>
      </c>
      <c r="L196" s="33">
        <v>2.4616666666666669</v>
      </c>
      <c r="M196" s="33">
        <v>132.79872125</v>
      </c>
      <c r="N196" s="33">
        <v>11.201848124999998</v>
      </c>
      <c r="O196" s="33">
        <v>5768.7030165130836</v>
      </c>
      <c r="P196" s="33">
        <v>16.883945000000001</v>
      </c>
      <c r="Q196" s="33">
        <v>733.4292343733016</v>
      </c>
      <c r="R196" s="33">
        <v>9.003426617760967</v>
      </c>
      <c r="S196" s="33">
        <v>11.470465379020213</v>
      </c>
      <c r="T196" s="33">
        <v>7.865384615384615</v>
      </c>
      <c r="U196" s="37">
        <f t="shared" ref="U196:U259" si="42">LN(B196/B195)</f>
        <v>-5.5867170329132299E-2</v>
      </c>
      <c r="V196" s="38">
        <f t="shared" ref="V196:V259" si="43">1+U196</f>
        <v>0.94413282967086776</v>
      </c>
      <c r="W196" s="38">
        <f t="shared" ref="W196:W259" si="44">PRODUCT(V196:V207)-1</f>
        <v>0.22317479889866831</v>
      </c>
      <c r="X196" s="37">
        <f t="shared" ref="X196:X259" si="45">((PRODUCT(V196:V231)^(1/COUNT(V196:V231)))-1)*12</f>
        <v>0.15349558811192487</v>
      </c>
      <c r="Y196" s="37">
        <f t="shared" ref="Y196:Y259" si="46">((PRODUCT(V196:V255)^(1/COUNT(V196:V255)))-1)*12</f>
        <v>0.1122206726051127</v>
      </c>
      <c r="Z196" s="37">
        <f t="shared" ref="Z196:Z259" si="47">((PRODUCT(V196:V315)^(1/COUNT(V196:V315)))-1)*12</f>
        <v>9.3621651229265801E-2</v>
      </c>
    </row>
    <row r="197" spans="1:26" x14ac:dyDescent="0.3">
      <c r="A197" s="34">
        <v>15432</v>
      </c>
      <c r="B197" s="33">
        <v>7.84</v>
      </c>
      <c r="C197" s="33">
        <v>0.68</v>
      </c>
      <c r="D197" s="33">
        <v>1.02</v>
      </c>
      <c r="E197" s="37">
        <f t="shared" si="36"/>
        <v>-1.9418085857101627E-2</v>
      </c>
      <c r="F197" s="37">
        <f t="shared" si="37"/>
        <v>0.98058191414289841</v>
      </c>
      <c r="G197" s="37">
        <f t="shared" si="38"/>
        <v>2.6282190890206669E-2</v>
      </c>
      <c r="H197" s="37">
        <f t="shared" si="39"/>
        <v>-2.880055551371985E-2</v>
      </c>
      <c r="I197" s="37">
        <f t="shared" si="40"/>
        <v>3.6186594006135664E-2</v>
      </c>
      <c r="J197" s="37">
        <f t="shared" si="41"/>
        <v>8.0694895464231031E-2</v>
      </c>
      <c r="K197" s="33">
        <v>16.100000000000001</v>
      </c>
      <c r="L197" s="33">
        <v>2.4624999999999999</v>
      </c>
      <c r="M197" s="33">
        <v>126.48841739130432</v>
      </c>
      <c r="N197" s="33">
        <v>10.970934161490682</v>
      </c>
      <c r="O197" s="33">
        <v>5534.3011824505529</v>
      </c>
      <c r="P197" s="33">
        <v>16.456401242236023</v>
      </c>
      <c r="Q197" s="33">
        <v>720.02387832902605</v>
      </c>
      <c r="R197" s="33">
        <v>8.5442557075882579</v>
      </c>
      <c r="S197" s="33">
        <v>10.918206150831162</v>
      </c>
      <c r="T197" s="33">
        <v>7.6862745098039209</v>
      </c>
      <c r="U197" s="37">
        <f t="shared" si="42"/>
        <v>-4.2453316252339231E-2</v>
      </c>
      <c r="V197" s="38">
        <f t="shared" si="43"/>
        <v>0.95754668374766072</v>
      </c>
      <c r="W197" s="38">
        <f t="shared" si="44"/>
        <v>0.34080743870364616</v>
      </c>
      <c r="X197" s="37">
        <f t="shared" si="45"/>
        <v>0.17267627675917119</v>
      </c>
      <c r="Y197" s="37">
        <f t="shared" si="46"/>
        <v>0.11530153280079425</v>
      </c>
      <c r="Z197" s="37">
        <f t="shared" si="47"/>
        <v>9.9670817518718202E-2</v>
      </c>
    </row>
    <row r="198" spans="1:26" x14ac:dyDescent="0.3">
      <c r="A198" s="34">
        <v>15462</v>
      </c>
      <c r="B198" s="33">
        <v>7.93</v>
      </c>
      <c r="C198" s="33">
        <v>0.67</v>
      </c>
      <c r="D198" s="33">
        <v>1</v>
      </c>
      <c r="E198" s="37">
        <f t="shared" si="36"/>
        <v>-1.9802627296179754E-2</v>
      </c>
      <c r="F198" s="37">
        <f t="shared" si="37"/>
        <v>0.98019737270382024</v>
      </c>
      <c r="G198" s="37">
        <f t="shared" si="38"/>
        <v>5.6341194827765895E-2</v>
      </c>
      <c r="H198" s="37">
        <f t="shared" si="39"/>
        <v>-1.7719471580047053E-2</v>
      </c>
      <c r="I198" s="37">
        <f t="shared" si="40"/>
        <v>4.8698330414124413E-2</v>
      </c>
      <c r="J198" s="37">
        <f t="shared" si="41"/>
        <v>8.1823046804569088E-2</v>
      </c>
      <c r="K198" s="33">
        <v>16.3</v>
      </c>
      <c r="L198" s="33">
        <v>2.4633333333333334</v>
      </c>
      <c r="M198" s="33">
        <v>126.37063128834355</v>
      </c>
      <c r="N198" s="33">
        <v>10.676963803680982</v>
      </c>
      <c r="O198" s="33">
        <v>5568.0771131077636</v>
      </c>
      <c r="P198" s="33">
        <v>15.935766871165642</v>
      </c>
      <c r="Q198" s="33">
        <v>702.15348210690593</v>
      </c>
      <c r="R198" s="33">
        <v>8.50611625969605</v>
      </c>
      <c r="S198" s="33">
        <v>10.90124838682509</v>
      </c>
      <c r="T198" s="33">
        <v>7.93</v>
      </c>
      <c r="U198" s="37">
        <f t="shared" si="42"/>
        <v>1.1414201284440191E-2</v>
      </c>
      <c r="V198" s="38">
        <f t="shared" si="43"/>
        <v>1.0114142012844403</v>
      </c>
      <c r="W198" s="38">
        <f t="shared" si="44"/>
        <v>0.44628926101916089</v>
      </c>
      <c r="X198" s="37">
        <f t="shared" si="45"/>
        <v>0.19565461661459072</v>
      </c>
      <c r="Y198" s="37">
        <f t="shared" si="46"/>
        <v>0.11631427676970763</v>
      </c>
      <c r="Z198" s="37">
        <f t="shared" si="47"/>
        <v>0.10374830588532369</v>
      </c>
    </row>
    <row r="199" spans="1:26" x14ac:dyDescent="0.3">
      <c r="A199" s="34">
        <v>15493</v>
      </c>
      <c r="B199" s="33">
        <v>8.33</v>
      </c>
      <c r="C199" s="33">
        <v>0.66</v>
      </c>
      <c r="D199" s="33">
        <v>0.98</v>
      </c>
      <c r="E199" s="37">
        <f t="shared" si="36"/>
        <v>-2.0202707317519466E-2</v>
      </c>
      <c r="F199" s="37">
        <f t="shared" si="37"/>
        <v>0.9797972926824805</v>
      </c>
      <c r="G199" s="37">
        <f t="shared" si="38"/>
        <v>8.7614756967673069E-2</v>
      </c>
      <c r="H199" s="37">
        <f t="shared" si="39"/>
        <v>-6.5587991363917908E-3</v>
      </c>
      <c r="I199" s="37">
        <f t="shared" si="40"/>
        <v>6.0948448799286403E-2</v>
      </c>
      <c r="J199" s="37">
        <f t="shared" si="41"/>
        <v>8.2983627028120566E-2</v>
      </c>
      <c r="K199" s="33">
        <v>16.3</v>
      </c>
      <c r="L199" s="33">
        <v>2.4641666666666664</v>
      </c>
      <c r="M199" s="33">
        <v>132.74493803680983</v>
      </c>
      <c r="N199" s="33">
        <v>10.517606134969325</v>
      </c>
      <c r="O199" s="33">
        <v>5887.556947466408</v>
      </c>
      <c r="P199" s="33">
        <v>15.617051533742329</v>
      </c>
      <c r="Q199" s="33">
        <v>692.65375852545958</v>
      </c>
      <c r="R199" s="33">
        <v>8.9054569285180509</v>
      </c>
      <c r="S199" s="33">
        <v>11.442697243987253</v>
      </c>
      <c r="T199" s="33">
        <v>8.5</v>
      </c>
      <c r="U199" s="37">
        <f t="shared" si="42"/>
        <v>4.9210420531994793E-2</v>
      </c>
      <c r="V199" s="38">
        <f t="shared" si="43"/>
        <v>1.0492104205319948</v>
      </c>
      <c r="W199" s="38">
        <f t="shared" si="44"/>
        <v>0.4851379319082274</v>
      </c>
      <c r="X199" s="37">
        <f t="shared" si="45"/>
        <v>0.20415925163931181</v>
      </c>
      <c r="Y199" s="37">
        <f t="shared" si="46"/>
        <v>0.11036225859705162</v>
      </c>
      <c r="Z199" s="37">
        <f t="shared" si="47"/>
        <v>0.10256109147648296</v>
      </c>
    </row>
    <row r="200" spans="1:26" x14ac:dyDescent="0.3">
      <c r="A200" s="34">
        <v>15523</v>
      </c>
      <c r="B200" s="33">
        <v>8.64</v>
      </c>
      <c r="C200" s="33">
        <v>0.64666699999999999</v>
      </c>
      <c r="D200" s="33">
        <v>0.96666700000000005</v>
      </c>
      <c r="E200" s="37">
        <f t="shared" si="36"/>
        <v>-1.3698499530635037E-2</v>
      </c>
      <c r="F200" s="37">
        <f t="shared" si="37"/>
        <v>0.98630150046936493</v>
      </c>
      <c r="G200" s="37">
        <f t="shared" si="38"/>
        <v>0.12017800932476219</v>
      </c>
      <c r="H200" s="37">
        <f t="shared" si="39"/>
        <v>4.6879797067607143E-3</v>
      </c>
      <c r="I200" s="37">
        <f t="shared" si="40"/>
        <v>7.2969955649782925E-2</v>
      </c>
      <c r="J200" s="37">
        <f t="shared" si="41"/>
        <v>8.4178135370498453E-2</v>
      </c>
      <c r="K200" s="33">
        <v>16.399999999999999</v>
      </c>
      <c r="L200" s="33">
        <v>2.4649999999999999</v>
      </c>
      <c r="M200" s="33">
        <v>136.84548292682928</v>
      </c>
      <c r="N200" s="33">
        <v>10.242298368963414</v>
      </c>
      <c r="O200" s="33">
        <v>6107.2818441769323</v>
      </c>
      <c r="P200" s="33">
        <v>15.310649588475611</v>
      </c>
      <c r="Q200" s="33">
        <v>683.29951602603967</v>
      </c>
      <c r="R200" s="33">
        <v>9.1504889009947377</v>
      </c>
      <c r="S200" s="33">
        <v>11.784997227682235</v>
      </c>
      <c r="T200" s="33">
        <v>8.9379279524386366</v>
      </c>
      <c r="U200" s="37">
        <f t="shared" si="42"/>
        <v>3.6539126637212892E-2</v>
      </c>
      <c r="V200" s="38">
        <f t="shared" si="43"/>
        <v>1.0365391266372128</v>
      </c>
      <c r="W200" s="38">
        <f t="shared" si="44"/>
        <v>0.44026337704477969</v>
      </c>
      <c r="X200" s="37">
        <f t="shared" si="45"/>
        <v>0.1939444786277269</v>
      </c>
      <c r="Y200" s="37">
        <f t="shared" si="46"/>
        <v>0.10746848067812564</v>
      </c>
      <c r="Z200" s="37">
        <f t="shared" si="47"/>
        <v>0.10040566374217352</v>
      </c>
    </row>
    <row r="201" spans="1:26" x14ac:dyDescent="0.3">
      <c r="A201" s="34">
        <v>15554</v>
      </c>
      <c r="B201" s="33">
        <v>8.59</v>
      </c>
      <c r="C201" s="33">
        <v>0.63333300000000003</v>
      </c>
      <c r="D201" s="33">
        <v>0.95333299999999999</v>
      </c>
      <c r="E201" s="37">
        <f t="shared" si="36"/>
        <v>-1.3889806638604769E-2</v>
      </c>
      <c r="F201" s="37">
        <f t="shared" si="37"/>
        <v>0.98611019336139527</v>
      </c>
      <c r="G201" s="37">
        <f t="shared" si="38"/>
        <v>0.1288282334361559</v>
      </c>
      <c r="H201" s="37">
        <f t="shared" si="39"/>
        <v>8.1728585999263359E-3</v>
      </c>
      <c r="I201" s="37">
        <f t="shared" si="40"/>
        <v>8.0745169033988873E-2</v>
      </c>
      <c r="J201" s="37">
        <f t="shared" si="41"/>
        <v>8.5853472956388011E-2</v>
      </c>
      <c r="K201" s="33">
        <v>16.5</v>
      </c>
      <c r="L201" s="33">
        <v>2.4658333333333338</v>
      </c>
      <c r="M201" s="33">
        <v>135.22898606060605</v>
      </c>
      <c r="N201" s="33">
        <v>9.9703119241818179</v>
      </c>
      <c r="O201" s="33">
        <v>6072.2195989592747</v>
      </c>
      <c r="P201" s="33">
        <v>15.007945863575758</v>
      </c>
      <c r="Q201" s="33">
        <v>673.9053931239398</v>
      </c>
      <c r="R201" s="33">
        <v>9.0128230475642894</v>
      </c>
      <c r="S201" s="33">
        <v>11.634971805540617</v>
      </c>
      <c r="T201" s="33">
        <v>9.0104926610114191</v>
      </c>
      <c r="U201" s="37">
        <f t="shared" si="42"/>
        <v>-5.8038468198003037E-3</v>
      </c>
      <c r="V201" s="38">
        <f t="shared" si="43"/>
        <v>0.99419615318019972</v>
      </c>
      <c r="W201" s="38">
        <f t="shared" si="44"/>
        <v>0.41790850395866164</v>
      </c>
      <c r="X201" s="37">
        <f t="shared" si="45"/>
        <v>0.17469893337514897</v>
      </c>
      <c r="Y201" s="37">
        <f t="shared" si="46"/>
        <v>0.11213480449204738</v>
      </c>
      <c r="Z201" s="37">
        <f t="shared" si="47"/>
        <v>9.9601712778361495E-2</v>
      </c>
    </row>
    <row r="202" spans="1:26" x14ac:dyDescent="0.3">
      <c r="A202" s="34">
        <v>15585</v>
      </c>
      <c r="B202" s="33">
        <v>8.68</v>
      </c>
      <c r="C202" s="33">
        <v>0.62</v>
      </c>
      <c r="D202" s="33">
        <v>0.94</v>
      </c>
      <c r="E202" s="37">
        <f t="shared" si="36"/>
        <v>-1.4084390231328256E-2</v>
      </c>
      <c r="F202" s="37">
        <f t="shared" si="37"/>
        <v>0.98591560976867176</v>
      </c>
      <c r="G202" s="37">
        <f t="shared" si="38"/>
        <v>0.13773387138927773</v>
      </c>
      <c r="H202" s="37">
        <f t="shared" si="39"/>
        <v>1.1719392125115746E-2</v>
      </c>
      <c r="I202" s="37">
        <f t="shared" si="40"/>
        <v>8.844190276213304E-2</v>
      </c>
      <c r="J202" s="37">
        <f t="shared" si="41"/>
        <v>8.754734432106126E-2</v>
      </c>
      <c r="K202" s="33">
        <v>16.5</v>
      </c>
      <c r="L202" s="33">
        <v>2.4666666666666668</v>
      </c>
      <c r="M202" s="33">
        <v>136.6458206060606</v>
      </c>
      <c r="N202" s="33">
        <v>9.7604157575757569</v>
      </c>
      <c r="O202" s="33">
        <v>6172.3629179176642</v>
      </c>
      <c r="P202" s="33">
        <v>14.798049696969695</v>
      </c>
      <c r="Q202" s="33">
        <v>668.43561553486222</v>
      </c>
      <c r="R202" s="33">
        <v>9.077829839371498</v>
      </c>
      <c r="S202" s="33">
        <v>11.745145809200281</v>
      </c>
      <c r="T202" s="33">
        <v>9.2340425531914896</v>
      </c>
      <c r="U202" s="37">
        <f t="shared" si="42"/>
        <v>1.0422792676094833E-2</v>
      </c>
      <c r="V202" s="38">
        <f t="shared" si="43"/>
        <v>1.0104227926760949</v>
      </c>
      <c r="W202" s="38">
        <f t="shared" si="44"/>
        <v>0.35394349464771024</v>
      </c>
      <c r="X202" s="37">
        <f t="shared" si="45"/>
        <v>0.17780803995943995</v>
      </c>
      <c r="Y202" s="37">
        <f t="shared" si="46"/>
        <v>0.10926208042006458</v>
      </c>
      <c r="Z202" s="37">
        <f t="shared" si="47"/>
        <v>0.10058909779727632</v>
      </c>
    </row>
    <row r="203" spans="1:26" x14ac:dyDescent="0.3">
      <c r="A203" s="34">
        <v>15615</v>
      </c>
      <c r="B203" s="33">
        <v>9.32</v>
      </c>
      <c r="C203" s="33">
        <v>0.61</v>
      </c>
      <c r="D203" s="33">
        <v>0.97</v>
      </c>
      <c r="E203" s="37">
        <f t="shared" si="36"/>
        <v>3.1416196233378914E-2</v>
      </c>
      <c r="F203" s="37">
        <f t="shared" si="37"/>
        <v>1.031416196233379</v>
      </c>
      <c r="G203" s="37">
        <f t="shared" si="38"/>
        <v>0.14688205451457392</v>
      </c>
      <c r="H203" s="37">
        <f t="shared" si="39"/>
        <v>1.5329403951126253E-2</v>
      </c>
      <c r="I203" s="37">
        <f t="shared" si="40"/>
        <v>9.6069052646784669E-2</v>
      </c>
      <c r="J203" s="37">
        <f t="shared" si="41"/>
        <v>8.926095533590761E-2</v>
      </c>
      <c r="K203" s="33">
        <v>16.7</v>
      </c>
      <c r="L203" s="33">
        <v>2.4675000000000002</v>
      </c>
      <c r="M203" s="33">
        <v>144.96394970059879</v>
      </c>
      <c r="N203" s="33">
        <v>9.4879838323353276</v>
      </c>
      <c r="O203" s="33">
        <v>6583.8119078532909</v>
      </c>
      <c r="P203" s="33">
        <v>15.087449700598802</v>
      </c>
      <c r="Q203" s="33">
        <v>685.22505907915149</v>
      </c>
      <c r="R203" s="33">
        <v>9.5991767493529814</v>
      </c>
      <c r="S203" s="33">
        <v>12.442152869609721</v>
      </c>
      <c r="T203" s="33">
        <v>9.6082474226804138</v>
      </c>
      <c r="U203" s="37">
        <f t="shared" si="42"/>
        <v>7.1141100025241127E-2</v>
      </c>
      <c r="V203" s="38">
        <f t="shared" si="43"/>
        <v>1.0711411000252411</v>
      </c>
      <c r="W203" s="38">
        <f t="shared" si="44"/>
        <v>0.36821205679166669</v>
      </c>
      <c r="X203" s="37">
        <f t="shared" si="45"/>
        <v>0.19589797928183295</v>
      </c>
      <c r="Y203" s="37">
        <f t="shared" si="46"/>
        <v>0.10181064327400957</v>
      </c>
      <c r="Z203" s="37">
        <f t="shared" si="47"/>
        <v>9.7916010126247954E-2</v>
      </c>
    </row>
    <row r="204" spans="1:26" x14ac:dyDescent="0.3">
      <c r="A204" s="34">
        <v>15646</v>
      </c>
      <c r="B204" s="33">
        <v>9.4700000000000006</v>
      </c>
      <c r="C204" s="33">
        <v>0.6</v>
      </c>
      <c r="D204" s="33">
        <v>1</v>
      </c>
      <c r="E204" s="37">
        <f t="shared" si="36"/>
        <v>3.0459207484708654E-2</v>
      </c>
      <c r="F204" s="37">
        <f t="shared" si="37"/>
        <v>1.0304592074847088</v>
      </c>
      <c r="G204" s="37">
        <f t="shared" si="38"/>
        <v>6.2829128806555445E-2</v>
      </c>
      <c r="H204" s="37">
        <f t="shared" si="39"/>
        <v>1.6073740033757389E-3</v>
      </c>
      <c r="I204" s="37">
        <f t="shared" si="40"/>
        <v>9.2401756676495417E-2</v>
      </c>
      <c r="J204" s="37">
        <f t="shared" si="41"/>
        <v>8.6710773600556124E-2</v>
      </c>
      <c r="K204" s="33">
        <v>16.8</v>
      </c>
      <c r="L204" s="33">
        <v>2.4683333333333337</v>
      </c>
      <c r="M204" s="33">
        <v>146.42029226190473</v>
      </c>
      <c r="N204" s="33">
        <v>9.2768928571428564</v>
      </c>
      <c r="O204" s="33">
        <v>6685.0650952773567</v>
      </c>
      <c r="P204" s="33">
        <v>15.461488095238094</v>
      </c>
      <c r="Q204" s="33">
        <v>705.92028461218126</v>
      </c>
      <c r="R204" s="33">
        <v>9.6613341521716514</v>
      </c>
      <c r="S204" s="33">
        <v>12.543111801092829</v>
      </c>
      <c r="T204" s="33">
        <v>9.4700000000000006</v>
      </c>
      <c r="U204" s="37">
        <f t="shared" si="42"/>
        <v>1.5966278500487107E-2</v>
      </c>
      <c r="V204" s="38">
        <f t="shared" si="43"/>
        <v>1.015966278500487</v>
      </c>
      <c r="W204" s="38">
        <f t="shared" si="44"/>
        <v>0.26556783053313371</v>
      </c>
      <c r="X204" s="37">
        <f t="shared" si="45"/>
        <v>0.18617435905103008</v>
      </c>
      <c r="Y204" s="37">
        <f t="shared" si="46"/>
        <v>9.3044220281004009E-2</v>
      </c>
      <c r="Z204" s="37">
        <f t="shared" si="47"/>
        <v>8.8829793730638151E-2</v>
      </c>
    </row>
    <row r="205" spans="1:26" x14ac:dyDescent="0.3">
      <c r="A205" s="34">
        <v>15676</v>
      </c>
      <c r="B205" s="33">
        <v>9.52</v>
      </c>
      <c r="C205" s="33">
        <v>0.59</v>
      </c>
      <c r="D205" s="33">
        <v>1.03</v>
      </c>
      <c r="E205" s="37">
        <f t="shared" si="36"/>
        <v>2.9558802241544429E-2</v>
      </c>
      <c r="F205" s="37">
        <f t="shared" si="37"/>
        <v>1.0295588022415445</v>
      </c>
      <c r="G205" s="37">
        <f t="shared" si="38"/>
        <v>-1.6247753269961196E-2</v>
      </c>
      <c r="H205" s="37">
        <f t="shared" si="39"/>
        <v>-1.1824902261989845E-2</v>
      </c>
      <c r="I205" s="37">
        <f t="shared" si="40"/>
        <v>8.8890313440233903E-2</v>
      </c>
      <c r="J205" s="37">
        <f t="shared" si="41"/>
        <v>8.4251868771842986E-2</v>
      </c>
      <c r="K205" s="33">
        <v>16.899999999999999</v>
      </c>
      <c r="L205" s="33">
        <v>2.4691666666666667</v>
      </c>
      <c r="M205" s="33">
        <v>146.32240000000002</v>
      </c>
      <c r="N205" s="33">
        <v>9.0683000000000007</v>
      </c>
      <c r="O205" s="33">
        <v>6715.0980351966591</v>
      </c>
      <c r="P205" s="33">
        <v>15.831100000000001</v>
      </c>
      <c r="Q205" s="33">
        <v>726.52846389207548</v>
      </c>
      <c r="R205" s="33">
        <v>9.6175141032831739</v>
      </c>
      <c r="S205" s="33">
        <v>12.504872502621103</v>
      </c>
      <c r="T205" s="33">
        <v>9.2427184466019412</v>
      </c>
      <c r="U205" s="37">
        <f t="shared" si="42"/>
        <v>5.2659416052870476E-3</v>
      </c>
      <c r="V205" s="38">
        <f t="shared" si="43"/>
        <v>1.0052659416052871</v>
      </c>
      <c r="W205" s="38">
        <f t="shared" si="44"/>
        <v>0.18663100085592443</v>
      </c>
      <c r="X205" s="37">
        <f t="shared" si="45"/>
        <v>0.19154264750037342</v>
      </c>
      <c r="Y205" s="37">
        <f t="shared" si="46"/>
        <v>8.7477008077986085E-2</v>
      </c>
      <c r="Z205" s="37">
        <f t="shared" si="47"/>
        <v>9.0333719315755623E-2</v>
      </c>
    </row>
    <row r="206" spans="1:26" x14ac:dyDescent="0.3">
      <c r="A206" s="34">
        <v>15707</v>
      </c>
      <c r="B206" s="33">
        <v>10.09</v>
      </c>
      <c r="C206" s="33">
        <v>0.59</v>
      </c>
      <c r="D206" s="33">
        <v>1.0433300000000001</v>
      </c>
      <c r="E206" s="37">
        <f t="shared" si="36"/>
        <v>1.2858718749125161E-2</v>
      </c>
      <c r="F206" s="37">
        <f t="shared" si="37"/>
        <v>1.0128587187491251</v>
      </c>
      <c r="G206" s="37">
        <f t="shared" si="38"/>
        <v>-9.0788431580620554E-2</v>
      </c>
      <c r="H206" s="37">
        <f t="shared" si="39"/>
        <v>-2.4987087230742056E-2</v>
      </c>
      <c r="I206" s="37">
        <f t="shared" si="40"/>
        <v>8.5524493092136389E-2</v>
      </c>
      <c r="J206" s="37">
        <f t="shared" si="41"/>
        <v>8.1877932391830832E-2</v>
      </c>
      <c r="K206" s="33">
        <v>16.899999999999999</v>
      </c>
      <c r="L206" s="33">
        <v>2.4700000000000002</v>
      </c>
      <c r="M206" s="33">
        <v>155.08330000000001</v>
      </c>
      <c r="N206" s="33">
        <v>9.0683000000000007</v>
      </c>
      <c r="O206" s="33">
        <v>7151.8380422126893</v>
      </c>
      <c r="P206" s="33">
        <v>16.035982100000002</v>
      </c>
      <c r="Q206" s="33">
        <v>739.51706487430783</v>
      </c>
      <c r="R206" s="33">
        <v>10.150534220432077</v>
      </c>
      <c r="S206" s="33">
        <v>13.213565770538398</v>
      </c>
      <c r="T206" s="33">
        <v>9.6709574151994087</v>
      </c>
      <c r="U206" s="37">
        <f t="shared" si="42"/>
        <v>5.8149985562243649E-2</v>
      </c>
      <c r="V206" s="38">
        <f t="shared" si="43"/>
        <v>1.0581499855622436</v>
      </c>
      <c r="W206" s="38">
        <f t="shared" si="44"/>
        <v>0.19594019534626073</v>
      </c>
      <c r="X206" s="37">
        <f t="shared" si="45"/>
        <v>0.19543191151410699</v>
      </c>
      <c r="Y206" s="37">
        <f t="shared" si="46"/>
        <v>8.3202652071739713E-2</v>
      </c>
      <c r="Z206" s="37">
        <f t="shared" si="47"/>
        <v>9.3713861411001353E-2</v>
      </c>
    </row>
    <row r="207" spans="1:26" x14ac:dyDescent="0.3">
      <c r="A207" s="34">
        <v>15738</v>
      </c>
      <c r="B207" s="33">
        <v>10.69</v>
      </c>
      <c r="C207" s="33">
        <v>0.59</v>
      </c>
      <c r="D207" s="33">
        <v>1.05667</v>
      </c>
      <c r="E207" s="37">
        <f t="shared" si="36"/>
        <v>1.2704932799566809E-2</v>
      </c>
      <c r="F207" s="37">
        <f t="shared" si="37"/>
        <v>1.0127049327995667</v>
      </c>
      <c r="G207" s="37">
        <f t="shared" si="38"/>
        <v>-0.10551986118391943</v>
      </c>
      <c r="H207" s="37">
        <f t="shared" si="39"/>
        <v>-3.630974061067338E-2</v>
      </c>
      <c r="I207" s="37">
        <f t="shared" si="40"/>
        <v>8.7036615473828682E-2</v>
      </c>
      <c r="J207" s="37">
        <f t="shared" si="41"/>
        <v>8.1009341244277167E-2</v>
      </c>
      <c r="K207" s="33">
        <v>16.899999999999999</v>
      </c>
      <c r="L207" s="33">
        <v>2.4708333333333332</v>
      </c>
      <c r="M207" s="33">
        <v>164.30529999999999</v>
      </c>
      <c r="N207" s="33">
        <v>9.0683000000000007</v>
      </c>
      <c r="O207" s="33">
        <v>7611.9703377927754</v>
      </c>
      <c r="P207" s="33">
        <v>16.241017899999999</v>
      </c>
      <c r="Q207" s="33">
        <v>752.41727753372231</v>
      </c>
      <c r="R207" s="33">
        <v>10.708982995221261</v>
      </c>
      <c r="S207" s="33">
        <v>13.952601800590958</v>
      </c>
      <c r="T207" s="33">
        <v>10.116687329062053</v>
      </c>
      <c r="U207" s="37">
        <f t="shared" si="42"/>
        <v>5.776389067143619E-2</v>
      </c>
      <c r="V207" s="38">
        <f t="shared" si="43"/>
        <v>1.0577638906714362</v>
      </c>
      <c r="W207" s="38">
        <f t="shared" si="44"/>
        <v>0.16607021803210631</v>
      </c>
      <c r="X207" s="37">
        <f t="shared" si="45"/>
        <v>0.18926060433566239</v>
      </c>
      <c r="Y207" s="37">
        <f t="shared" si="46"/>
        <v>6.9112058256070696E-2</v>
      </c>
      <c r="Z207" s="37">
        <f t="shared" si="47"/>
        <v>8.8557549554893811E-2</v>
      </c>
    </row>
    <row r="208" spans="1:26" x14ac:dyDescent="0.3">
      <c r="A208" s="34">
        <v>15766</v>
      </c>
      <c r="B208" s="33">
        <v>11.07</v>
      </c>
      <c r="C208" s="33">
        <v>0.59</v>
      </c>
      <c r="D208" s="33">
        <v>1.07</v>
      </c>
      <c r="E208" s="37">
        <f t="shared" si="36"/>
        <v>1.2536194683578573E-2</v>
      </c>
      <c r="F208" s="37">
        <f t="shared" si="37"/>
        <v>1.0125361946835785</v>
      </c>
      <c r="G208" s="37">
        <f t="shared" si="38"/>
        <v>-0.11989110421638494</v>
      </c>
      <c r="H208" s="37">
        <f t="shared" si="39"/>
        <v>-4.7724875200811923E-2</v>
      </c>
      <c r="I208" s="37">
        <f t="shared" si="40"/>
        <v>8.8499450395908674E-2</v>
      </c>
      <c r="J208" s="37">
        <f t="shared" si="41"/>
        <v>8.0154372382052586E-2</v>
      </c>
      <c r="K208" s="33">
        <v>17.2</v>
      </c>
      <c r="L208" s="33">
        <v>2.4716666666666667</v>
      </c>
      <c r="M208" s="33">
        <v>167.17823895348837</v>
      </c>
      <c r="N208" s="33">
        <v>8.9101319767441858</v>
      </c>
      <c r="O208" s="33">
        <v>7779.4676600883795</v>
      </c>
      <c r="P208" s="33">
        <v>16.159052906976747</v>
      </c>
      <c r="Q208" s="33">
        <v>751.94493191459514</v>
      </c>
      <c r="R208" s="33">
        <v>10.850541744036796</v>
      </c>
      <c r="S208" s="33">
        <v>14.14645987221863</v>
      </c>
      <c r="T208" s="33">
        <v>10.345794392523365</v>
      </c>
      <c r="U208" s="37">
        <f t="shared" si="42"/>
        <v>3.4930021683591758E-2</v>
      </c>
      <c r="V208" s="38">
        <f t="shared" si="43"/>
        <v>1.0349300216835917</v>
      </c>
      <c r="W208" s="38">
        <f t="shared" si="44"/>
        <v>9.4924237059666128E-2</v>
      </c>
      <c r="X208" s="37">
        <f t="shared" si="45"/>
        <v>0.17119661062255975</v>
      </c>
      <c r="Y208" s="37">
        <f t="shared" si="46"/>
        <v>4.7416624609583735E-2</v>
      </c>
      <c r="Z208" s="37">
        <f t="shared" si="47"/>
        <v>8.1655767391578316E-2</v>
      </c>
    </row>
    <row r="209" spans="1:26" x14ac:dyDescent="0.3">
      <c r="A209" s="34">
        <v>15797</v>
      </c>
      <c r="B209" s="33">
        <v>11.44</v>
      </c>
      <c r="C209" s="33">
        <v>0.59</v>
      </c>
      <c r="D209" s="33">
        <v>1.08</v>
      </c>
      <c r="E209" s="37">
        <f t="shared" si="36"/>
        <v>9.3023926623136306E-3</v>
      </c>
      <c r="F209" s="37">
        <f t="shared" si="37"/>
        <v>1.0093023926623137</v>
      </c>
      <c r="G209" s="37">
        <f t="shared" si="38"/>
        <v>-0.13389729442063758</v>
      </c>
      <c r="H209" s="37">
        <f t="shared" si="39"/>
        <v>-5.9234121831850839E-2</v>
      </c>
      <c r="I209" s="37">
        <f t="shared" si="40"/>
        <v>8.9916749101106141E-2</v>
      </c>
      <c r="J209" s="37">
        <f t="shared" si="41"/>
        <v>7.9314525902342226E-2</v>
      </c>
      <c r="K209" s="33">
        <v>17.399999999999999</v>
      </c>
      <c r="L209" s="33">
        <v>2.4725000000000001</v>
      </c>
      <c r="M209" s="33">
        <v>170.78013333333334</v>
      </c>
      <c r="N209" s="33">
        <v>8.8077166666666677</v>
      </c>
      <c r="O209" s="33">
        <v>7981.2329534353921</v>
      </c>
      <c r="P209" s="33">
        <v>16.122599999999998</v>
      </c>
      <c r="Q209" s="33">
        <v>753.47304105858586</v>
      </c>
      <c r="R209" s="33">
        <v>11.039227142939682</v>
      </c>
      <c r="S209" s="33">
        <v>14.400210502607534</v>
      </c>
      <c r="T209" s="33">
        <v>10.592592592592592</v>
      </c>
      <c r="U209" s="37">
        <f t="shared" si="42"/>
        <v>3.2877239231106324E-2</v>
      </c>
      <c r="V209" s="38">
        <f t="shared" si="43"/>
        <v>1.0328772392311063</v>
      </c>
      <c r="W209" s="38">
        <f t="shared" si="44"/>
        <v>8.7223817388942804E-2</v>
      </c>
      <c r="X209" s="37">
        <f t="shared" si="45"/>
        <v>0.14919241227956359</v>
      </c>
      <c r="Y209" s="37">
        <f t="shared" si="46"/>
        <v>4.3331769054247182E-2</v>
      </c>
      <c r="Z209" s="37">
        <f t="shared" si="47"/>
        <v>7.870298219963523E-2</v>
      </c>
    </row>
    <row r="210" spans="1:26" x14ac:dyDescent="0.3">
      <c r="A210" s="34">
        <v>15827</v>
      </c>
      <c r="B210" s="33">
        <v>11.89</v>
      </c>
      <c r="C210" s="33">
        <v>0.59</v>
      </c>
      <c r="D210" s="33">
        <v>1.0900000000000001</v>
      </c>
      <c r="E210" s="37">
        <f t="shared" si="36"/>
        <v>9.2166551049240476E-3</v>
      </c>
      <c r="F210" s="37">
        <f t="shared" si="37"/>
        <v>1.009216655104924</v>
      </c>
      <c r="G210" s="37">
        <f t="shared" si="38"/>
        <v>-0.14496078081436226</v>
      </c>
      <c r="H210" s="37">
        <f t="shared" si="39"/>
        <v>-6.9839645577940868E-2</v>
      </c>
      <c r="I210" s="37">
        <f t="shared" si="40"/>
        <v>9.3776778688663853E-2</v>
      </c>
      <c r="J210" s="37">
        <f t="shared" si="41"/>
        <v>7.9475280593996445E-2</v>
      </c>
      <c r="K210" s="33">
        <v>17.5</v>
      </c>
      <c r="L210" s="33">
        <v>2.4733333333333336</v>
      </c>
      <c r="M210" s="33">
        <v>176.48360971428571</v>
      </c>
      <c r="N210" s="33">
        <v>8.7573868571428566</v>
      </c>
      <c r="O210" s="33">
        <v>8281.8846433371527</v>
      </c>
      <c r="P210" s="33">
        <v>16.178901142857143</v>
      </c>
      <c r="Q210" s="33">
        <v>759.2308041410846</v>
      </c>
      <c r="R210" s="33">
        <v>11.362215800613685</v>
      </c>
      <c r="S210" s="33">
        <v>14.827344489187841</v>
      </c>
      <c r="T210" s="33">
        <v>10.908256880733944</v>
      </c>
      <c r="U210" s="37">
        <f t="shared" si="42"/>
        <v>3.858172475103866E-2</v>
      </c>
      <c r="V210" s="38">
        <f t="shared" si="43"/>
        <v>1.0385817247510387</v>
      </c>
      <c r="W210" s="38">
        <f t="shared" si="44"/>
        <v>3.4187745488263532E-2</v>
      </c>
      <c r="X210" s="37">
        <f t="shared" si="45"/>
        <v>0.15872875599500968</v>
      </c>
      <c r="Y210" s="37">
        <f t="shared" si="46"/>
        <v>5.1191036634728349E-2</v>
      </c>
      <c r="Z210" s="37">
        <f t="shared" si="47"/>
        <v>7.0233535448553042E-2</v>
      </c>
    </row>
    <row r="211" spans="1:26" x14ac:dyDescent="0.3">
      <c r="A211" s="34">
        <v>15858</v>
      </c>
      <c r="B211" s="33">
        <v>12.1</v>
      </c>
      <c r="C211" s="33">
        <v>0.59</v>
      </c>
      <c r="D211" s="33">
        <v>1.1000000000000001</v>
      </c>
      <c r="E211" s="37">
        <f t="shared" si="36"/>
        <v>9.1324835632724723E-3</v>
      </c>
      <c r="F211" s="37">
        <f t="shared" si="37"/>
        <v>1.0091324835632725</v>
      </c>
      <c r="G211" s="37">
        <f t="shared" si="38"/>
        <v>-0.15582311004894378</v>
      </c>
      <c r="H211" s="37">
        <f t="shared" si="39"/>
        <v>-8.0582667043502365E-2</v>
      </c>
      <c r="I211" s="37">
        <f t="shared" si="40"/>
        <v>9.7496873851192767E-2</v>
      </c>
      <c r="J211" s="37">
        <f t="shared" si="41"/>
        <v>7.9632450763448936E-2</v>
      </c>
      <c r="K211" s="33">
        <v>17.5</v>
      </c>
      <c r="L211" s="33">
        <v>2.4741666666666671</v>
      </c>
      <c r="M211" s="33">
        <v>179.60064571428569</v>
      </c>
      <c r="N211" s="33">
        <v>8.7573868571428566</v>
      </c>
      <c r="O211" s="33">
        <v>8462.4051174104516</v>
      </c>
      <c r="P211" s="33">
        <v>16.327331428571426</v>
      </c>
      <c r="Q211" s="33">
        <v>769.30955612822288</v>
      </c>
      <c r="R211" s="33">
        <v>11.516744786451223</v>
      </c>
      <c r="S211" s="33">
        <v>15.033775620802524</v>
      </c>
      <c r="T211" s="33">
        <v>10.999999999999998</v>
      </c>
      <c r="U211" s="37">
        <f t="shared" si="42"/>
        <v>1.7507741900004859E-2</v>
      </c>
      <c r="V211" s="38">
        <f t="shared" si="43"/>
        <v>1.0175077419000049</v>
      </c>
      <c r="W211" s="38">
        <f t="shared" si="44"/>
        <v>1.3202921382684973E-2</v>
      </c>
      <c r="X211" s="37">
        <f t="shared" si="45"/>
        <v>0.14667158474509279</v>
      </c>
      <c r="Y211" s="37">
        <f t="shared" si="46"/>
        <v>5.2918592848410384E-2</v>
      </c>
      <c r="Z211" s="37">
        <f t="shared" si="47"/>
        <v>6.6952634336573169E-2</v>
      </c>
    </row>
    <row r="212" spans="1:26" x14ac:dyDescent="0.3">
      <c r="A212" s="34">
        <v>15888</v>
      </c>
      <c r="B212" s="33">
        <v>12.35</v>
      </c>
      <c r="C212" s="33">
        <v>0.593333</v>
      </c>
      <c r="D212" s="33">
        <v>1.0933299999999999</v>
      </c>
      <c r="E212" s="37">
        <f t="shared" si="36"/>
        <v>-6.0820948615176633E-3</v>
      </c>
      <c r="F212" s="37">
        <f t="shared" si="37"/>
        <v>0.99391790513848233</v>
      </c>
      <c r="G212" s="37">
        <f t="shared" si="38"/>
        <v>-0.16648792492152664</v>
      </c>
      <c r="H212" s="37">
        <f t="shared" si="39"/>
        <v>-9.1471638713310099E-2</v>
      </c>
      <c r="I212" s="37">
        <f t="shared" si="40"/>
        <v>0.10108510935708281</v>
      </c>
      <c r="J212" s="37">
        <f t="shared" si="41"/>
        <v>7.9786936548813081E-2</v>
      </c>
      <c r="K212" s="33">
        <v>17.399999999999999</v>
      </c>
      <c r="L212" s="33">
        <v>2.4750000000000001</v>
      </c>
      <c r="M212" s="33">
        <v>184.36491666666666</v>
      </c>
      <c r="N212" s="33">
        <v>8.8574728016666668</v>
      </c>
      <c r="O212" s="33">
        <v>8721.6663483485936</v>
      </c>
      <c r="P212" s="33">
        <v>16.321594683333334</v>
      </c>
      <c r="Q212" s="33">
        <v>772.118175598378</v>
      </c>
      <c r="R212" s="33">
        <v>11.774213341781648</v>
      </c>
      <c r="S212" s="33">
        <v>15.373683748422986</v>
      </c>
      <c r="T212" s="33">
        <v>11.295766145628493</v>
      </c>
      <c r="U212" s="37">
        <f t="shared" si="42"/>
        <v>2.0450610471290841E-2</v>
      </c>
      <c r="V212" s="38">
        <f t="shared" si="43"/>
        <v>1.0204506104712909</v>
      </c>
      <c r="W212" s="38">
        <f t="shared" si="44"/>
        <v>4.1606044157040056E-2</v>
      </c>
      <c r="X212" s="37">
        <f t="shared" si="45"/>
        <v>0.13863893206157929</v>
      </c>
      <c r="Y212" s="37">
        <f t="shared" si="46"/>
        <v>5.7436859391368777E-2</v>
      </c>
      <c r="Z212" s="37">
        <f t="shared" si="47"/>
        <v>6.1470910304372239E-2</v>
      </c>
    </row>
    <row r="213" spans="1:26" x14ac:dyDescent="0.3">
      <c r="A213" s="34">
        <v>15919</v>
      </c>
      <c r="B213" s="33">
        <v>11.74</v>
      </c>
      <c r="C213" s="33">
        <v>0.59666699999999995</v>
      </c>
      <c r="D213" s="33">
        <v>1.08667</v>
      </c>
      <c r="E213" s="37">
        <f t="shared" si="36"/>
        <v>-6.1101107523427638E-3</v>
      </c>
      <c r="F213" s="37">
        <f t="shared" si="37"/>
        <v>0.9938898892476572</v>
      </c>
      <c r="G213" s="37">
        <f t="shared" si="38"/>
        <v>-0.16748673720520757</v>
      </c>
      <c r="H213" s="37">
        <f t="shared" si="39"/>
        <v>-8.3014397586347322E-2</v>
      </c>
      <c r="I213" s="37">
        <f t="shared" si="40"/>
        <v>0.10963514997280033</v>
      </c>
      <c r="J213" s="37">
        <f t="shared" si="41"/>
        <v>8.093289887572741E-2</v>
      </c>
      <c r="K213" s="33">
        <v>17.3</v>
      </c>
      <c r="L213" s="33">
        <v>2.4758333333333331</v>
      </c>
      <c r="M213" s="33">
        <v>176.27168901734103</v>
      </c>
      <c r="N213" s="33">
        <v>8.9587308237572234</v>
      </c>
      <c r="O213" s="33">
        <v>8374.1209622667811</v>
      </c>
      <c r="P213" s="33">
        <v>16.315941763583812</v>
      </c>
      <c r="Q213" s="33">
        <v>775.11976371945832</v>
      </c>
      <c r="R213" s="33">
        <v>11.210545904158959</v>
      </c>
      <c r="S213" s="33">
        <v>14.645291104906276</v>
      </c>
      <c r="T213" s="33">
        <v>10.803647841571038</v>
      </c>
      <c r="U213" s="37">
        <f t="shared" si="42"/>
        <v>-5.0654248674035812E-2</v>
      </c>
      <c r="V213" s="38">
        <f t="shared" si="43"/>
        <v>0.94934575132596422</v>
      </c>
      <c r="W213" s="38">
        <f t="shared" si="44"/>
        <v>4.6976880642762842E-2</v>
      </c>
      <c r="X213" s="37">
        <f t="shared" si="45"/>
        <v>0.12192227068909212</v>
      </c>
      <c r="Y213" s="37">
        <f t="shared" si="46"/>
        <v>4.8476041934823577E-2</v>
      </c>
      <c r="Z213" s="37">
        <f t="shared" si="47"/>
        <v>6.0843095307441253E-2</v>
      </c>
    </row>
    <row r="214" spans="1:26" x14ac:dyDescent="0.3">
      <c r="A214" s="34">
        <v>15950</v>
      </c>
      <c r="B214" s="33">
        <v>11.99</v>
      </c>
      <c r="C214" s="33">
        <v>0.6</v>
      </c>
      <c r="D214" s="33">
        <v>1.08</v>
      </c>
      <c r="E214" s="37">
        <f t="shared" si="36"/>
        <v>-6.1569330543360806E-3</v>
      </c>
      <c r="F214" s="37">
        <f t="shared" si="37"/>
        <v>0.99384306694566393</v>
      </c>
      <c r="G214" s="37">
        <f t="shared" si="38"/>
        <v>-0.16850462400019606</v>
      </c>
      <c r="H214" s="37">
        <f t="shared" si="39"/>
        <v>-7.4665204362653004E-2</v>
      </c>
      <c r="I214" s="37">
        <f t="shared" si="40"/>
        <v>0.117940375821731</v>
      </c>
      <c r="J214" s="37">
        <f t="shared" si="41"/>
        <v>8.2079407746553201E-2</v>
      </c>
      <c r="K214" s="33">
        <v>17.399999999999999</v>
      </c>
      <c r="L214" s="33">
        <v>2.4766666666666666</v>
      </c>
      <c r="M214" s="33">
        <v>178.99071666666669</v>
      </c>
      <c r="N214" s="33">
        <v>8.9570000000000007</v>
      </c>
      <c r="O214" s="33">
        <v>8538.7534682119913</v>
      </c>
      <c r="P214" s="33">
        <v>16.122599999999998</v>
      </c>
      <c r="Q214" s="33">
        <v>769.12875276638431</v>
      </c>
      <c r="R214" s="33">
        <v>11.336281939610279</v>
      </c>
      <c r="S214" s="33">
        <v>14.816447618832884</v>
      </c>
      <c r="T214" s="33">
        <v>11.101851851851851</v>
      </c>
      <c r="U214" s="37">
        <f t="shared" si="42"/>
        <v>2.1071154639472449E-2</v>
      </c>
      <c r="V214" s="38">
        <f t="shared" si="43"/>
        <v>1.0210711546394724</v>
      </c>
      <c r="W214" s="38">
        <f t="shared" si="44"/>
        <v>8.6603048139170857E-2</v>
      </c>
      <c r="X214" s="37">
        <f t="shared" si="45"/>
        <v>0.13277183953956317</v>
      </c>
      <c r="Y214" s="37">
        <f t="shared" si="46"/>
        <v>5.2867461849037234E-2</v>
      </c>
      <c r="Z214" s="37">
        <f t="shared" si="47"/>
        <v>6.6481074517100502E-2</v>
      </c>
    </row>
    <row r="215" spans="1:26" x14ac:dyDescent="0.3">
      <c r="A215" s="34">
        <v>15980</v>
      </c>
      <c r="B215" s="33">
        <v>11.88</v>
      </c>
      <c r="C215" s="33">
        <v>0.60333300000000001</v>
      </c>
      <c r="D215" s="33">
        <v>1.0333300000000001</v>
      </c>
      <c r="E215" s="37">
        <f t="shared" si="36"/>
        <v>-4.4174444124791983E-2</v>
      </c>
      <c r="F215" s="37">
        <f t="shared" si="37"/>
        <v>0.95582555587520801</v>
      </c>
      <c r="G215" s="37">
        <f t="shared" si="38"/>
        <v>-0.16952829610492259</v>
      </c>
      <c r="H215" s="37">
        <f t="shared" si="39"/>
        <v>-6.6412658255857515E-2</v>
      </c>
      <c r="I215" s="37">
        <f t="shared" si="40"/>
        <v>0.12602147246199458</v>
      </c>
      <c r="J215" s="37">
        <f t="shared" si="41"/>
        <v>8.3227606192799897E-2</v>
      </c>
      <c r="K215" s="33">
        <v>17.399999999999999</v>
      </c>
      <c r="L215" s="33">
        <v>2.4775</v>
      </c>
      <c r="M215" s="33">
        <v>177.3486</v>
      </c>
      <c r="N215" s="33">
        <v>9.0067561349999998</v>
      </c>
      <c r="O215" s="33">
        <v>8496.2218944574524</v>
      </c>
      <c r="P215" s="33">
        <v>15.425894683333334</v>
      </c>
      <c r="Q215" s="33">
        <v>739.00681567337699</v>
      </c>
      <c r="R215" s="33">
        <v>11.187335503326024</v>
      </c>
      <c r="S215" s="33">
        <v>14.629987013874132</v>
      </c>
      <c r="T215" s="33">
        <v>11.496811280036386</v>
      </c>
      <c r="U215" s="37">
        <f t="shared" si="42"/>
        <v>-9.2166551049239522E-3</v>
      </c>
      <c r="V215" s="38">
        <f t="shared" si="43"/>
        <v>0.99078334489507602</v>
      </c>
      <c r="W215" s="38">
        <f t="shared" si="44"/>
        <v>4.6589410933556952E-2</v>
      </c>
      <c r="X215" s="37">
        <f t="shared" si="45"/>
        <v>6.734796195902959E-2</v>
      </c>
      <c r="Y215" s="37">
        <f t="shared" si="46"/>
        <v>4.6386008895106912E-2</v>
      </c>
      <c r="Z215" s="37">
        <f t="shared" si="47"/>
        <v>5.9544717210916254E-2</v>
      </c>
    </row>
    <row r="216" spans="1:26" x14ac:dyDescent="0.3">
      <c r="A216" s="34">
        <v>16011</v>
      </c>
      <c r="B216" s="33">
        <v>11.33</v>
      </c>
      <c r="C216" s="33">
        <v>0.60666699999999996</v>
      </c>
      <c r="D216" s="33">
        <v>0.98666699999999996</v>
      </c>
      <c r="E216" s="37">
        <f t="shared" si="36"/>
        <v>-4.6209279505696386E-2</v>
      </c>
      <c r="F216" s="37">
        <f t="shared" si="37"/>
        <v>0.95379072049430358</v>
      </c>
      <c r="G216" s="37">
        <f t="shared" si="38"/>
        <v>-0.12154652591195603</v>
      </c>
      <c r="H216" s="37">
        <f t="shared" si="39"/>
        <v>-3.1530393878214102E-2</v>
      </c>
      <c r="I216" s="37">
        <f t="shared" si="40"/>
        <v>0.14207880395801009</v>
      </c>
      <c r="J216" s="37">
        <f t="shared" si="41"/>
        <v>8.7248456549504638E-2</v>
      </c>
      <c r="K216" s="33">
        <v>17.399999999999999</v>
      </c>
      <c r="L216" s="33">
        <v>2.4783333333333335</v>
      </c>
      <c r="M216" s="33">
        <v>169.13801666666666</v>
      </c>
      <c r="N216" s="33">
        <v>9.0565271983333329</v>
      </c>
      <c r="O216" s="33">
        <v>8139.0341345291799</v>
      </c>
      <c r="P216" s="33">
        <v>14.729293864999999</v>
      </c>
      <c r="Q216" s="33">
        <v>708.78344151928536</v>
      </c>
      <c r="R216" s="33">
        <v>10.631033673001411</v>
      </c>
      <c r="S216" s="33">
        <v>13.915069560218242</v>
      </c>
      <c r="T216" s="33">
        <v>11.483104228681004</v>
      </c>
      <c r="U216" s="37">
        <f t="shared" si="42"/>
        <v>-4.7402238894584024E-2</v>
      </c>
      <c r="V216" s="38">
        <f t="shared" si="43"/>
        <v>0.95259776110541594</v>
      </c>
      <c r="W216" s="38">
        <f t="shared" si="44"/>
        <v>8.1999592749308015E-2</v>
      </c>
      <c r="X216" s="37">
        <f t="shared" si="45"/>
        <v>6.2725214367133297E-2</v>
      </c>
      <c r="Y216" s="37">
        <f t="shared" si="46"/>
        <v>5.3580278434016471E-2</v>
      </c>
      <c r="Z216" s="37">
        <f t="shared" si="47"/>
        <v>6.3411098752940376E-2</v>
      </c>
    </row>
    <row r="217" spans="1:26" x14ac:dyDescent="0.3">
      <c r="A217" s="34">
        <v>16041</v>
      </c>
      <c r="B217" s="33">
        <v>11.48</v>
      </c>
      <c r="C217" s="33">
        <v>0.61</v>
      </c>
      <c r="D217" s="33">
        <v>0.94</v>
      </c>
      <c r="E217" s="37">
        <f t="shared" si="36"/>
        <v>-4.8452721223727596E-2</v>
      </c>
      <c r="F217" s="37">
        <f t="shared" si="37"/>
        <v>0.95154727877627243</v>
      </c>
      <c r="G217" s="37">
        <f t="shared" si="38"/>
        <v>-6.8921373437807909E-2</v>
      </c>
      <c r="H217" s="37">
        <f t="shared" si="39"/>
        <v>3.033968110173646E-3</v>
      </c>
      <c r="I217" s="37">
        <f t="shared" si="40"/>
        <v>0.15836065397118482</v>
      </c>
      <c r="J217" s="37">
        <f t="shared" si="41"/>
        <v>9.1482183745504209E-2</v>
      </c>
      <c r="K217" s="33">
        <v>17.399999999999999</v>
      </c>
      <c r="L217" s="33">
        <v>2.479166666666667</v>
      </c>
      <c r="M217" s="33">
        <v>171.37726666666666</v>
      </c>
      <c r="N217" s="33">
        <v>9.106283333333332</v>
      </c>
      <c r="O217" s="33">
        <v>8283.3050396793369</v>
      </c>
      <c r="P217" s="33">
        <v>14.032633333333333</v>
      </c>
      <c r="Q217" s="33">
        <v>678.24971579255896</v>
      </c>
      <c r="R217" s="33">
        <v>10.737360316041062</v>
      </c>
      <c r="S217" s="33">
        <v>14.068001177874827</v>
      </c>
      <c r="T217" s="33">
        <v>12.212765957446809</v>
      </c>
      <c r="U217" s="37">
        <f t="shared" si="42"/>
        <v>1.3152315851505367E-2</v>
      </c>
      <c r="V217" s="38">
        <f t="shared" si="43"/>
        <v>1.0131523158515054</v>
      </c>
      <c r="W217" s="38">
        <f t="shared" si="44"/>
        <v>0.12789493564366494</v>
      </c>
      <c r="X217" s="37">
        <f t="shared" si="45"/>
        <v>7.7637961522234455E-2</v>
      </c>
      <c r="Y217" s="37">
        <f t="shared" si="46"/>
        <v>5.1504630533888651E-2</v>
      </c>
      <c r="Z217" s="37">
        <f t="shared" si="47"/>
        <v>7.0469946089507296E-2</v>
      </c>
    </row>
    <row r="218" spans="1:26" x14ac:dyDescent="0.3">
      <c r="A218" s="34">
        <v>16072</v>
      </c>
      <c r="B218" s="33">
        <v>11.85</v>
      </c>
      <c r="C218" s="33">
        <v>0.61333300000000002</v>
      </c>
      <c r="D218" s="33">
        <v>0.93666700000000003</v>
      </c>
      <c r="E218" s="37">
        <f t="shared" si="36"/>
        <v>-3.5520457325449637E-3</v>
      </c>
      <c r="F218" s="37">
        <f t="shared" si="37"/>
        <v>0.99644795426745503</v>
      </c>
      <c r="G218" s="37">
        <f t="shared" si="38"/>
        <v>-1.0932551148973624E-2</v>
      </c>
      <c r="H218" s="37">
        <f t="shared" si="39"/>
        <v>3.7476652929363752E-2</v>
      </c>
      <c r="I218" s="37">
        <f t="shared" si="40"/>
        <v>0.17492619697898348</v>
      </c>
      <c r="J218" s="37">
        <f t="shared" si="41"/>
        <v>9.5952336322810972E-2</v>
      </c>
      <c r="K218" s="33">
        <v>17.399999999999999</v>
      </c>
      <c r="L218" s="33">
        <v>2.48</v>
      </c>
      <c r="M218" s="33">
        <v>176.90075000000002</v>
      </c>
      <c r="N218" s="33">
        <v>9.1560394683333328</v>
      </c>
      <c r="O218" s="33">
        <v>8587.154478602668</v>
      </c>
      <c r="P218" s="33">
        <v>13.982877198333334</v>
      </c>
      <c r="Q218" s="33">
        <v>678.75985012736919</v>
      </c>
      <c r="R218" s="33">
        <v>11.052412763977463</v>
      </c>
      <c r="S218" s="33">
        <v>14.494846472285829</v>
      </c>
      <c r="T218" s="33">
        <v>12.651241049380408</v>
      </c>
      <c r="U218" s="37">
        <f t="shared" si="42"/>
        <v>3.1721476689719738E-2</v>
      </c>
      <c r="V218" s="38">
        <f t="shared" si="43"/>
        <v>1.0317214766897198</v>
      </c>
      <c r="W218" s="38">
        <f t="shared" si="44"/>
        <v>0.13730577920858478</v>
      </c>
      <c r="X218" s="37">
        <f t="shared" si="45"/>
        <v>8.3013320660875856E-2</v>
      </c>
      <c r="Y218" s="37">
        <f t="shared" si="46"/>
        <v>4.7558428861279367E-2</v>
      </c>
      <c r="Z218" s="37">
        <f t="shared" si="47"/>
        <v>7.0492496968258322E-2</v>
      </c>
    </row>
    <row r="219" spans="1:26" x14ac:dyDescent="0.3">
      <c r="A219" s="34">
        <v>16103</v>
      </c>
      <c r="B219" s="33">
        <v>11.77</v>
      </c>
      <c r="C219" s="33">
        <v>0.61666699999999997</v>
      </c>
      <c r="D219" s="33">
        <v>0.93333299999999997</v>
      </c>
      <c r="E219" s="37">
        <f t="shared" si="36"/>
        <v>-3.5657791792399612E-3</v>
      </c>
      <c r="F219" s="37">
        <f t="shared" si="37"/>
        <v>0.99643422082076005</v>
      </c>
      <c r="G219" s="37">
        <f t="shared" si="38"/>
        <v>3.2092563302499322E-3</v>
      </c>
      <c r="H219" s="37">
        <f t="shared" si="39"/>
        <v>5.9413373806419756E-2</v>
      </c>
      <c r="I219" s="37">
        <f t="shared" si="40"/>
        <v>0.17827268473354696</v>
      </c>
      <c r="J219" s="37">
        <f t="shared" si="41"/>
        <v>9.6843548083203501E-2</v>
      </c>
      <c r="K219" s="33">
        <v>17.399999999999999</v>
      </c>
      <c r="L219" s="33">
        <v>2.4708333333333332</v>
      </c>
      <c r="M219" s="33">
        <v>175.70648333333335</v>
      </c>
      <c r="N219" s="33">
        <v>9.2058105316666676</v>
      </c>
      <c r="O219" s="33">
        <v>8566.4213315660854</v>
      </c>
      <c r="P219" s="33">
        <v>13.933106135000001</v>
      </c>
      <c r="Q219" s="33">
        <v>679.29683268093197</v>
      </c>
      <c r="R219" s="33">
        <v>10.947918887724716</v>
      </c>
      <c r="S219" s="33">
        <v>14.372484109547699</v>
      </c>
      <c r="T219" s="33">
        <v>12.610718789542425</v>
      </c>
      <c r="U219" s="37">
        <f t="shared" si="42"/>
        <v>-6.7739463089548048E-3</v>
      </c>
      <c r="V219" s="38">
        <f t="shared" si="43"/>
        <v>0.99322605369104522</v>
      </c>
      <c r="W219" s="38">
        <f t="shared" si="44"/>
        <v>0.13467666267098721</v>
      </c>
      <c r="X219" s="37">
        <f t="shared" si="45"/>
        <v>7.4300240430298814E-2</v>
      </c>
      <c r="Y219" s="37">
        <f t="shared" si="46"/>
        <v>4.3510966871053824E-2</v>
      </c>
      <c r="Z219" s="37">
        <f t="shared" si="47"/>
        <v>6.9840556626637351E-2</v>
      </c>
    </row>
    <row r="220" spans="1:26" x14ac:dyDescent="0.3">
      <c r="A220" s="34">
        <v>16132</v>
      </c>
      <c r="B220" s="33">
        <v>12.1</v>
      </c>
      <c r="C220" s="33">
        <v>0.62</v>
      </c>
      <c r="D220" s="33">
        <v>0.93</v>
      </c>
      <c r="E220" s="37">
        <f t="shared" si="36"/>
        <v>-3.5774642049629267E-3</v>
      </c>
      <c r="F220" s="37">
        <f t="shared" si="37"/>
        <v>0.99642253579503703</v>
      </c>
      <c r="G220" s="37">
        <f t="shared" si="38"/>
        <v>1.7453340298829056E-2</v>
      </c>
      <c r="H220" s="37">
        <f t="shared" si="39"/>
        <v>8.0179821394747108E-2</v>
      </c>
      <c r="I220" s="37">
        <f t="shared" si="40"/>
        <v>0.1815893727114215</v>
      </c>
      <c r="J220" s="37">
        <f t="shared" si="41"/>
        <v>9.7733811649739266E-2</v>
      </c>
      <c r="K220" s="33">
        <v>17.399999999999999</v>
      </c>
      <c r="L220" s="33">
        <v>2.4616666666666669</v>
      </c>
      <c r="M220" s="33">
        <v>180.63283333333334</v>
      </c>
      <c r="N220" s="33">
        <v>9.2555666666666667</v>
      </c>
      <c r="O220" s="33">
        <v>8844.2053141388169</v>
      </c>
      <c r="P220" s="33">
        <v>13.883350000000002</v>
      </c>
      <c r="Q220" s="33">
        <v>679.76123488835538</v>
      </c>
      <c r="R220" s="33">
        <v>11.224693196180676</v>
      </c>
      <c r="S220" s="33">
        <v>14.749564229990966</v>
      </c>
      <c r="T220" s="33">
        <v>13.010752688172042</v>
      </c>
      <c r="U220" s="37">
        <f t="shared" si="42"/>
        <v>2.7651531330510164E-2</v>
      </c>
      <c r="V220" s="38">
        <f t="shared" si="43"/>
        <v>1.0276515313305101</v>
      </c>
      <c r="W220" s="38">
        <f t="shared" si="44"/>
        <v>0.17990223651844173</v>
      </c>
      <c r="X220" s="37">
        <f t="shared" si="45"/>
        <v>8.9116282408112646E-2</v>
      </c>
      <c r="Y220" s="37">
        <f t="shared" si="46"/>
        <v>3.6856885852997401E-2</v>
      </c>
      <c r="Z220" s="37">
        <f t="shared" si="47"/>
        <v>7.2689432547390354E-2</v>
      </c>
    </row>
    <row r="221" spans="1:26" x14ac:dyDescent="0.3">
      <c r="A221" s="34">
        <v>16163</v>
      </c>
      <c r="B221" s="33">
        <v>11.89</v>
      </c>
      <c r="C221" s="33">
        <v>0.62333300000000003</v>
      </c>
      <c r="D221" s="33">
        <v>0.92666700000000002</v>
      </c>
      <c r="E221" s="37">
        <f t="shared" si="36"/>
        <v>-3.5903084185630383E-3</v>
      </c>
      <c r="F221" s="37">
        <f t="shared" si="37"/>
        <v>0.996409691581437</v>
      </c>
      <c r="G221" s="37">
        <f t="shared" si="38"/>
        <v>3.1798621962882079E-2</v>
      </c>
      <c r="H221" s="37">
        <f t="shared" si="39"/>
        <v>9.9903482966988477E-2</v>
      </c>
      <c r="I221" s="37">
        <f t="shared" si="40"/>
        <v>0.18487666389788693</v>
      </c>
      <c r="J221" s="37">
        <f t="shared" si="41"/>
        <v>9.8622156002220684E-2</v>
      </c>
      <c r="K221" s="33">
        <v>17.5</v>
      </c>
      <c r="L221" s="33">
        <v>2.4525000000000001</v>
      </c>
      <c r="M221" s="33">
        <v>176.48360971428571</v>
      </c>
      <c r="N221" s="33">
        <v>9.2521495285142858</v>
      </c>
      <c r="O221" s="33">
        <v>8678.8002073954503</v>
      </c>
      <c r="P221" s="33">
        <v>13.7545447572</v>
      </c>
      <c r="Q221" s="33">
        <v>676.39678316118761</v>
      </c>
      <c r="R221" s="33">
        <v>10.938275188239391</v>
      </c>
      <c r="S221" s="33">
        <v>14.387983948343406</v>
      </c>
      <c r="T221" s="33">
        <v>12.830930636355886</v>
      </c>
      <c r="U221" s="37">
        <f t="shared" si="42"/>
        <v>-1.7507741900004859E-2</v>
      </c>
      <c r="V221" s="38">
        <f t="shared" si="43"/>
        <v>0.98249225809999519</v>
      </c>
      <c r="W221" s="38">
        <f t="shared" si="44"/>
        <v>0.14733008420735239</v>
      </c>
      <c r="X221" s="37">
        <f t="shared" si="45"/>
        <v>6.5798440915548539E-2</v>
      </c>
      <c r="Y221" s="37">
        <f t="shared" si="46"/>
        <v>3.3269168883166778E-2</v>
      </c>
      <c r="Z221" s="37">
        <f t="shared" si="47"/>
        <v>7.2028007286737861E-2</v>
      </c>
    </row>
    <row r="222" spans="1:26" x14ac:dyDescent="0.3">
      <c r="A222" s="34">
        <v>16193</v>
      </c>
      <c r="B222" s="33">
        <v>12.1</v>
      </c>
      <c r="C222" s="33">
        <v>0.62666699999999997</v>
      </c>
      <c r="D222" s="33">
        <v>0.92333299999999996</v>
      </c>
      <c r="E222" s="37">
        <f t="shared" si="36"/>
        <v>-3.6043282263596862E-3</v>
      </c>
      <c r="F222" s="37">
        <f t="shared" si="37"/>
        <v>0.9963956717736403</v>
      </c>
      <c r="G222" s="37">
        <f t="shared" si="38"/>
        <v>4.979930264966792E-2</v>
      </c>
      <c r="H222" s="37">
        <f t="shared" si="39"/>
        <v>0.11548402466223529</v>
      </c>
      <c r="I222" s="37">
        <f t="shared" si="40"/>
        <v>0.18617471920574413</v>
      </c>
      <c r="J222" s="37">
        <f t="shared" si="41"/>
        <v>9.9898927187288322E-2</v>
      </c>
      <c r="K222" s="33">
        <v>17.5</v>
      </c>
      <c r="L222" s="33">
        <v>2.4433333333333334</v>
      </c>
      <c r="M222" s="33">
        <v>179.60064571428569</v>
      </c>
      <c r="N222" s="33">
        <v>9.3016361857714269</v>
      </c>
      <c r="O222" s="33">
        <v>8870.2026058549691</v>
      </c>
      <c r="P222" s="33">
        <v>13.705058099942855</v>
      </c>
      <c r="Q222" s="33">
        <v>676.87196551007321</v>
      </c>
      <c r="R222" s="33">
        <v>11.103736936792615</v>
      </c>
      <c r="S222" s="33">
        <v>14.620020758909016</v>
      </c>
      <c r="T222" s="33">
        <v>13.104697871732084</v>
      </c>
      <c r="U222" s="37">
        <f t="shared" si="42"/>
        <v>1.7507741900004859E-2</v>
      </c>
      <c r="V222" s="38">
        <f t="shared" si="43"/>
        <v>1.0175077419000049</v>
      </c>
      <c r="W222" s="38">
        <f t="shared" si="44"/>
        <v>0.19675372970057059</v>
      </c>
      <c r="X222" s="37">
        <f t="shared" si="45"/>
        <v>5.8861706872591846E-2</v>
      </c>
      <c r="Y222" s="37">
        <f t="shared" si="46"/>
        <v>3.6542589311202356E-2</v>
      </c>
      <c r="Z222" s="37">
        <f t="shared" si="47"/>
        <v>7.7666600513383699E-2</v>
      </c>
    </row>
    <row r="223" spans="1:26" x14ac:dyDescent="0.3">
      <c r="A223" s="34">
        <v>16224</v>
      </c>
      <c r="B223" s="33">
        <v>12.67</v>
      </c>
      <c r="C223" s="33">
        <v>0.63</v>
      </c>
      <c r="D223" s="33">
        <v>0.92</v>
      </c>
      <c r="E223" s="37">
        <f t="shared" si="36"/>
        <v>-3.6162794592929548E-3</v>
      </c>
      <c r="F223" s="37">
        <f t="shared" si="37"/>
        <v>0.99638372054070701</v>
      </c>
      <c r="G223" s="37">
        <f t="shared" si="38"/>
        <v>6.7932399764470963E-2</v>
      </c>
      <c r="H223" s="37">
        <f t="shared" si="39"/>
        <v>0.1304968485245217</v>
      </c>
      <c r="I223" s="37">
        <f t="shared" si="40"/>
        <v>0.18747334244930514</v>
      </c>
      <c r="J223" s="37">
        <f t="shared" si="41"/>
        <v>0.10116942236482895</v>
      </c>
      <c r="K223" s="33">
        <v>17.600000000000001</v>
      </c>
      <c r="L223" s="33">
        <v>2.4341666666666666</v>
      </c>
      <c r="M223" s="33">
        <v>186.99264261363635</v>
      </c>
      <c r="N223" s="33">
        <v>9.2979767045454533</v>
      </c>
      <c r="O223" s="33">
        <v>9273.5498282650387</v>
      </c>
      <c r="P223" s="33">
        <v>13.577997727272725</v>
      </c>
      <c r="Q223" s="33">
        <v>673.37536243124191</v>
      </c>
      <c r="R223" s="33">
        <v>11.532785272532504</v>
      </c>
      <c r="S223" s="33">
        <v>15.197274767915033</v>
      </c>
      <c r="T223" s="33">
        <v>13.771739130434781</v>
      </c>
      <c r="U223" s="37">
        <f t="shared" si="42"/>
        <v>4.6031541730352406E-2</v>
      </c>
      <c r="V223" s="38">
        <f t="shared" si="43"/>
        <v>1.0460315417303525</v>
      </c>
      <c r="W223" s="38">
        <f t="shared" si="44"/>
        <v>0.21981816960318445</v>
      </c>
      <c r="X223" s="37">
        <f t="shared" si="45"/>
        <v>4.6980093128943246E-2</v>
      </c>
      <c r="Y223" s="37">
        <f t="shared" si="46"/>
        <v>3.156875261904446E-2</v>
      </c>
      <c r="Z223" s="37">
        <f t="shared" si="47"/>
        <v>7.977440839260197E-2</v>
      </c>
    </row>
    <row r="224" spans="1:26" x14ac:dyDescent="0.3">
      <c r="A224" s="34">
        <v>16254</v>
      </c>
      <c r="B224" s="33">
        <v>13</v>
      </c>
      <c r="C224" s="33">
        <v>0.63333300000000003</v>
      </c>
      <c r="D224" s="33">
        <v>0.91333299999999995</v>
      </c>
      <c r="E224" s="37">
        <f t="shared" si="36"/>
        <v>-7.2731242926500749E-3</v>
      </c>
      <c r="F224" s="37">
        <f t="shared" si="37"/>
        <v>0.99272687570734996</v>
      </c>
      <c r="G224" s="37">
        <f t="shared" si="38"/>
        <v>8.6194901603405816E-2</v>
      </c>
      <c r="H224" s="37">
        <f t="shared" si="39"/>
        <v>0.14499041363989296</v>
      </c>
      <c r="I224" s="37">
        <f t="shared" si="40"/>
        <v>0.18877381609759958</v>
      </c>
      <c r="J224" s="37">
        <f t="shared" si="41"/>
        <v>0.10243280321285475</v>
      </c>
      <c r="K224" s="33">
        <v>17.7</v>
      </c>
      <c r="L224" s="33">
        <v>2.4249999999999998</v>
      </c>
      <c r="M224" s="33">
        <v>190.77903954802258</v>
      </c>
      <c r="N224" s="33">
        <v>9.2943585733898306</v>
      </c>
      <c r="O224" s="33">
        <v>9499.7404499678414</v>
      </c>
      <c r="P224" s="33">
        <v>13.403445579039547</v>
      </c>
      <c r="Q224" s="33">
        <v>667.41741879926758</v>
      </c>
      <c r="R224" s="33">
        <v>11.738774750180712</v>
      </c>
      <c r="S224" s="33">
        <v>15.480309849362953</v>
      </c>
      <c r="T224" s="33">
        <v>14.233581837073665</v>
      </c>
      <c r="U224" s="37">
        <f t="shared" si="42"/>
        <v>2.5712363128489034E-2</v>
      </c>
      <c r="V224" s="38">
        <f t="shared" si="43"/>
        <v>1.025712363128489</v>
      </c>
      <c r="W224" s="38">
        <f t="shared" si="44"/>
        <v>0.1871932286254343</v>
      </c>
      <c r="X224" s="37">
        <f t="shared" si="45"/>
        <v>4.3197812727149731E-2</v>
      </c>
      <c r="Y224" s="37">
        <f t="shared" si="46"/>
        <v>1.092888107508827E-2</v>
      </c>
      <c r="Z224" s="37">
        <f t="shared" si="47"/>
        <v>7.6044201772537789E-2</v>
      </c>
    </row>
    <row r="225" spans="1:26" x14ac:dyDescent="0.3">
      <c r="A225" s="34">
        <v>16285</v>
      </c>
      <c r="B225" s="33">
        <v>12.81</v>
      </c>
      <c r="C225" s="33">
        <v>0.63666699999999998</v>
      </c>
      <c r="D225" s="33">
        <v>0.906667</v>
      </c>
      <c r="E225" s="37">
        <f t="shared" si="36"/>
        <v>-7.3253074815113738E-3</v>
      </c>
      <c r="F225" s="37">
        <f t="shared" si="37"/>
        <v>0.99267469251848861</v>
      </c>
      <c r="G225" s="37">
        <f t="shared" si="38"/>
        <v>9.0499908724953615E-2</v>
      </c>
      <c r="H225" s="37">
        <f t="shared" si="39"/>
        <v>0.15583640257838649</v>
      </c>
      <c r="I225" s="37">
        <f t="shared" si="40"/>
        <v>0.18997452514409563</v>
      </c>
      <c r="J225" s="37">
        <f t="shared" si="41"/>
        <v>0.10329705687043322</v>
      </c>
      <c r="K225" s="33">
        <v>17.7</v>
      </c>
      <c r="L225" s="33">
        <v>2.4158333333333335</v>
      </c>
      <c r="M225" s="33">
        <v>187.9907305084746</v>
      </c>
      <c r="N225" s="33">
        <v>9.3432860593785296</v>
      </c>
      <c r="O225" s="33">
        <v>9399.6684180904904</v>
      </c>
      <c r="P225" s="33">
        <v>13.305619957683614</v>
      </c>
      <c r="Q225" s="33">
        <v>665.29033299179139</v>
      </c>
      <c r="R225" s="33">
        <v>11.541711674209219</v>
      </c>
      <c r="S225" s="33">
        <v>15.233407930416281</v>
      </c>
      <c r="T225" s="33">
        <v>14.128671276223796</v>
      </c>
      <c r="U225" s="37">
        <f t="shared" si="42"/>
        <v>-1.4723241552893829E-2</v>
      </c>
      <c r="V225" s="38">
        <f t="shared" si="43"/>
        <v>0.98527675844710616</v>
      </c>
      <c r="W225" s="38">
        <f t="shared" si="44"/>
        <v>0.13340764568412111</v>
      </c>
      <c r="X225" s="37">
        <f t="shared" si="45"/>
        <v>5.4450111194848994E-2</v>
      </c>
      <c r="Y225" s="37">
        <f t="shared" si="46"/>
        <v>1.6567654348626171E-2</v>
      </c>
      <c r="Z225" s="37">
        <f t="shared" si="47"/>
        <v>7.7398226584082686E-2</v>
      </c>
    </row>
    <row r="226" spans="1:26" x14ac:dyDescent="0.3">
      <c r="A226" s="34">
        <v>16316</v>
      </c>
      <c r="B226" s="33">
        <v>12.6</v>
      </c>
      <c r="C226" s="33">
        <v>0.64</v>
      </c>
      <c r="D226" s="33">
        <v>0.9</v>
      </c>
      <c r="E226" s="37">
        <f t="shared" si="36"/>
        <v>-7.3804749446137394E-3</v>
      </c>
      <c r="F226" s="37">
        <f t="shared" si="37"/>
        <v>0.99261952505538631</v>
      </c>
      <c r="G226" s="37">
        <f t="shared" si="38"/>
        <v>9.4866139751854428E-2</v>
      </c>
      <c r="H226" s="37">
        <f t="shared" si="39"/>
        <v>0.16650424012335208</v>
      </c>
      <c r="I226" s="37">
        <f t="shared" si="40"/>
        <v>0.19118479039407621</v>
      </c>
      <c r="J226" s="37">
        <f t="shared" si="41"/>
        <v>0.10416689576745064</v>
      </c>
      <c r="K226" s="33">
        <v>17.7</v>
      </c>
      <c r="L226" s="33">
        <v>2.4066666666666667</v>
      </c>
      <c r="M226" s="33">
        <v>184.90891525423726</v>
      </c>
      <c r="N226" s="33">
        <v>9.3921988700564967</v>
      </c>
      <c r="O226" s="33">
        <v>9284.7102042861025</v>
      </c>
      <c r="P226" s="33">
        <v>13.207779661016948</v>
      </c>
      <c r="Q226" s="33">
        <v>663.19358602043599</v>
      </c>
      <c r="R226" s="33">
        <v>11.328560584696467</v>
      </c>
      <c r="S226" s="33">
        <v>14.966305729668383</v>
      </c>
      <c r="T226" s="33">
        <v>14</v>
      </c>
      <c r="U226" s="37">
        <f t="shared" si="42"/>
        <v>-1.6529301951210582E-2</v>
      </c>
      <c r="V226" s="38">
        <f t="shared" si="43"/>
        <v>0.98347069804878939</v>
      </c>
      <c r="W226" s="38">
        <f t="shared" si="44"/>
        <v>0.15422943481142259</v>
      </c>
      <c r="X226" s="37">
        <f t="shared" si="45"/>
        <v>5.2702215623955162E-2</v>
      </c>
      <c r="Y226" s="37">
        <f t="shared" si="46"/>
        <v>2.648599202022961E-2</v>
      </c>
      <c r="Z226" s="37">
        <f t="shared" si="47"/>
        <v>8.0856767166086918E-2</v>
      </c>
    </row>
    <row r="227" spans="1:26" x14ac:dyDescent="0.3">
      <c r="A227" s="34">
        <v>16346</v>
      </c>
      <c r="B227" s="33">
        <v>12.91</v>
      </c>
      <c r="C227" s="33">
        <v>0.64</v>
      </c>
      <c r="D227" s="33">
        <v>0.91</v>
      </c>
      <c r="E227" s="37">
        <f t="shared" si="36"/>
        <v>1.1049836186584935E-2</v>
      </c>
      <c r="F227" s="37">
        <f t="shared" si="37"/>
        <v>1.0110498361865849</v>
      </c>
      <c r="G227" s="37">
        <f t="shared" si="38"/>
        <v>9.9299634784184798E-2</v>
      </c>
      <c r="H227" s="37">
        <f t="shared" si="39"/>
        <v>0.17700850930916978</v>
      </c>
      <c r="I227" s="37">
        <f t="shared" si="40"/>
        <v>0.1924069243586306</v>
      </c>
      <c r="J227" s="37">
        <f t="shared" si="41"/>
        <v>0.10504185746868622</v>
      </c>
      <c r="K227" s="33">
        <v>17.7</v>
      </c>
      <c r="L227" s="33">
        <v>2.3975</v>
      </c>
      <c r="M227" s="33">
        <v>189.45826158192091</v>
      </c>
      <c r="N227" s="33">
        <v>9.3921988700564967</v>
      </c>
      <c r="O227" s="33">
        <v>9552.4439112350956</v>
      </c>
      <c r="P227" s="33">
        <v>13.354532768361581</v>
      </c>
      <c r="Q227" s="33">
        <v>673.33260722106399</v>
      </c>
      <c r="R227" s="33">
        <v>11.58310518627912</v>
      </c>
      <c r="S227" s="33">
        <v>15.315966613277228</v>
      </c>
      <c r="T227" s="33">
        <v>14.186813186813186</v>
      </c>
      <c r="U227" s="37">
        <f t="shared" si="42"/>
        <v>2.430539090111895E-2</v>
      </c>
      <c r="V227" s="38">
        <f t="shared" si="43"/>
        <v>1.0243053909011191</v>
      </c>
      <c r="W227" s="38">
        <f t="shared" si="44"/>
        <v>0.25095466854270243</v>
      </c>
      <c r="X227" s="37">
        <f t="shared" si="45"/>
        <v>4.938948596690107E-2</v>
      </c>
      <c r="Y227" s="37">
        <f t="shared" si="46"/>
        <v>3.2416381198506095E-2</v>
      </c>
      <c r="Z227" s="37">
        <f t="shared" si="47"/>
        <v>8.4840374415859898E-2</v>
      </c>
    </row>
    <row r="228" spans="1:26" x14ac:dyDescent="0.3">
      <c r="A228" s="34">
        <v>16377</v>
      </c>
      <c r="B228" s="33">
        <v>12.82</v>
      </c>
      <c r="C228" s="33">
        <v>0.64</v>
      </c>
      <c r="D228" s="33">
        <v>0.92</v>
      </c>
      <c r="E228" s="37">
        <f t="shared" si="36"/>
        <v>1.092907053219023E-2</v>
      </c>
      <c r="F228" s="37">
        <f t="shared" si="37"/>
        <v>1.0109290705321903</v>
      </c>
      <c r="G228" s="37">
        <f t="shared" si="38"/>
        <v>7.6246785861488142E-2</v>
      </c>
      <c r="H228" s="37">
        <f t="shared" si="39"/>
        <v>0.17760045024011628</v>
      </c>
      <c r="I228" s="37">
        <f t="shared" si="40"/>
        <v>0.18817138311188675</v>
      </c>
      <c r="J228" s="37">
        <f t="shared" si="41"/>
        <v>0.10569226859313297</v>
      </c>
      <c r="K228" s="33">
        <v>17.7</v>
      </c>
      <c r="L228" s="33">
        <v>2.3883333333333336</v>
      </c>
      <c r="M228" s="33">
        <v>188.13748361581924</v>
      </c>
      <c r="N228" s="33">
        <v>9.3921988700564967</v>
      </c>
      <c r="O228" s="33">
        <v>9525.3132933617217</v>
      </c>
      <c r="P228" s="33">
        <v>13.501285875706214</v>
      </c>
      <c r="Q228" s="33">
        <v>683.56382448461636</v>
      </c>
      <c r="R228" s="33">
        <v>11.478459198055479</v>
      </c>
      <c r="S228" s="33">
        <v>15.190706986565084</v>
      </c>
      <c r="T228" s="33">
        <v>13.934782608695652</v>
      </c>
      <c r="U228" s="37">
        <f t="shared" si="42"/>
        <v>-6.9957533660271439E-3</v>
      </c>
      <c r="V228" s="38">
        <f t="shared" si="43"/>
        <v>0.99300424663397291</v>
      </c>
      <c r="W228" s="38">
        <f t="shared" si="44"/>
        <v>0.27112592077798614</v>
      </c>
      <c r="X228" s="37">
        <f t="shared" si="45"/>
        <v>4.9801415229425494E-2</v>
      </c>
      <c r="Y228" s="37">
        <f t="shared" si="46"/>
        <v>3.2649215802644349E-2</v>
      </c>
      <c r="Z228" s="37">
        <f t="shared" si="47"/>
        <v>8.4706650259924743E-2</v>
      </c>
    </row>
    <row r="229" spans="1:26" x14ac:dyDescent="0.3">
      <c r="A229" s="34">
        <v>16407</v>
      </c>
      <c r="B229" s="33">
        <v>13.1</v>
      </c>
      <c r="C229" s="33">
        <v>0.64</v>
      </c>
      <c r="D229" s="33">
        <v>0.93</v>
      </c>
      <c r="E229" s="37">
        <f t="shared" si="36"/>
        <v>1.0810916104215676E-2</v>
      </c>
      <c r="F229" s="37">
        <f t="shared" si="37"/>
        <v>1.0108109161042156</v>
      </c>
      <c r="G229" s="37">
        <f t="shared" si="38"/>
        <v>5.3692382158520902E-2</v>
      </c>
      <c r="H229" s="37">
        <f t="shared" si="39"/>
        <v>0.17817861897912124</v>
      </c>
      <c r="I229" s="37">
        <f t="shared" si="40"/>
        <v>0.18394076448947771</v>
      </c>
      <c r="J229" s="37">
        <f t="shared" si="41"/>
        <v>0.10632425246572996</v>
      </c>
      <c r="K229" s="33">
        <v>17.8</v>
      </c>
      <c r="L229" s="33">
        <v>2.3791666666666664</v>
      </c>
      <c r="M229" s="33">
        <v>191.16653370786514</v>
      </c>
      <c r="N229" s="33">
        <v>9.339433707865167</v>
      </c>
      <c r="O229" s="33">
        <v>9718.0769561285706</v>
      </c>
      <c r="P229" s="33">
        <v>13.571364606741572</v>
      </c>
      <c r="Q229" s="33">
        <v>689.90928009157028</v>
      </c>
      <c r="R229" s="33">
        <v>11.638683593355124</v>
      </c>
      <c r="S229" s="33">
        <v>15.414205958668196</v>
      </c>
      <c r="T229" s="33">
        <v>14.086021505376342</v>
      </c>
      <c r="U229" s="37">
        <f t="shared" si="42"/>
        <v>2.1605778714581837E-2</v>
      </c>
      <c r="V229" s="38">
        <f t="shared" si="43"/>
        <v>1.0216057787145818</v>
      </c>
      <c r="W229" s="38">
        <f t="shared" si="44"/>
        <v>0.32130368207257498</v>
      </c>
      <c r="X229" s="37">
        <f t="shared" si="45"/>
        <v>4.8205674294142575E-2</v>
      </c>
      <c r="Y229" s="37">
        <f t="shared" si="46"/>
        <v>3.6796557481845404E-2</v>
      </c>
      <c r="Z229" s="37">
        <f t="shared" si="47"/>
        <v>8.9209925444277971E-2</v>
      </c>
    </row>
    <row r="230" spans="1:26" x14ac:dyDescent="0.3">
      <c r="A230" s="34">
        <v>16438</v>
      </c>
      <c r="B230" s="33">
        <v>13.49</v>
      </c>
      <c r="C230" s="33">
        <v>0.64333300000000004</v>
      </c>
      <c r="D230" s="33">
        <v>0.94</v>
      </c>
      <c r="E230" s="37">
        <f t="shared" si="36"/>
        <v>1.069528911674795E-2</v>
      </c>
      <c r="F230" s="37">
        <f t="shared" si="37"/>
        <v>1.010695289116748</v>
      </c>
      <c r="G230" s="37">
        <f t="shared" si="38"/>
        <v>3.1620430475964412E-2</v>
      </c>
      <c r="H230" s="37">
        <f t="shared" si="39"/>
        <v>0.17874349145893387</v>
      </c>
      <c r="I230" s="37">
        <f t="shared" si="40"/>
        <v>0.17971588323890231</v>
      </c>
      <c r="J230" s="37">
        <f t="shared" si="41"/>
        <v>0.1069392976161474</v>
      </c>
      <c r="K230" s="33">
        <v>17.8</v>
      </c>
      <c r="L230" s="33">
        <v>2.37</v>
      </c>
      <c r="M230" s="33">
        <v>196.85775112359551</v>
      </c>
      <c r="N230" s="33">
        <v>9.3880717274719103</v>
      </c>
      <c r="O230" s="33">
        <v>10047.164486390015</v>
      </c>
      <c r="P230" s="33">
        <v>13.717293258426965</v>
      </c>
      <c r="Q230" s="33">
        <v>700.09893381813288</v>
      </c>
      <c r="R230" s="33">
        <v>11.960463439806988</v>
      </c>
      <c r="S230" s="33">
        <v>15.850197374836545</v>
      </c>
      <c r="T230" s="33">
        <v>14.351063829787234</v>
      </c>
      <c r="U230" s="37">
        <f t="shared" si="42"/>
        <v>2.9336440012558668E-2</v>
      </c>
      <c r="V230" s="38">
        <f t="shared" si="43"/>
        <v>1.0293364400125586</v>
      </c>
      <c r="W230" s="38">
        <f t="shared" si="44"/>
        <v>0.31518583697525426</v>
      </c>
      <c r="X230" s="37">
        <f t="shared" si="45"/>
        <v>3.57140078896796E-2</v>
      </c>
      <c r="Y230" s="37">
        <f t="shared" si="46"/>
        <v>3.7724399092572192E-2</v>
      </c>
      <c r="Z230" s="37">
        <f t="shared" si="47"/>
        <v>9.1465803852414318E-2</v>
      </c>
    </row>
    <row r="231" spans="1:26" x14ac:dyDescent="0.3">
      <c r="A231" s="34">
        <v>16469</v>
      </c>
      <c r="B231" s="33">
        <v>13.94</v>
      </c>
      <c r="C231" s="33">
        <v>0.64666699999999999</v>
      </c>
      <c r="D231" s="33">
        <v>0.95</v>
      </c>
      <c r="E231" s="37">
        <f t="shared" si="36"/>
        <v>1.0582109330537008E-2</v>
      </c>
      <c r="F231" s="37">
        <f t="shared" si="37"/>
        <v>1.0105821093305369</v>
      </c>
      <c r="G231" s="37">
        <f t="shared" si="38"/>
        <v>-7.8558365611092196E-4</v>
      </c>
      <c r="H231" s="37">
        <f t="shared" si="39"/>
        <v>0.18200677875766846</v>
      </c>
      <c r="I231" s="37">
        <f t="shared" si="40"/>
        <v>0.17900453664743665</v>
      </c>
      <c r="J231" s="37">
        <f t="shared" si="41"/>
        <v>0.10812131179507478</v>
      </c>
      <c r="K231" s="33">
        <v>17.8</v>
      </c>
      <c r="L231" s="33">
        <v>2.355</v>
      </c>
      <c r="M231" s="33">
        <v>203.42454044943818</v>
      </c>
      <c r="N231" s="33">
        <v>9.4367243399438188</v>
      </c>
      <c r="O231" s="33">
        <v>10422.453947369915</v>
      </c>
      <c r="P231" s="33">
        <v>13.863221910112358</v>
      </c>
      <c r="Q231" s="33">
        <v>710.28201219522373</v>
      </c>
      <c r="R231" s="33">
        <v>12.341753548186313</v>
      </c>
      <c r="S231" s="33">
        <v>16.360841623342544</v>
      </c>
      <c r="T231" s="33">
        <v>14.673684210526316</v>
      </c>
      <c r="U231" s="37">
        <f t="shared" si="42"/>
        <v>3.2813735112713169E-2</v>
      </c>
      <c r="V231" s="38">
        <f t="shared" si="43"/>
        <v>1.0328137351127131</v>
      </c>
      <c r="W231" s="38">
        <f t="shared" si="44"/>
        <v>0.32758812350456101</v>
      </c>
      <c r="X231" s="37">
        <f t="shared" si="45"/>
        <v>2.1546640028953234E-2</v>
      </c>
      <c r="Y231" s="37">
        <f t="shared" si="46"/>
        <v>3.5964850643122936E-2</v>
      </c>
      <c r="Z231" s="37">
        <f t="shared" si="47"/>
        <v>9.0335626602702668E-2</v>
      </c>
    </row>
    <row r="232" spans="1:26" x14ac:dyDescent="0.3">
      <c r="A232" s="34">
        <v>16497</v>
      </c>
      <c r="B232" s="33">
        <v>13.93</v>
      </c>
      <c r="C232" s="33">
        <v>0.65</v>
      </c>
      <c r="D232" s="33">
        <v>0.96</v>
      </c>
      <c r="E232" s="37">
        <f t="shared" si="36"/>
        <v>1.0471299867295437E-2</v>
      </c>
      <c r="F232" s="37">
        <f t="shared" si="37"/>
        <v>1.0104712998672953</v>
      </c>
      <c r="G232" s="37">
        <f t="shared" si="38"/>
        <v>-3.251294771688662E-2</v>
      </c>
      <c r="H232" s="37">
        <f t="shared" si="39"/>
        <v>0.18517432910208154</v>
      </c>
      <c r="I232" s="37">
        <f t="shared" si="40"/>
        <v>0.17830484830978133</v>
      </c>
      <c r="J232" s="37">
        <f t="shared" si="41"/>
        <v>0.1092657578785623</v>
      </c>
      <c r="K232" s="33">
        <v>17.8</v>
      </c>
      <c r="L232" s="33">
        <v>2.3400000000000003</v>
      </c>
      <c r="M232" s="33">
        <v>203.2786117977528</v>
      </c>
      <c r="N232" s="33">
        <v>9.4853623595505621</v>
      </c>
      <c r="O232" s="33">
        <v>10455.475830393027</v>
      </c>
      <c r="P232" s="33">
        <v>14.009150561797751</v>
      </c>
      <c r="Q232" s="33">
        <v>720.54966239607359</v>
      </c>
      <c r="R232" s="33">
        <v>12.323310311389324</v>
      </c>
      <c r="S232" s="33">
        <v>16.339009379818243</v>
      </c>
      <c r="T232" s="33">
        <v>14.510416666666666</v>
      </c>
      <c r="U232" s="37">
        <f t="shared" si="42"/>
        <v>-7.1761754066350673E-4</v>
      </c>
      <c r="V232" s="38">
        <f t="shared" si="43"/>
        <v>0.99928238245933654</v>
      </c>
      <c r="W232" s="38">
        <f t="shared" si="44"/>
        <v>0.28897073016683938</v>
      </c>
      <c r="X232" s="37">
        <f t="shared" si="45"/>
        <v>-6.4985083250590492E-3</v>
      </c>
      <c r="Y232" s="37">
        <f t="shared" si="46"/>
        <v>3.3335123136726708E-2</v>
      </c>
      <c r="Z232" s="37">
        <f t="shared" si="47"/>
        <v>9.0342132720762969E-2</v>
      </c>
    </row>
    <row r="233" spans="1:26" x14ac:dyDescent="0.3">
      <c r="A233" s="34">
        <v>16528</v>
      </c>
      <c r="B233" s="33">
        <v>14.28</v>
      </c>
      <c r="C233" s="33">
        <v>0.65</v>
      </c>
      <c r="D233" s="33">
        <v>0.973333</v>
      </c>
      <c r="E233" s="37">
        <f t="shared" si="36"/>
        <v>1.3792979666523838E-2</v>
      </c>
      <c r="F233" s="37">
        <f t="shared" si="37"/>
        <v>1.0137929796665239</v>
      </c>
      <c r="G233" s="37">
        <f t="shared" si="38"/>
        <v>-6.3582761100065666E-2</v>
      </c>
      <c r="H233" s="37">
        <f t="shared" si="39"/>
        <v>0.18824660315222452</v>
      </c>
      <c r="I233" s="37">
        <f t="shared" si="40"/>
        <v>0.17761820568668529</v>
      </c>
      <c r="J233" s="37">
        <f t="shared" si="41"/>
        <v>0.11037381204601715</v>
      </c>
      <c r="K233" s="33">
        <v>17.8</v>
      </c>
      <c r="L233" s="33">
        <v>2.3250000000000002</v>
      </c>
      <c r="M233" s="33">
        <v>208.38611460674156</v>
      </c>
      <c r="N233" s="33">
        <v>9.4853623595505621</v>
      </c>
      <c r="O233" s="33">
        <v>10758.832242078874</v>
      </c>
      <c r="P233" s="33">
        <v>14.203717233089886</v>
      </c>
      <c r="Q233" s="33">
        <v>733.32818366101924</v>
      </c>
      <c r="R233" s="33">
        <v>12.631867236563073</v>
      </c>
      <c r="S233" s="33">
        <v>16.745879992645978</v>
      </c>
      <c r="T233" s="33">
        <v>14.671237901108869</v>
      </c>
      <c r="U233" s="37">
        <f t="shared" si="42"/>
        <v>2.4815169119723993E-2</v>
      </c>
      <c r="V233" s="38">
        <f t="shared" si="43"/>
        <v>1.024815169119724</v>
      </c>
      <c r="W233" s="38">
        <f t="shared" si="44"/>
        <v>0.25076169281622529</v>
      </c>
      <c r="X233" s="37">
        <f t="shared" si="45"/>
        <v>-1.5987131541712607E-3</v>
      </c>
      <c r="Y233" s="37">
        <f t="shared" si="46"/>
        <v>3.5097559621533492E-2</v>
      </c>
      <c r="Z233" s="37">
        <f t="shared" si="47"/>
        <v>8.9613972106933559E-2</v>
      </c>
    </row>
    <row r="234" spans="1:26" x14ac:dyDescent="0.3">
      <c r="A234" s="34">
        <v>16558</v>
      </c>
      <c r="B234" s="33">
        <v>14.82</v>
      </c>
      <c r="C234" s="33">
        <v>0.65</v>
      </c>
      <c r="D234" s="33">
        <v>0.98666699999999996</v>
      </c>
      <c r="E234" s="37">
        <f t="shared" si="36"/>
        <v>1.3606332359371465E-2</v>
      </c>
      <c r="F234" s="37">
        <f t="shared" si="37"/>
        <v>1.0136063323593714</v>
      </c>
      <c r="G234" s="37">
        <f t="shared" si="38"/>
        <v>-9.7080678568266299E-2</v>
      </c>
      <c r="H234" s="37">
        <f t="shared" si="39"/>
        <v>0.19322930255576853</v>
      </c>
      <c r="I234" s="37">
        <f t="shared" si="40"/>
        <v>0.17957822991701189</v>
      </c>
      <c r="J234" s="37">
        <f t="shared" si="41"/>
        <v>0.11186273229919763</v>
      </c>
      <c r="K234" s="33">
        <v>17.899999999999999</v>
      </c>
      <c r="L234" s="33">
        <v>2.31</v>
      </c>
      <c r="M234" s="33">
        <v>215.05807039106148</v>
      </c>
      <c r="N234" s="33">
        <v>9.4323715083798891</v>
      </c>
      <c r="O234" s="33">
        <v>11143.882984959666</v>
      </c>
      <c r="P234" s="33">
        <v>14.317861075474859</v>
      </c>
      <c r="Q234" s="33">
        <v>741.92318442113333</v>
      </c>
      <c r="R234" s="33">
        <v>13.036560628785354</v>
      </c>
      <c r="S234" s="33">
        <v>17.276370053124367</v>
      </c>
      <c r="T234" s="33">
        <v>15.020265195856354</v>
      </c>
      <c r="U234" s="37">
        <f t="shared" si="42"/>
        <v>3.7117662956502588E-2</v>
      </c>
      <c r="V234" s="38">
        <f t="shared" si="43"/>
        <v>1.0371176629565027</v>
      </c>
      <c r="W234" s="38">
        <f t="shared" si="44"/>
        <v>0.29671665220400301</v>
      </c>
      <c r="X234" s="37">
        <f t="shared" si="45"/>
        <v>1.406883782408741E-2</v>
      </c>
      <c r="Y234" s="37">
        <f t="shared" si="46"/>
        <v>3.5690818784387623E-2</v>
      </c>
      <c r="Z234" s="37">
        <f t="shared" si="47"/>
        <v>9.0506885281945948E-2</v>
      </c>
    </row>
    <row r="235" spans="1:26" x14ac:dyDescent="0.3">
      <c r="A235" s="34">
        <v>16589</v>
      </c>
      <c r="B235" s="33">
        <v>15.09</v>
      </c>
      <c r="C235" s="33">
        <v>0.65</v>
      </c>
      <c r="D235" s="33">
        <v>1</v>
      </c>
      <c r="E235" s="37">
        <f t="shared" si="36"/>
        <v>1.3422682494360029E-2</v>
      </c>
      <c r="F235" s="37">
        <f t="shared" si="37"/>
        <v>1.01342268249436</v>
      </c>
      <c r="G235" s="37">
        <f t="shared" si="38"/>
        <v>-0.12968021896347193</v>
      </c>
      <c r="H235" s="37">
        <f t="shared" si="39"/>
        <v>0.19801040917683999</v>
      </c>
      <c r="I235" s="37">
        <f t="shared" si="40"/>
        <v>0.18146692792080277</v>
      </c>
      <c r="J235" s="37">
        <f t="shared" si="41"/>
        <v>0.11329064665069843</v>
      </c>
      <c r="K235" s="33">
        <v>18.100000000000001</v>
      </c>
      <c r="L235" s="33">
        <v>2.2949999999999999</v>
      </c>
      <c r="M235" s="33">
        <v>216.55650662983422</v>
      </c>
      <c r="N235" s="33">
        <v>9.3281464088397783</v>
      </c>
      <c r="O235" s="33">
        <v>11261.80948606584</v>
      </c>
      <c r="P235" s="33">
        <v>14.350994475138119</v>
      </c>
      <c r="Q235" s="33">
        <v>746.30944241655675</v>
      </c>
      <c r="R235" s="33">
        <v>13.130223361406049</v>
      </c>
      <c r="S235" s="33">
        <v>17.39199204667505</v>
      </c>
      <c r="T235" s="33">
        <v>15.09</v>
      </c>
      <c r="U235" s="37">
        <f t="shared" si="42"/>
        <v>1.8054652911816706E-2</v>
      </c>
      <c r="V235" s="38">
        <f t="shared" si="43"/>
        <v>1.0180546529118166</v>
      </c>
      <c r="W235" s="38">
        <f t="shared" si="44"/>
        <v>0.25298545658481553</v>
      </c>
      <c r="X235" s="37">
        <f t="shared" si="45"/>
        <v>1.7410262017986788E-2</v>
      </c>
      <c r="Y235" s="37">
        <f t="shared" si="46"/>
        <v>3.4908196151855364E-2</v>
      </c>
      <c r="Z235" s="37">
        <f t="shared" si="47"/>
        <v>8.6406811221590551E-2</v>
      </c>
    </row>
    <row r="236" spans="1:26" x14ac:dyDescent="0.3">
      <c r="A236" s="34">
        <v>16619</v>
      </c>
      <c r="B236" s="33">
        <v>14.78</v>
      </c>
      <c r="C236" s="33">
        <v>0.65333300000000005</v>
      </c>
      <c r="D236" s="33">
        <v>0.99666699999999997</v>
      </c>
      <c r="E236" s="37">
        <f t="shared" si="36"/>
        <v>-3.3385668174100557E-3</v>
      </c>
      <c r="F236" s="37">
        <f t="shared" si="37"/>
        <v>0.99666143318258993</v>
      </c>
      <c r="G236" s="37">
        <f t="shared" si="38"/>
        <v>-0.16141533205959513</v>
      </c>
      <c r="H236" s="37">
        <f t="shared" si="39"/>
        <v>0.20260300593587388</v>
      </c>
      <c r="I236" s="37">
        <f t="shared" si="40"/>
        <v>0.18329012013893387</v>
      </c>
      <c r="J236" s="37">
        <f t="shared" si="41"/>
        <v>0.1146621532563703</v>
      </c>
      <c r="K236" s="33">
        <v>18.100000000000001</v>
      </c>
      <c r="L236" s="33">
        <v>2.2800000000000002</v>
      </c>
      <c r="M236" s="33">
        <v>212.1076983425414</v>
      </c>
      <c r="N236" s="33">
        <v>9.3759782734254138</v>
      </c>
      <c r="O236" s="33">
        <v>11071.085941161902</v>
      </c>
      <c r="P236" s="33">
        <v>14.303162610552484</v>
      </c>
      <c r="Q236" s="33">
        <v>746.56197643572466</v>
      </c>
      <c r="R236" s="33">
        <v>12.867028443009156</v>
      </c>
      <c r="S236" s="33">
        <v>17.035325856511676</v>
      </c>
      <c r="T236" s="33">
        <v>14.829426478452683</v>
      </c>
      <c r="U236" s="37">
        <f t="shared" si="42"/>
        <v>-2.0757357259701854E-2</v>
      </c>
      <c r="V236" s="38">
        <f t="shared" si="43"/>
        <v>0.97924264274029815</v>
      </c>
      <c r="W236" s="38">
        <f t="shared" si="44"/>
        <v>0.22284102841296516</v>
      </c>
      <c r="X236" s="37">
        <f t="shared" si="45"/>
        <v>2.4739970111148146E-2</v>
      </c>
      <c r="Y236" s="37">
        <f t="shared" si="46"/>
        <v>3.453022999202382E-2</v>
      </c>
      <c r="Z236" s="37">
        <f t="shared" si="47"/>
        <v>9.0127543984566572E-2</v>
      </c>
    </row>
    <row r="237" spans="1:26" x14ac:dyDescent="0.3">
      <c r="A237" s="34">
        <v>16650</v>
      </c>
      <c r="B237" s="33">
        <v>14.83</v>
      </c>
      <c r="C237" s="33">
        <v>0.656667</v>
      </c>
      <c r="D237" s="33">
        <v>0.99333300000000002</v>
      </c>
      <c r="E237" s="37">
        <f t="shared" si="36"/>
        <v>-3.3507569039126009E-3</v>
      </c>
      <c r="F237" s="37">
        <f t="shared" si="37"/>
        <v>0.99664924309608738</v>
      </c>
      <c r="G237" s="37">
        <f t="shared" si="38"/>
        <v>-0.14207509536656659</v>
      </c>
      <c r="H237" s="37">
        <f t="shared" si="39"/>
        <v>0.2160405877411149</v>
      </c>
      <c r="I237" s="37">
        <f t="shared" si="40"/>
        <v>0.1886566472218778</v>
      </c>
      <c r="J237" s="37">
        <f t="shared" si="41"/>
        <v>0.11724812411257002</v>
      </c>
      <c r="K237" s="33">
        <v>18.100000000000001</v>
      </c>
      <c r="L237" s="33">
        <v>2.2650000000000001</v>
      </c>
      <c r="M237" s="33">
        <v>212.82524806629831</v>
      </c>
      <c r="N237" s="33">
        <v>9.4238244890055238</v>
      </c>
      <c r="O237" s="33">
        <v>11149.529041953638</v>
      </c>
      <c r="P237" s="33">
        <v>14.255316394972374</v>
      </c>
      <c r="Q237" s="33">
        <v>746.81019095286126</v>
      </c>
      <c r="R237" s="33">
        <v>12.915378562256736</v>
      </c>
      <c r="S237" s="33">
        <v>17.09212105447623</v>
      </c>
      <c r="T237" s="33">
        <v>14.929535211253427</v>
      </c>
      <c r="U237" s="37">
        <f t="shared" si="42"/>
        <v>3.3772406297850163E-3</v>
      </c>
      <c r="V237" s="38">
        <f t="shared" si="43"/>
        <v>1.0033772406297849</v>
      </c>
      <c r="W237" s="38">
        <f t="shared" si="44"/>
        <v>0.2126227941721921</v>
      </c>
      <c r="X237" s="37">
        <f t="shared" si="45"/>
        <v>2.3608658436093499E-2</v>
      </c>
      <c r="Y237" s="37">
        <f t="shared" si="46"/>
        <v>2.303201387057463E-2</v>
      </c>
      <c r="Z237" s="37">
        <f t="shared" si="47"/>
        <v>9.9117421810873019E-2</v>
      </c>
    </row>
    <row r="238" spans="1:26" x14ac:dyDescent="0.3">
      <c r="A238" s="34">
        <v>16681</v>
      </c>
      <c r="B238" s="33">
        <v>15.84</v>
      </c>
      <c r="C238" s="33">
        <v>0.66</v>
      </c>
      <c r="D238" s="33">
        <v>0.99</v>
      </c>
      <c r="E238" s="37">
        <f t="shared" si="36"/>
        <v>-3.3610121321787623E-3</v>
      </c>
      <c r="F238" s="37">
        <f t="shared" si="37"/>
        <v>0.99663898786782124</v>
      </c>
      <c r="G238" s="37">
        <f t="shared" si="38"/>
        <v>-0.12260496274525312</v>
      </c>
      <c r="H238" s="37">
        <f t="shared" si="39"/>
        <v>0.22906561649226376</v>
      </c>
      <c r="I238" s="37">
        <f t="shared" si="40"/>
        <v>0.19392220690278261</v>
      </c>
      <c r="J238" s="37">
        <f t="shared" si="41"/>
        <v>0.11978718105262853</v>
      </c>
      <c r="K238" s="33">
        <v>18.100000000000001</v>
      </c>
      <c r="L238" s="33">
        <v>2.25</v>
      </c>
      <c r="M238" s="33">
        <v>227.31975248618781</v>
      </c>
      <c r="N238" s="33">
        <v>9.4716563535911593</v>
      </c>
      <c r="O238" s="33">
        <v>11950.220102619896</v>
      </c>
      <c r="P238" s="33">
        <v>14.207484530386738</v>
      </c>
      <c r="Q238" s="33">
        <v>746.88875641374352</v>
      </c>
      <c r="R238" s="33">
        <v>13.798264951719782</v>
      </c>
      <c r="S238" s="33">
        <v>18.24964078549468</v>
      </c>
      <c r="T238" s="33">
        <v>16</v>
      </c>
      <c r="U238" s="37">
        <f t="shared" si="42"/>
        <v>6.5886230236439122E-2</v>
      </c>
      <c r="V238" s="38">
        <f t="shared" si="43"/>
        <v>1.0658862302364391</v>
      </c>
      <c r="W238" s="38">
        <f t="shared" si="44"/>
        <v>0.18487675849994556</v>
      </c>
      <c r="X238" s="37">
        <f t="shared" si="45"/>
        <v>1.2428899812208627E-2</v>
      </c>
      <c r="Y238" s="37">
        <f t="shared" si="46"/>
        <v>3.378382169103844E-2</v>
      </c>
      <c r="Z238" s="37">
        <f t="shared" si="47"/>
        <v>9.8159680612167399E-2</v>
      </c>
    </row>
    <row r="239" spans="1:26" x14ac:dyDescent="0.3">
      <c r="A239" s="34">
        <v>16711</v>
      </c>
      <c r="B239" s="33">
        <v>16.5</v>
      </c>
      <c r="C239" s="33">
        <v>0.66</v>
      </c>
      <c r="D239" s="33">
        <v>0.98</v>
      </c>
      <c r="E239" s="37">
        <f t="shared" si="36"/>
        <v>-1.0152371464017962E-2</v>
      </c>
      <c r="F239" s="37">
        <f t="shared" si="37"/>
        <v>0.98984762853598207</v>
      </c>
      <c r="G239" s="37">
        <f t="shared" si="38"/>
        <v>-0.10300339994238161</v>
      </c>
      <c r="H239" s="37">
        <f t="shared" si="39"/>
        <v>0.24170531260839656</v>
      </c>
      <c r="I239" s="37">
        <f t="shared" si="40"/>
        <v>0.19909094314701647</v>
      </c>
      <c r="J239" s="37">
        <f t="shared" si="41"/>
        <v>0.12228059456275009</v>
      </c>
      <c r="K239" s="33">
        <v>18.100000000000001</v>
      </c>
      <c r="L239" s="33">
        <v>2.2350000000000003</v>
      </c>
      <c r="M239" s="33">
        <v>236.791408839779</v>
      </c>
      <c r="N239" s="33">
        <v>9.4716563535911593</v>
      </c>
      <c r="O239" s="33">
        <v>12489.639760029824</v>
      </c>
      <c r="P239" s="33">
        <v>14.063974585635357</v>
      </c>
      <c r="Q239" s="33">
        <v>741.80890695934704</v>
      </c>
      <c r="R239" s="33">
        <v>14.374662675391338</v>
      </c>
      <c r="S239" s="33">
        <v>18.998880544708726</v>
      </c>
      <c r="T239" s="33">
        <v>16.836734693877553</v>
      </c>
      <c r="U239" s="37">
        <f t="shared" si="42"/>
        <v>4.08219945202552E-2</v>
      </c>
      <c r="V239" s="38">
        <f t="shared" si="43"/>
        <v>1.0408219945202553</v>
      </c>
      <c r="W239" s="38">
        <f t="shared" si="44"/>
        <v>-6.5706511069944962E-2</v>
      </c>
      <c r="X239" s="37">
        <f t="shared" si="45"/>
        <v>-1.2646917138536828E-2</v>
      </c>
      <c r="Y239" s="37">
        <f t="shared" si="46"/>
        <v>2.7821985610426481E-2</v>
      </c>
      <c r="Z239" s="37">
        <f t="shared" si="47"/>
        <v>9.6071225563463258E-2</v>
      </c>
    </row>
    <row r="240" spans="1:26" x14ac:dyDescent="0.3">
      <c r="A240" s="34">
        <v>16742</v>
      </c>
      <c r="B240" s="33">
        <v>17.04</v>
      </c>
      <c r="C240" s="33">
        <v>0.66</v>
      </c>
      <c r="D240" s="33">
        <v>0.97</v>
      </c>
      <c r="E240" s="37">
        <f t="shared" si="36"/>
        <v>-1.025650016718911E-2</v>
      </c>
      <c r="F240" s="37">
        <f t="shared" si="37"/>
        <v>0.98974349983281085</v>
      </c>
      <c r="G240" s="37">
        <f t="shared" si="38"/>
        <v>-3.7867522608324711E-2</v>
      </c>
      <c r="H240" s="37">
        <f t="shared" si="39"/>
        <v>0.25682093886269008</v>
      </c>
      <c r="I240" s="37">
        <f t="shared" si="40"/>
        <v>0.2041134318706419</v>
      </c>
      <c r="J240" s="37">
        <f t="shared" si="41"/>
        <v>0.12504357297316382</v>
      </c>
      <c r="K240" s="33">
        <v>18.100000000000001</v>
      </c>
      <c r="L240" s="33">
        <v>2.2199999999999998</v>
      </c>
      <c r="M240" s="33">
        <v>244.54094585635355</v>
      </c>
      <c r="N240" s="33">
        <v>9.4716563535911593</v>
      </c>
      <c r="O240" s="33">
        <v>12940.023739255141</v>
      </c>
      <c r="P240" s="33">
        <v>13.920464640883974</v>
      </c>
      <c r="Q240" s="33">
        <v>736.60933257496981</v>
      </c>
      <c r="R240" s="33">
        <v>14.847702661876777</v>
      </c>
      <c r="S240" s="33">
        <v>19.608975958272865</v>
      </c>
      <c r="T240" s="33">
        <v>17.567010309278349</v>
      </c>
      <c r="U240" s="37">
        <f t="shared" si="42"/>
        <v>3.2203140494634734E-2</v>
      </c>
      <c r="V240" s="38">
        <f t="shared" si="43"/>
        <v>1.0322031404946348</v>
      </c>
      <c r="W240" s="38">
        <f t="shared" si="44"/>
        <v>-0.12280706796404128</v>
      </c>
      <c r="X240" s="37">
        <f t="shared" si="45"/>
        <v>-1.7124033658931115E-2</v>
      </c>
      <c r="Y240" s="37">
        <f t="shared" si="46"/>
        <v>2.777352058957927E-2</v>
      </c>
      <c r="Z240" s="37">
        <f t="shared" si="47"/>
        <v>8.6701230583243749E-2</v>
      </c>
    </row>
    <row r="241" spans="1:26" x14ac:dyDescent="0.3">
      <c r="A241" s="34">
        <v>16772</v>
      </c>
      <c r="B241" s="33">
        <v>17.329999999999998</v>
      </c>
      <c r="C241" s="33">
        <v>0.66</v>
      </c>
      <c r="D241" s="33">
        <v>0.96</v>
      </c>
      <c r="E241" s="37">
        <f t="shared" si="36"/>
        <v>-1.0362787035546547E-2</v>
      </c>
      <c r="F241" s="37">
        <f t="shared" si="37"/>
        <v>0.98963721296445351</v>
      </c>
      <c r="G241" s="37">
        <f t="shared" si="38"/>
        <v>2.8613475726232851E-2</v>
      </c>
      <c r="H241" s="37">
        <f t="shared" si="39"/>
        <v>0.27160654163032749</v>
      </c>
      <c r="I241" s="37">
        <f t="shared" si="40"/>
        <v>0.20911726165029343</v>
      </c>
      <c r="J241" s="37">
        <f t="shared" si="41"/>
        <v>0.12778860900006794</v>
      </c>
      <c r="K241" s="33">
        <v>18.2</v>
      </c>
      <c r="L241" s="33">
        <v>2.2050000000000001</v>
      </c>
      <c r="M241" s="33">
        <v>247.33623571428569</v>
      </c>
      <c r="N241" s="33">
        <v>9.419614285714287</v>
      </c>
      <c r="O241" s="33">
        <v>13129.475119936951</v>
      </c>
      <c r="P241" s="33">
        <v>13.701257142857143</v>
      </c>
      <c r="Q241" s="33">
        <v>727.31079718058129</v>
      </c>
      <c r="R241" s="33">
        <v>15.020347474739962</v>
      </c>
      <c r="S241" s="33">
        <v>19.821351248851311</v>
      </c>
      <c r="T241" s="33">
        <v>18.052083333333332</v>
      </c>
      <c r="U241" s="37">
        <f t="shared" si="42"/>
        <v>1.6875582326345034E-2</v>
      </c>
      <c r="V241" s="38">
        <f t="shared" si="43"/>
        <v>1.0168755823263451</v>
      </c>
      <c r="W241" s="38">
        <f t="shared" si="44"/>
        <v>-0.15363809879687373</v>
      </c>
      <c r="X241" s="37">
        <f t="shared" si="45"/>
        <v>-4.7240043086112404E-2</v>
      </c>
      <c r="Y241" s="37">
        <f t="shared" si="46"/>
        <v>2.1017286272742908E-2</v>
      </c>
      <c r="Z241" s="37">
        <f t="shared" si="47"/>
        <v>8.987728675283968E-2</v>
      </c>
    </row>
    <row r="242" spans="1:26" x14ac:dyDescent="0.3">
      <c r="A242" s="34">
        <v>16803</v>
      </c>
      <c r="B242" s="33">
        <v>18.02</v>
      </c>
      <c r="C242" s="33">
        <v>0.66666700000000001</v>
      </c>
      <c r="D242" s="33">
        <v>0.94</v>
      </c>
      <c r="E242" s="37">
        <f t="shared" si="36"/>
        <v>-2.1053409197832381E-2</v>
      </c>
      <c r="F242" s="37">
        <f t="shared" si="37"/>
        <v>0.97894659080216762</v>
      </c>
      <c r="G242" s="37">
        <f t="shared" si="38"/>
        <v>9.6492788686054931E-2</v>
      </c>
      <c r="H242" s="37">
        <f t="shared" si="39"/>
        <v>0.28608336884094054</v>
      </c>
      <c r="I242" s="37">
        <f t="shared" si="40"/>
        <v>0.21410404150385798</v>
      </c>
      <c r="J242" s="37">
        <f t="shared" si="41"/>
        <v>0.13051688019514529</v>
      </c>
      <c r="K242" s="33">
        <v>18.2</v>
      </c>
      <c r="L242" s="33">
        <v>2.19</v>
      </c>
      <c r="M242" s="33">
        <v>257.18401428571423</v>
      </c>
      <c r="N242" s="33">
        <v>9.5147666621428577</v>
      </c>
      <c r="O242" s="33">
        <v>13694.319521662574</v>
      </c>
      <c r="P242" s="33">
        <v>13.415814285714285</v>
      </c>
      <c r="Q242" s="33">
        <v>714.35407049738194</v>
      </c>
      <c r="R242" s="33">
        <v>15.623163177761661</v>
      </c>
      <c r="S242" s="33">
        <v>20.599482382192502</v>
      </c>
      <c r="T242" s="33">
        <v>19.170212765957448</v>
      </c>
      <c r="U242" s="37">
        <f t="shared" si="42"/>
        <v>3.9043148452677166E-2</v>
      </c>
      <c r="V242" s="38">
        <f t="shared" si="43"/>
        <v>1.0390431484526772</v>
      </c>
      <c r="W242" s="38">
        <f t="shared" si="44"/>
        <v>-0.1431201576750939</v>
      </c>
      <c r="X242" s="37">
        <f t="shared" si="45"/>
        <v>-5.4979636898357054E-2</v>
      </c>
      <c r="Y242" s="37">
        <f t="shared" si="46"/>
        <v>1.6853643496429704E-2</v>
      </c>
      <c r="Z242" s="37">
        <f t="shared" si="47"/>
        <v>8.9123967734501264E-2</v>
      </c>
    </row>
    <row r="243" spans="1:26" x14ac:dyDescent="0.3">
      <c r="A243" s="34">
        <v>16834</v>
      </c>
      <c r="B243" s="33">
        <v>18.07</v>
      </c>
      <c r="C243" s="33">
        <v>0.67333299999999996</v>
      </c>
      <c r="D243" s="33">
        <v>0.92</v>
      </c>
      <c r="E243" s="37">
        <f t="shared" si="36"/>
        <v>-2.1506205220963505E-2</v>
      </c>
      <c r="F243" s="37">
        <f t="shared" si="37"/>
        <v>0.97849379477903653</v>
      </c>
      <c r="G243" s="37">
        <f t="shared" si="38"/>
        <v>0.19170148301960022</v>
      </c>
      <c r="H243" s="37">
        <f t="shared" si="39"/>
        <v>0.29776396948056316</v>
      </c>
      <c r="I243" s="37">
        <f t="shared" si="40"/>
        <v>0.21819732353721655</v>
      </c>
      <c r="J243" s="37">
        <f t="shared" si="41"/>
        <v>0.13331548265351056</v>
      </c>
      <c r="K243" s="33">
        <v>18.100000000000001</v>
      </c>
      <c r="L243" s="33">
        <v>2.1949999999999998</v>
      </c>
      <c r="M243" s="33">
        <v>259.32247016574587</v>
      </c>
      <c r="N243" s="33">
        <v>9.662998162928174</v>
      </c>
      <c r="O243" s="33">
        <v>13851.063504815867</v>
      </c>
      <c r="P243" s="33">
        <v>13.202914917127071</v>
      </c>
      <c r="Q243" s="33">
        <v>705.2007982529384</v>
      </c>
      <c r="R243" s="33">
        <v>15.761666525801905</v>
      </c>
      <c r="S243" s="33">
        <v>20.765541749059196</v>
      </c>
      <c r="T243" s="33">
        <v>19.641304347826086</v>
      </c>
      <c r="U243" s="37">
        <f t="shared" si="42"/>
        <v>2.7708524239453015E-3</v>
      </c>
      <c r="V243" s="38">
        <f t="shared" si="43"/>
        <v>1.0027708524239454</v>
      </c>
      <c r="W243" s="38">
        <f t="shared" si="44"/>
        <v>-0.17096930315516867</v>
      </c>
      <c r="X243" s="37">
        <f t="shared" si="45"/>
        <v>-6.4012065709980082E-2</v>
      </c>
      <c r="Y243" s="37">
        <f t="shared" si="46"/>
        <v>2.2981921974783326E-2</v>
      </c>
      <c r="Z243" s="37">
        <f t="shared" si="47"/>
        <v>8.248314087105868E-2</v>
      </c>
    </row>
    <row r="244" spans="1:26" x14ac:dyDescent="0.3">
      <c r="A244" s="34">
        <v>16862</v>
      </c>
      <c r="B244" s="33">
        <v>17.53</v>
      </c>
      <c r="C244" s="33">
        <v>0.68</v>
      </c>
      <c r="D244" s="33">
        <v>0.9</v>
      </c>
      <c r="E244" s="37">
        <f t="shared" si="36"/>
        <v>-2.197890671877523E-2</v>
      </c>
      <c r="F244" s="37">
        <f t="shared" si="37"/>
        <v>0.97802109328122477</v>
      </c>
      <c r="G244" s="37">
        <f t="shared" si="38"/>
        <v>0.29109394991518589</v>
      </c>
      <c r="H244" s="37">
        <f t="shared" si="39"/>
        <v>0.30955741664344227</v>
      </c>
      <c r="I244" s="37">
        <f t="shared" si="40"/>
        <v>0.22238521905456654</v>
      </c>
      <c r="J244" s="37">
        <f t="shared" si="41"/>
        <v>0.13615767311272986</v>
      </c>
      <c r="K244" s="33">
        <v>18.3</v>
      </c>
      <c r="L244" s="33">
        <v>2.2000000000000002</v>
      </c>
      <c r="M244" s="33">
        <v>248.82350218579234</v>
      </c>
      <c r="N244" s="33">
        <v>9.652024043715846</v>
      </c>
      <c r="O244" s="33">
        <v>13333.248861495862</v>
      </c>
      <c r="P244" s="33">
        <v>12.774737704918032</v>
      </c>
      <c r="Q244" s="33">
        <v>684.53645039054618</v>
      </c>
      <c r="R244" s="33">
        <v>15.134873415142531</v>
      </c>
      <c r="S244" s="33">
        <v>19.926591500429506</v>
      </c>
      <c r="T244" s="33">
        <v>19.477777777777778</v>
      </c>
      <c r="U244" s="37">
        <f t="shared" si="42"/>
        <v>-3.0339405670993927E-2</v>
      </c>
      <c r="V244" s="38">
        <f t="shared" si="43"/>
        <v>0.96966059432900609</v>
      </c>
      <c r="W244" s="38">
        <f t="shared" si="44"/>
        <v>-0.1417969736777045</v>
      </c>
      <c r="X244" s="37">
        <f t="shared" si="45"/>
        <v>-7.8168823640373475E-2</v>
      </c>
      <c r="Y244" s="37">
        <f t="shared" si="46"/>
        <v>2.9626426961218755E-2</v>
      </c>
      <c r="Z244" s="37">
        <f t="shared" si="47"/>
        <v>8.2839082903165995E-2</v>
      </c>
    </row>
    <row r="245" spans="1:26" x14ac:dyDescent="0.3">
      <c r="A245" s="34">
        <v>16893</v>
      </c>
      <c r="B245" s="33">
        <v>18.66</v>
      </c>
      <c r="C245" s="33">
        <v>0.68</v>
      </c>
      <c r="D245" s="33">
        <v>0.88</v>
      </c>
      <c r="E245" s="37">
        <f t="shared" si="36"/>
        <v>-2.2472855852058628E-2</v>
      </c>
      <c r="F245" s="37">
        <f t="shared" si="37"/>
        <v>0.9775271441479414</v>
      </c>
      <c r="G245" s="37">
        <f t="shared" si="38"/>
        <v>0.39495249590904358</v>
      </c>
      <c r="H245" s="37">
        <f t="shared" si="39"/>
        <v>0.32147247742509677</v>
      </c>
      <c r="I245" s="37">
        <f t="shared" si="40"/>
        <v>0.22667345405514805</v>
      </c>
      <c r="J245" s="37">
        <f t="shared" si="41"/>
        <v>0.13904506451506027</v>
      </c>
      <c r="K245" s="33">
        <v>18.399999999999999</v>
      </c>
      <c r="L245" s="33">
        <v>2.2050000000000001</v>
      </c>
      <c r="M245" s="33">
        <v>263.42342282608695</v>
      </c>
      <c r="N245" s="33">
        <v>9.5995673913043476</v>
      </c>
      <c r="O245" s="33">
        <v>14158.454245502293</v>
      </c>
      <c r="P245" s="33">
        <v>12.422969565217391</v>
      </c>
      <c r="Q245" s="33">
        <v>667.7084531640952</v>
      </c>
      <c r="R245" s="33">
        <v>16.040842386215914</v>
      </c>
      <c r="S245" s="33">
        <v>21.101916955508486</v>
      </c>
      <c r="T245" s="33">
        <v>21.204545454545453</v>
      </c>
      <c r="U245" s="37">
        <f t="shared" si="42"/>
        <v>6.2468496486054549E-2</v>
      </c>
      <c r="V245" s="38">
        <f t="shared" si="43"/>
        <v>1.0624684964860545</v>
      </c>
      <c r="W245" s="38">
        <f t="shared" si="44"/>
        <v>-0.15154156644046513</v>
      </c>
      <c r="X245" s="37">
        <f t="shared" si="45"/>
        <v>-6.4849014248816506E-2</v>
      </c>
      <c r="Y245" s="37">
        <f t="shared" si="46"/>
        <v>3.2374000454653107E-2</v>
      </c>
      <c r="Z245" s="37">
        <f t="shared" si="47"/>
        <v>9.2437591051847789E-2</v>
      </c>
    </row>
    <row r="246" spans="1:26" x14ac:dyDescent="0.3">
      <c r="A246" s="34">
        <v>16923</v>
      </c>
      <c r="B246" s="33">
        <v>18.7</v>
      </c>
      <c r="C246" s="33">
        <v>0.68</v>
      </c>
      <c r="D246" s="33">
        <v>0.86</v>
      </c>
      <c r="E246" s="37">
        <f t="shared" si="36"/>
        <v>-2.2989518224698718E-2</v>
      </c>
      <c r="F246" s="37">
        <f t="shared" si="37"/>
        <v>0.97701048177530125</v>
      </c>
      <c r="G246" s="37">
        <f t="shared" si="38"/>
        <v>0.48931858815125273</v>
      </c>
      <c r="H246" s="37">
        <f t="shared" si="39"/>
        <v>0.3302114685571329</v>
      </c>
      <c r="I246" s="37">
        <f t="shared" si="40"/>
        <v>0.22863011108487363</v>
      </c>
      <c r="J246" s="37">
        <f t="shared" si="41"/>
        <v>0.14051523292664125</v>
      </c>
      <c r="K246" s="33">
        <v>18.5</v>
      </c>
      <c r="L246" s="33">
        <v>2.21</v>
      </c>
      <c r="M246" s="33">
        <v>262.56114054054052</v>
      </c>
      <c r="N246" s="33">
        <v>9.5476778378378366</v>
      </c>
      <c r="O246" s="33">
        <v>14154.872353308823</v>
      </c>
      <c r="P246" s="33">
        <v>12.075004324324324</v>
      </c>
      <c r="Q246" s="33">
        <v>650.97273924307956</v>
      </c>
      <c r="R246" s="33">
        <v>16.013723170832176</v>
      </c>
      <c r="S246" s="33">
        <v>21.048307121707534</v>
      </c>
      <c r="T246" s="33">
        <v>21.744186046511626</v>
      </c>
      <c r="U246" s="37">
        <f t="shared" si="42"/>
        <v>2.141328441343078E-3</v>
      </c>
      <c r="V246" s="38">
        <f t="shared" si="43"/>
        <v>1.0021413284413432</v>
      </c>
      <c r="W246" s="38">
        <f t="shared" si="44"/>
        <v>-0.23148457081274276</v>
      </c>
      <c r="X246" s="37">
        <f t="shared" si="45"/>
        <v>-8.53658381244915E-2</v>
      </c>
      <c r="Y246" s="37">
        <f t="shared" si="46"/>
        <v>2.2879260831367709E-2</v>
      </c>
      <c r="Z246" s="37">
        <f t="shared" si="47"/>
        <v>8.750687932299428E-2</v>
      </c>
    </row>
    <row r="247" spans="1:26" x14ac:dyDescent="0.3">
      <c r="A247" s="34">
        <v>16954</v>
      </c>
      <c r="B247" s="33">
        <v>18.579999999999998</v>
      </c>
      <c r="C247" s="33">
        <v>0.68</v>
      </c>
      <c r="D247" s="33">
        <v>0.84</v>
      </c>
      <c r="E247" s="37">
        <f t="shared" si="36"/>
        <v>-2.3530497410194161E-2</v>
      </c>
      <c r="F247" s="37">
        <f t="shared" si="37"/>
        <v>0.9764695025898058</v>
      </c>
      <c r="G247" s="37">
        <f t="shared" si="38"/>
        <v>0.58811424499080922</v>
      </c>
      <c r="H247" s="37">
        <f t="shared" si="39"/>
        <v>0.33913376585133026</v>
      </c>
      <c r="I247" s="37">
        <f t="shared" si="40"/>
        <v>0.23065999856155095</v>
      </c>
      <c r="J247" s="37">
        <f t="shared" si="41"/>
        <v>0.14203221847860004</v>
      </c>
      <c r="K247" s="33">
        <v>18.7</v>
      </c>
      <c r="L247" s="33">
        <v>2.2149999999999999</v>
      </c>
      <c r="M247" s="33">
        <v>258.08613582887699</v>
      </c>
      <c r="N247" s="33">
        <v>9.4455636363636355</v>
      </c>
      <c r="O247" s="33">
        <v>13956.056216991892</v>
      </c>
      <c r="P247" s="33">
        <v>11.668049197860961</v>
      </c>
      <c r="Q247" s="33">
        <v>630.95194953031159</v>
      </c>
      <c r="R247" s="33">
        <v>15.77318688012874</v>
      </c>
      <c r="S247" s="33">
        <v>20.714507926611397</v>
      </c>
      <c r="T247" s="33">
        <v>22.119047619047617</v>
      </c>
      <c r="U247" s="37">
        <f t="shared" si="42"/>
        <v>-6.4377904748485299E-3</v>
      </c>
      <c r="V247" s="38">
        <f t="shared" si="43"/>
        <v>0.99356220952515151</v>
      </c>
      <c r="W247" s="38">
        <f t="shared" si="44"/>
        <v>-0.24690640976649469</v>
      </c>
      <c r="X247" s="37">
        <f t="shared" si="45"/>
        <v>-8.8536561399421565E-2</v>
      </c>
      <c r="Y247" s="37">
        <f t="shared" si="46"/>
        <v>2.254201524235544E-2</v>
      </c>
      <c r="Z247" s="37">
        <f t="shared" si="47"/>
        <v>8.4023168039554896E-2</v>
      </c>
    </row>
    <row r="248" spans="1:26" x14ac:dyDescent="0.3">
      <c r="A248" s="34">
        <v>16984</v>
      </c>
      <c r="B248" s="33">
        <v>18.05</v>
      </c>
      <c r="C248" s="33">
        <v>0.68333299999999997</v>
      </c>
      <c r="D248" s="33">
        <v>0.85666699999999996</v>
      </c>
      <c r="E248" s="37">
        <f t="shared" si="36"/>
        <v>1.9647386488779246E-2</v>
      </c>
      <c r="F248" s="37">
        <f t="shared" si="37"/>
        <v>1.0196473864887792</v>
      </c>
      <c r="G248" s="37">
        <f t="shared" si="38"/>
        <v>0.69168232904593441</v>
      </c>
      <c r="H248" s="37">
        <f t="shared" si="39"/>
        <v>0.34825127301855385</v>
      </c>
      <c r="I248" s="37">
        <f t="shared" si="40"/>
        <v>0.2327658379388744</v>
      </c>
      <c r="J248" s="37">
        <f t="shared" si="41"/>
        <v>0.14359847276101689</v>
      </c>
      <c r="K248" s="33">
        <v>19.8</v>
      </c>
      <c r="L248" s="33">
        <v>2.2199999999999998</v>
      </c>
      <c r="M248" s="33">
        <v>236.79503282828281</v>
      </c>
      <c r="N248" s="33">
        <v>8.9645351893434331</v>
      </c>
      <c r="O248" s="33">
        <v>12845.132404461508</v>
      </c>
      <c r="P248" s="33">
        <v>11.238475921767675</v>
      </c>
      <c r="Q248" s="33">
        <v>609.63994689932554</v>
      </c>
      <c r="R248" s="33">
        <v>14.508136111909073</v>
      </c>
      <c r="S248" s="33">
        <v>19.03897404049837</v>
      </c>
      <c r="T248" s="33">
        <v>21.070030712050308</v>
      </c>
      <c r="U248" s="37">
        <f t="shared" si="42"/>
        <v>-2.8940048606802351E-2</v>
      </c>
      <c r="V248" s="38">
        <f t="shared" si="43"/>
        <v>0.97105995139319767</v>
      </c>
      <c r="W248" s="38">
        <f t="shared" si="44"/>
        <v>-0.21604841392363749</v>
      </c>
      <c r="X248" s="37">
        <f t="shared" si="45"/>
        <v>-0.10558250993541174</v>
      </c>
      <c r="Y248" s="37">
        <f t="shared" si="46"/>
        <v>2.0302881430845687E-2</v>
      </c>
      <c r="Z248" s="37">
        <f t="shared" si="47"/>
        <v>8.4085930090391336E-2</v>
      </c>
    </row>
    <row r="249" spans="1:26" x14ac:dyDescent="0.3">
      <c r="A249" s="34">
        <v>17015</v>
      </c>
      <c r="B249" s="33">
        <v>17.7</v>
      </c>
      <c r="C249" s="33">
        <v>0.68666700000000003</v>
      </c>
      <c r="D249" s="33">
        <v>0.87333300000000003</v>
      </c>
      <c r="E249" s="37">
        <f t="shared" si="36"/>
        <v>1.9267648081432252E-2</v>
      </c>
      <c r="F249" s="37">
        <f t="shared" si="37"/>
        <v>1.0192676480814322</v>
      </c>
      <c r="G249" s="37">
        <f t="shared" si="38"/>
        <v>0.70080572828283727</v>
      </c>
      <c r="H249" s="37">
        <f t="shared" si="39"/>
        <v>0.34110291776608381</v>
      </c>
      <c r="I249" s="37">
        <f t="shared" si="40"/>
        <v>0.22341644069577082</v>
      </c>
      <c r="J249" s="37">
        <f t="shared" si="41"/>
        <v>0.14030077966127941</v>
      </c>
      <c r="K249" s="33">
        <v>20.2</v>
      </c>
      <c r="L249" s="33">
        <v>2.2250000000000001</v>
      </c>
      <c r="M249" s="33">
        <v>227.60535148514853</v>
      </c>
      <c r="N249" s="33">
        <v>8.82989174509901</v>
      </c>
      <c r="O249" s="33">
        <v>12386.546294798985</v>
      </c>
      <c r="P249" s="33">
        <v>11.230240928168318</v>
      </c>
      <c r="Q249" s="33">
        <v>611.16269125851318</v>
      </c>
      <c r="R249" s="33">
        <v>13.984939309942764</v>
      </c>
      <c r="S249" s="33">
        <v>18.340641021743643</v>
      </c>
      <c r="T249" s="33">
        <v>20.267183308085229</v>
      </c>
      <c r="U249" s="37">
        <f t="shared" si="42"/>
        <v>-1.9581045199106507E-2</v>
      </c>
      <c r="V249" s="38">
        <f t="shared" si="43"/>
        <v>0.98041895480089347</v>
      </c>
      <c r="W249" s="38">
        <f t="shared" si="44"/>
        <v>-0.14361348945693608</v>
      </c>
      <c r="X249" s="37">
        <f t="shared" si="45"/>
        <v>-7.815543922351198E-2</v>
      </c>
      <c r="Y249" s="37">
        <f t="shared" si="46"/>
        <v>2.9661484287793805E-2</v>
      </c>
      <c r="Z249" s="37">
        <f t="shared" si="47"/>
        <v>9.2229883775045707E-2</v>
      </c>
    </row>
    <row r="250" spans="1:26" x14ac:dyDescent="0.3">
      <c r="A250" s="34">
        <v>17046</v>
      </c>
      <c r="B250" s="33">
        <v>15.09</v>
      </c>
      <c r="C250" s="33">
        <v>0.69</v>
      </c>
      <c r="D250" s="33">
        <v>0.89</v>
      </c>
      <c r="E250" s="37">
        <f t="shared" si="36"/>
        <v>1.8904536318614856E-2</v>
      </c>
      <c r="F250" s="37">
        <f t="shared" si="37"/>
        <v>1.0189045363186149</v>
      </c>
      <c r="G250" s="37">
        <f t="shared" si="38"/>
        <v>0.70957504247316816</v>
      </c>
      <c r="H250" s="37">
        <f t="shared" si="39"/>
        <v>0.33408422447625519</v>
      </c>
      <c r="I250" s="37">
        <f t="shared" si="40"/>
        <v>0.21400406981408082</v>
      </c>
      <c r="J250" s="37">
        <f t="shared" si="41"/>
        <v>0.1370242674141231</v>
      </c>
      <c r="K250" s="33">
        <v>20.399999999999999</v>
      </c>
      <c r="L250" s="33">
        <v>2.23</v>
      </c>
      <c r="M250" s="33">
        <v>192.14082205882352</v>
      </c>
      <c r="N250" s="33">
        <v>8.785763235294116</v>
      </c>
      <c r="O250" s="33">
        <v>10496.369895894111</v>
      </c>
      <c r="P250" s="33">
        <v>11.332361274509806</v>
      </c>
      <c r="Q250" s="33">
        <v>619.07019266704845</v>
      </c>
      <c r="R250" s="33">
        <v>11.841267540149634</v>
      </c>
      <c r="S250" s="33">
        <v>15.527660854694714</v>
      </c>
      <c r="T250" s="33">
        <v>16.95505617977528</v>
      </c>
      <c r="U250" s="37">
        <f t="shared" si="42"/>
        <v>-0.15953236680002594</v>
      </c>
      <c r="V250" s="38">
        <f t="shared" si="43"/>
        <v>0.84046763319997408</v>
      </c>
      <c r="W250" s="38">
        <f t="shared" si="44"/>
        <v>-0.14385135190373466</v>
      </c>
      <c r="X250" s="37">
        <f t="shared" si="45"/>
        <v>-6.0111505893270856E-2</v>
      </c>
      <c r="Y250" s="37">
        <f t="shared" si="46"/>
        <v>4.2043855708081779E-2</v>
      </c>
      <c r="Z250" s="37">
        <f t="shared" si="47"/>
        <v>9.3620030357101314E-2</v>
      </c>
    </row>
    <row r="251" spans="1:26" x14ac:dyDescent="0.3">
      <c r="A251" s="34">
        <v>17076</v>
      </c>
      <c r="B251" s="33">
        <v>14.75</v>
      </c>
      <c r="C251" s="33">
        <v>0.69666700000000004</v>
      </c>
      <c r="D251" s="33">
        <v>0.94666700000000004</v>
      </c>
      <c r="E251" s="37">
        <f t="shared" si="36"/>
        <v>6.1725931873570623E-2</v>
      </c>
      <c r="F251" s="37">
        <f t="shared" si="37"/>
        <v>1.0617259318735706</v>
      </c>
      <c r="G251" s="37">
        <f t="shared" si="38"/>
        <v>0.71802786914475325</v>
      </c>
      <c r="H251" s="37">
        <f t="shared" si="39"/>
        <v>0.32719229798686467</v>
      </c>
      <c r="I251" s="37">
        <f t="shared" si="40"/>
        <v>0.20451745364076945</v>
      </c>
      <c r="J251" s="37">
        <f t="shared" si="41"/>
        <v>0.13376622598011778</v>
      </c>
      <c r="K251" s="33">
        <v>20.8</v>
      </c>
      <c r="L251" s="33">
        <v>2.2349999999999999</v>
      </c>
      <c r="M251" s="33">
        <v>184.19984374999999</v>
      </c>
      <c r="N251" s="33">
        <v>8.7000645793749989</v>
      </c>
      <c r="O251" s="33">
        <v>10102.171931134937</v>
      </c>
      <c r="P251" s="33">
        <v>11.822095829375</v>
      </c>
      <c r="Q251" s="33">
        <v>648.36561325638763</v>
      </c>
      <c r="R251" s="33">
        <v>11.387602961765051</v>
      </c>
      <c r="S251" s="33">
        <v>14.931866479299604</v>
      </c>
      <c r="T251" s="33">
        <v>15.580980429232243</v>
      </c>
      <c r="U251" s="37">
        <f t="shared" si="42"/>
        <v>-2.2789189993928653E-2</v>
      </c>
      <c r="V251" s="38">
        <f t="shared" si="43"/>
        <v>0.97721081000607135</v>
      </c>
      <c r="W251" s="38">
        <f t="shared" si="44"/>
        <v>-8.0454167005141741E-3</v>
      </c>
      <c r="X251" s="37">
        <f t="shared" si="45"/>
        <v>1.9738442299166437E-3</v>
      </c>
      <c r="Y251" s="37">
        <f t="shared" si="46"/>
        <v>8.2034961058436551E-2</v>
      </c>
      <c r="Z251" s="37">
        <f t="shared" si="47"/>
        <v>0.10759252917835216</v>
      </c>
    </row>
    <row r="252" spans="1:26" x14ac:dyDescent="0.3">
      <c r="A252" s="34">
        <v>17107</v>
      </c>
      <c r="B252" s="33">
        <v>14.69</v>
      </c>
      <c r="C252" s="33">
        <v>0.70333299999999999</v>
      </c>
      <c r="D252" s="33">
        <v>1.0033300000000001</v>
      </c>
      <c r="E252" s="37">
        <f t="shared" si="36"/>
        <v>5.8132352210400612E-2</v>
      </c>
      <c r="F252" s="37">
        <f t="shared" si="37"/>
        <v>1.0581323522104007</v>
      </c>
      <c r="G252" s="37">
        <f t="shared" si="38"/>
        <v>0.63889203129561145</v>
      </c>
      <c r="H252" s="37">
        <f t="shared" si="39"/>
        <v>0.30333021642665869</v>
      </c>
      <c r="I252" s="37">
        <f t="shared" si="40"/>
        <v>0.19043384651520956</v>
      </c>
      <c r="J252" s="37">
        <f t="shared" si="41"/>
        <v>0.12722211927506688</v>
      </c>
      <c r="K252" s="33">
        <v>21.3</v>
      </c>
      <c r="L252" s="33">
        <v>2.2400000000000002</v>
      </c>
      <c r="M252" s="33">
        <v>179.14420516431923</v>
      </c>
      <c r="N252" s="33">
        <v>8.5771294248356806</v>
      </c>
      <c r="O252" s="33">
        <v>9864.1028156693974</v>
      </c>
      <c r="P252" s="33">
        <v>12.235585797652581</v>
      </c>
      <c r="Q252" s="33">
        <v>673.72023676280298</v>
      </c>
      <c r="R252" s="33">
        <v>11.110043656743292</v>
      </c>
      <c r="S252" s="33">
        <v>14.565527161951859</v>
      </c>
      <c r="T252" s="33">
        <v>14.641244655297857</v>
      </c>
      <c r="U252" s="37">
        <f t="shared" si="42"/>
        <v>-4.0760926000429423E-3</v>
      </c>
      <c r="V252" s="38">
        <f t="shared" si="43"/>
        <v>0.99592390739995706</v>
      </c>
      <c r="W252" s="38">
        <f t="shared" si="44"/>
        <v>4.1040130182925072E-2</v>
      </c>
      <c r="X252" s="37">
        <f t="shared" si="45"/>
        <v>1.8063469754737937E-2</v>
      </c>
      <c r="Y252" s="37">
        <f t="shared" si="46"/>
        <v>8.564316890665058E-2</v>
      </c>
      <c r="Z252" s="37">
        <f t="shared" si="47"/>
        <v>0.10860928030546813</v>
      </c>
    </row>
    <row r="253" spans="1:26" x14ac:dyDescent="0.3">
      <c r="A253" s="34">
        <v>17137</v>
      </c>
      <c r="B253" s="33">
        <v>15.13</v>
      </c>
      <c r="C253" s="33">
        <v>0.71</v>
      </c>
      <c r="D253" s="33">
        <v>1.06</v>
      </c>
      <c r="E253" s="37">
        <f t="shared" si="36"/>
        <v>5.4944440295956042E-2</v>
      </c>
      <c r="F253" s="37">
        <f t="shared" si="37"/>
        <v>1.054944440295956</v>
      </c>
      <c r="G253" s="37">
        <f t="shared" si="38"/>
        <v>0.56845953494481138</v>
      </c>
      <c r="H253" s="37">
        <f t="shared" si="39"/>
        <v>0.28063588578725618</v>
      </c>
      <c r="I253" s="37">
        <f t="shared" si="40"/>
        <v>0.17703569067309477</v>
      </c>
      <c r="J253" s="37">
        <f t="shared" si="41"/>
        <v>0.1210219136980335</v>
      </c>
      <c r="K253" s="33">
        <v>21.5</v>
      </c>
      <c r="L253" s="33">
        <v>2.2450000000000001</v>
      </c>
      <c r="M253" s="33">
        <v>182.79362279069767</v>
      </c>
      <c r="N253" s="33">
        <v>8.5778897674418602</v>
      </c>
      <c r="O253" s="33">
        <v>10104.40826974974</v>
      </c>
      <c r="P253" s="33">
        <v>12.806426976744188</v>
      </c>
      <c r="Q253" s="33">
        <v>707.90963423230176</v>
      </c>
      <c r="R253" s="33">
        <v>11.372779425862701</v>
      </c>
      <c r="S253" s="33">
        <v>14.904166173962986</v>
      </c>
      <c r="T253" s="33">
        <v>14.273584905660377</v>
      </c>
      <c r="U253" s="37">
        <f t="shared" si="42"/>
        <v>2.9512537614478758E-2</v>
      </c>
      <c r="V253" s="38">
        <f t="shared" si="43"/>
        <v>1.0295125376144787</v>
      </c>
      <c r="W253" s="38">
        <f t="shared" si="44"/>
        <v>3.30511135394711E-2</v>
      </c>
      <c r="X253" s="37">
        <f t="shared" si="45"/>
        <v>2.3987485304560074E-2</v>
      </c>
      <c r="Y253" s="37">
        <f t="shared" si="46"/>
        <v>8.0700907699407409E-2</v>
      </c>
      <c r="Z253" s="37">
        <f t="shared" si="47"/>
        <v>0.10796297229665264</v>
      </c>
    </row>
    <row r="254" spans="1:26" x14ac:dyDescent="0.3">
      <c r="A254" s="34">
        <v>17168</v>
      </c>
      <c r="B254" s="33">
        <v>15.21</v>
      </c>
      <c r="C254" s="33">
        <v>0.71333299999999999</v>
      </c>
      <c r="D254" s="33">
        <v>1.1299999999999999</v>
      </c>
      <c r="E254" s="37">
        <f t="shared" si="36"/>
        <v>6.3948724600273302E-2</v>
      </c>
      <c r="F254" s="37">
        <f t="shared" si="37"/>
        <v>1.0639487246002732</v>
      </c>
      <c r="G254" s="37">
        <f t="shared" si="38"/>
        <v>0.50535466491032777</v>
      </c>
      <c r="H254" s="37">
        <f t="shared" si="39"/>
        <v>0.25897821440864721</v>
      </c>
      <c r="I254" s="37">
        <f t="shared" si="40"/>
        <v>0.1642464327080031</v>
      </c>
      <c r="J254" s="37">
        <f t="shared" si="41"/>
        <v>0.11512680541914566</v>
      </c>
      <c r="K254" s="33">
        <v>21.5</v>
      </c>
      <c r="L254" s="33">
        <v>2.25</v>
      </c>
      <c r="M254" s="33">
        <v>183.76014558139536</v>
      </c>
      <c r="N254" s="33">
        <v>8.6181575232093017</v>
      </c>
      <c r="O254" s="33">
        <v>10197.534728238643</v>
      </c>
      <c r="P254" s="33">
        <v>13.652134418604648</v>
      </c>
      <c r="Q254" s="33">
        <v>757.60777402430392</v>
      </c>
      <c r="R254" s="33">
        <v>11.469296334735576</v>
      </c>
      <c r="S254" s="33">
        <v>15.022197025934341</v>
      </c>
      <c r="T254" s="33">
        <v>13.460176991150444</v>
      </c>
      <c r="U254" s="37">
        <f t="shared" si="42"/>
        <v>5.2735784709369102E-3</v>
      </c>
      <c r="V254" s="38">
        <f t="shared" si="43"/>
        <v>1.005273578470937</v>
      </c>
      <c r="W254" s="38">
        <f t="shared" si="44"/>
        <v>-1.2459229022238061E-2</v>
      </c>
      <c r="X254" s="37">
        <f t="shared" si="45"/>
        <v>2.2957175327651846E-2</v>
      </c>
      <c r="Y254" s="37">
        <f t="shared" si="46"/>
        <v>8.0866176137813994E-2</v>
      </c>
      <c r="Z254" s="37">
        <f t="shared" si="47"/>
        <v>0.10650583122043944</v>
      </c>
    </row>
    <row r="255" spans="1:26" x14ac:dyDescent="0.3">
      <c r="A255" s="34">
        <v>17199</v>
      </c>
      <c r="B255" s="33">
        <v>15.8</v>
      </c>
      <c r="C255" s="33">
        <v>0.71666700000000005</v>
      </c>
      <c r="D255" s="33">
        <v>1.2</v>
      </c>
      <c r="E255" s="37">
        <f t="shared" si="36"/>
        <v>6.0103924069705515E-2</v>
      </c>
      <c r="F255" s="37">
        <f t="shared" si="37"/>
        <v>1.0601039240697054</v>
      </c>
      <c r="G255" s="37">
        <f t="shared" si="38"/>
        <v>0.44386668933850904</v>
      </c>
      <c r="H255" s="37">
        <f t="shared" si="39"/>
        <v>0.24031348232151473</v>
      </c>
      <c r="I255" s="37">
        <f t="shared" si="40"/>
        <v>0.1505733294827527</v>
      </c>
      <c r="J255" s="37">
        <f t="shared" si="41"/>
        <v>0.10877159588296959</v>
      </c>
      <c r="K255" s="33">
        <v>21.5</v>
      </c>
      <c r="L255" s="33">
        <v>2.2658333333333331</v>
      </c>
      <c r="M255" s="33">
        <v>190.88825116279068</v>
      </c>
      <c r="N255" s="33">
        <v>8.6584373605116287</v>
      </c>
      <c r="O255" s="33">
        <v>10633.140593332946</v>
      </c>
      <c r="P255" s="33">
        <v>14.497841860465115</v>
      </c>
      <c r="Q255" s="33">
        <v>807.58029822781873</v>
      </c>
      <c r="R255" s="33">
        <v>11.949565314209433</v>
      </c>
      <c r="S255" s="33">
        <v>15.63722858443901</v>
      </c>
      <c r="T255" s="33">
        <v>13.166666666666668</v>
      </c>
      <c r="U255" s="37">
        <f t="shared" si="42"/>
        <v>3.8056833761719679E-2</v>
      </c>
      <c r="V255" s="38">
        <f t="shared" si="43"/>
        <v>1.0380568337617198</v>
      </c>
      <c r="W255" s="38">
        <f t="shared" si="44"/>
        <v>-3.0799526960693657E-2</v>
      </c>
      <c r="X255" s="37">
        <f t="shared" si="45"/>
        <v>2.7928970197826253E-2</v>
      </c>
      <c r="Y255" s="37">
        <f t="shared" si="46"/>
        <v>8.6301904304495913E-2</v>
      </c>
      <c r="Z255" s="37">
        <f t="shared" si="47"/>
        <v>0.10373239221556574</v>
      </c>
    </row>
    <row r="256" spans="1:26" x14ac:dyDescent="0.3">
      <c r="A256" s="34">
        <v>17227</v>
      </c>
      <c r="B256" s="33">
        <v>15.16</v>
      </c>
      <c r="C256" s="33">
        <v>0.72</v>
      </c>
      <c r="D256" s="33">
        <v>1.27</v>
      </c>
      <c r="E256" s="37">
        <f t="shared" si="36"/>
        <v>5.6695343676545294E-2</v>
      </c>
      <c r="F256" s="37">
        <f t="shared" si="37"/>
        <v>1.0566953436765454</v>
      </c>
      <c r="G256" s="37">
        <f t="shared" si="38"/>
        <v>0.38936073760187906</v>
      </c>
      <c r="H256" s="37">
        <f t="shared" si="39"/>
        <v>0.22288768266036385</v>
      </c>
      <c r="I256" s="37">
        <f t="shared" si="40"/>
        <v>0.13764094856993303</v>
      </c>
      <c r="J256" s="37">
        <f t="shared" si="41"/>
        <v>0.10278444774391904</v>
      </c>
      <c r="K256" s="33">
        <v>21.9</v>
      </c>
      <c r="L256" s="33">
        <v>2.2816666666666667</v>
      </c>
      <c r="M256" s="33">
        <v>179.81075251141553</v>
      </c>
      <c r="N256" s="33">
        <v>8.5398246575342469</v>
      </c>
      <c r="O256" s="33">
        <v>10055.726826068842</v>
      </c>
      <c r="P256" s="33">
        <v>15.063301826484018</v>
      </c>
      <c r="Q256" s="33">
        <v>842.39927896486995</v>
      </c>
      <c r="R256" s="33">
        <v>11.287903096501282</v>
      </c>
      <c r="S256" s="33">
        <v>14.75750257603905</v>
      </c>
      <c r="T256" s="33">
        <v>11.937007874015748</v>
      </c>
      <c r="U256" s="37">
        <f t="shared" si="42"/>
        <v>-4.1349559818695515E-2</v>
      </c>
      <c r="V256" s="38">
        <f t="shared" si="43"/>
        <v>0.95865044018130452</v>
      </c>
      <c r="W256" s="38">
        <f t="shared" si="44"/>
        <v>-0.11346107157650842</v>
      </c>
      <c r="X256" s="37">
        <f t="shared" si="45"/>
        <v>2.1858250473811403E-2</v>
      </c>
      <c r="Y256" s="37">
        <f t="shared" si="46"/>
        <v>7.5051189735662049E-2</v>
      </c>
      <c r="Z256" s="37">
        <f t="shared" si="47"/>
        <v>9.5418550344701814E-2</v>
      </c>
    </row>
    <row r="257" spans="1:26" x14ac:dyDescent="0.3">
      <c r="A257" s="34">
        <v>17258</v>
      </c>
      <c r="B257" s="33">
        <v>14.6</v>
      </c>
      <c r="C257" s="33">
        <v>0.73333300000000001</v>
      </c>
      <c r="D257" s="33">
        <v>1.32667</v>
      </c>
      <c r="E257" s="37">
        <f t="shared" si="36"/>
        <v>4.3655142717394416E-2</v>
      </c>
      <c r="F257" s="37">
        <f t="shared" si="37"/>
        <v>1.0436551427173943</v>
      </c>
      <c r="G257" s="37">
        <f t="shared" si="38"/>
        <v>0.34069719145708022</v>
      </c>
      <c r="H257" s="37">
        <f t="shared" si="39"/>
        <v>0.20656317122613732</v>
      </c>
      <c r="I257" s="37">
        <f t="shared" si="40"/>
        <v>0.1253677830130453</v>
      </c>
      <c r="J257" s="37">
        <f t="shared" si="41"/>
        <v>9.7125112465533014E-2</v>
      </c>
      <c r="K257" s="33">
        <v>21.9</v>
      </c>
      <c r="L257" s="33">
        <v>2.2974999999999999</v>
      </c>
      <c r="M257" s="33">
        <v>173.16866666666667</v>
      </c>
      <c r="N257" s="33">
        <v>8.6979656049771705</v>
      </c>
      <c r="O257" s="33">
        <v>9724.8105554518606</v>
      </c>
      <c r="P257" s="33">
        <v>15.735457192237442</v>
      </c>
      <c r="Q257" s="33">
        <v>883.67222052063835</v>
      </c>
      <c r="R257" s="33">
        <v>10.900825126392672</v>
      </c>
      <c r="S257" s="33">
        <v>14.239032702754546</v>
      </c>
      <c r="T257" s="33">
        <v>11.004997474880716</v>
      </c>
      <c r="U257" s="37">
        <f t="shared" si="42"/>
        <v>-3.7638851499934921E-2</v>
      </c>
      <c r="V257" s="38">
        <f t="shared" si="43"/>
        <v>0.96236114850006504</v>
      </c>
      <c r="W257" s="38">
        <f t="shared" si="44"/>
        <v>-6.219664546824355E-2</v>
      </c>
      <c r="X257" s="37">
        <f t="shared" si="45"/>
        <v>3.8666538390988769E-2</v>
      </c>
      <c r="Y257" s="37">
        <f t="shared" si="46"/>
        <v>8.4060268409110073E-2</v>
      </c>
      <c r="Z257" s="37">
        <f t="shared" si="47"/>
        <v>0.10095828249628536</v>
      </c>
    </row>
    <row r="258" spans="1:26" x14ac:dyDescent="0.3">
      <c r="A258" s="34">
        <v>17288</v>
      </c>
      <c r="B258" s="33">
        <v>14.34</v>
      </c>
      <c r="C258" s="33">
        <v>0.74666699999999997</v>
      </c>
      <c r="D258" s="33">
        <v>1.3833299999999999</v>
      </c>
      <c r="E258" s="37">
        <f t="shared" si="36"/>
        <v>4.1821592745145464E-2</v>
      </c>
      <c r="F258" s="37">
        <f t="shared" si="37"/>
        <v>1.0418215927451455</v>
      </c>
      <c r="G258" s="37">
        <f t="shared" si="38"/>
        <v>0.3216402775219005</v>
      </c>
      <c r="H258" s="37">
        <f t="shared" si="39"/>
        <v>0.19999577774963662</v>
      </c>
      <c r="I258" s="37">
        <f t="shared" si="40"/>
        <v>0.11503883086106725</v>
      </c>
      <c r="J258" s="37">
        <f t="shared" si="41"/>
        <v>9.3015692710261E-2</v>
      </c>
      <c r="K258" s="33">
        <v>21.9</v>
      </c>
      <c r="L258" s="33">
        <v>2.3133333333333335</v>
      </c>
      <c r="M258" s="33">
        <v>170.0848410958904</v>
      </c>
      <c r="N258" s="33">
        <v>8.8561184132876711</v>
      </c>
      <c r="O258" s="33">
        <v>9593.0741752577833</v>
      </c>
      <c r="P258" s="33">
        <v>16.407493949315068</v>
      </c>
      <c r="Q258" s="33">
        <v>925.41055082701178</v>
      </c>
      <c r="R258" s="33">
        <v>10.733674273688536</v>
      </c>
      <c r="S258" s="33">
        <v>14.00851928963858</v>
      </c>
      <c r="T258" s="33">
        <v>10.366290039253107</v>
      </c>
      <c r="U258" s="37">
        <f t="shared" si="42"/>
        <v>-1.7968693542816438E-2</v>
      </c>
      <c r="V258" s="38">
        <f t="shared" si="43"/>
        <v>0.98203130645718351</v>
      </c>
      <c r="W258" s="38">
        <f t="shared" si="44"/>
        <v>4.6698592295669972E-2</v>
      </c>
      <c r="X258" s="37">
        <f t="shared" si="45"/>
        <v>6.0702503424697518E-2</v>
      </c>
      <c r="Y258" s="37">
        <f t="shared" si="46"/>
        <v>9.1195367315937581E-2</v>
      </c>
      <c r="Z258" s="37">
        <f t="shared" si="47"/>
        <v>0.10711206864114065</v>
      </c>
    </row>
    <row r="259" spans="1:26" x14ac:dyDescent="0.3">
      <c r="A259" s="34">
        <v>17319</v>
      </c>
      <c r="B259" s="33">
        <v>14.84</v>
      </c>
      <c r="C259" s="33">
        <v>0.76</v>
      </c>
      <c r="D259" s="33">
        <v>1.44</v>
      </c>
      <c r="E259" s="37">
        <f t="shared" si="36"/>
        <v>4.0149477654869342E-2</v>
      </c>
      <c r="F259" s="37">
        <f t="shared" si="37"/>
        <v>1.0401494776548694</v>
      </c>
      <c r="G259" s="37">
        <f t="shared" si="38"/>
        <v>0.30412293616997066</v>
      </c>
      <c r="H259" s="37">
        <f t="shared" si="39"/>
        <v>0.19384562183382137</v>
      </c>
      <c r="I259" s="37">
        <f t="shared" si="40"/>
        <v>0.10505906320861236</v>
      </c>
      <c r="J259" s="37">
        <f t="shared" si="41"/>
        <v>8.9084132951442463E-2</v>
      </c>
      <c r="K259" s="33">
        <v>22</v>
      </c>
      <c r="L259" s="33">
        <v>2.3291666666666666</v>
      </c>
      <c r="M259" s="33">
        <v>175.21520545454544</v>
      </c>
      <c r="N259" s="33">
        <v>8.9732854545454543</v>
      </c>
      <c r="O259" s="33">
        <v>9924.6111593228143</v>
      </c>
      <c r="P259" s="33">
        <v>17.002014545454543</v>
      </c>
      <c r="Q259" s="33">
        <v>963.03504510949131</v>
      </c>
      <c r="R259" s="33">
        <v>11.082715855052093</v>
      </c>
      <c r="S259" s="33">
        <v>14.448343003675774</v>
      </c>
      <c r="T259" s="33">
        <v>10.305555555555555</v>
      </c>
      <c r="U259" s="37">
        <f t="shared" si="42"/>
        <v>3.4273402567760014E-2</v>
      </c>
      <c r="V259" s="38">
        <f t="shared" si="43"/>
        <v>1.03427340256776</v>
      </c>
      <c r="W259" s="38">
        <f t="shared" si="44"/>
        <v>0.1165344343146697</v>
      </c>
      <c r="X259" s="37">
        <f t="shared" si="45"/>
        <v>7.7691854342758049E-2</v>
      </c>
      <c r="Y259" s="37">
        <f t="shared" si="46"/>
        <v>9.4764949656322095E-2</v>
      </c>
      <c r="Z259" s="37">
        <f t="shared" si="47"/>
        <v>0.11267477020023353</v>
      </c>
    </row>
    <row r="260" spans="1:26" x14ac:dyDescent="0.3">
      <c r="A260" s="34">
        <v>17349</v>
      </c>
      <c r="B260" s="33">
        <v>15.77</v>
      </c>
      <c r="C260" s="33">
        <v>0.77</v>
      </c>
      <c r="D260" s="33">
        <v>1.4766699999999999</v>
      </c>
      <c r="E260" s="37">
        <f t="shared" ref="E260:E323" si="48">LN(D260/D259)</f>
        <v>2.5146439134820623E-2</v>
      </c>
      <c r="F260" s="37">
        <f t="shared" ref="F260:F323" si="49">1+E260</f>
        <v>1.0251464391348206</v>
      </c>
      <c r="G260" s="37">
        <f t="shared" ref="G260:G323" si="50">PRODUCT(F260:F271)-1</f>
        <v>0.28794932715673971</v>
      </c>
      <c r="H260" s="37">
        <f t="shared" ref="H260:H323" si="51">((PRODUCT(F260:F295)^(1/COUNT(F260:F295))-1))*12</f>
        <v>0.18807132501413282</v>
      </c>
      <c r="I260" s="37">
        <f t="shared" ref="I260:I323" si="52">((PRODUCT(F260:F319)^(1/COUNT(F260:F319))-1))*12</f>
        <v>9.5396720425866555E-2</v>
      </c>
      <c r="J260" s="37">
        <f t="shared" ref="J260:J323" si="53">((PRODUCT(F260:F379)^(1/COUNT(F260:F379))-1))*12</f>
        <v>8.5315531657023769E-2</v>
      </c>
      <c r="K260" s="33">
        <v>22.2</v>
      </c>
      <c r="L260" s="33">
        <v>2.3449999999999998</v>
      </c>
      <c r="M260" s="33">
        <v>184.51823468468467</v>
      </c>
      <c r="N260" s="33">
        <v>9.0094509009008998</v>
      </c>
      <c r="O260" s="33">
        <v>10494.083552999869</v>
      </c>
      <c r="P260" s="33">
        <v>17.277903716666664</v>
      </c>
      <c r="Q260" s="33">
        <v>982.64415727383118</v>
      </c>
      <c r="R260" s="33">
        <v>11.696446553354361</v>
      </c>
      <c r="S260" s="33">
        <v>15.226610589449008</v>
      </c>
      <c r="T260" s="33">
        <v>10.679434132202863</v>
      </c>
      <c r="U260" s="37">
        <f t="shared" ref="U260:U323" si="54">LN(B260/B259)</f>
        <v>6.0783163235712527E-2</v>
      </c>
      <c r="V260" s="38">
        <f t="shared" ref="V260:V323" si="55">1+U260</f>
        <v>1.0607831632357125</v>
      </c>
      <c r="W260" s="38">
        <f t="shared" ref="W260:W323" si="56">PRODUCT(V260:V271)-1</f>
        <v>0.12341668893453384</v>
      </c>
      <c r="X260" s="37">
        <f t="shared" ref="X260:X323" si="57">((PRODUCT(V260:V295)^(1/COUNT(V260:V295)))-1)*12</f>
        <v>7.1758492414952357E-2</v>
      </c>
      <c r="Y260" s="37">
        <f t="shared" ref="Y260:Y323" si="58">((PRODUCT(V260:V319)^(1/COUNT(V260:V319)))-1)*12</f>
        <v>9.3346966856844737E-2</v>
      </c>
      <c r="Z260" s="37">
        <f t="shared" ref="Z260:Z323" si="59">((PRODUCT(V260:V379)^(1/COUNT(V260:V379)))-1)*12</f>
        <v>0.11090796642678402</v>
      </c>
    </row>
    <row r="261" spans="1:26" x14ac:dyDescent="0.3">
      <c r="A261" s="34">
        <v>17380</v>
      </c>
      <c r="B261" s="33">
        <v>15.46</v>
      </c>
      <c r="C261" s="33">
        <v>0.78</v>
      </c>
      <c r="D261" s="33">
        <v>1.5133300000000001</v>
      </c>
      <c r="E261" s="37">
        <f t="shared" si="48"/>
        <v>2.4522968016819476E-2</v>
      </c>
      <c r="F261" s="37">
        <f t="shared" si="49"/>
        <v>1.0245229680168195</v>
      </c>
      <c r="G261" s="37">
        <f t="shared" si="50"/>
        <v>0.30277065959259941</v>
      </c>
      <c r="H261" s="37">
        <f t="shared" si="51"/>
        <v>0.18747666786267381</v>
      </c>
      <c r="I261" s="37">
        <f t="shared" si="52"/>
        <v>9.0963936908534215E-2</v>
      </c>
      <c r="J261" s="37">
        <f t="shared" si="53"/>
        <v>8.3303008274397072E-2</v>
      </c>
      <c r="K261" s="33">
        <v>22.5</v>
      </c>
      <c r="L261" s="33">
        <v>2.3608333333333329</v>
      </c>
      <c r="M261" s="33">
        <v>178.47917244444443</v>
      </c>
      <c r="N261" s="33">
        <v>9.0047706666666656</v>
      </c>
      <c r="O261" s="33">
        <v>10193.301957187825</v>
      </c>
      <c r="P261" s="33">
        <v>17.470755888444444</v>
      </c>
      <c r="Q261" s="33">
        <v>997.78975749489337</v>
      </c>
      <c r="R261" s="33">
        <v>11.337472355329828</v>
      </c>
      <c r="S261" s="33">
        <v>14.73910076464815</v>
      </c>
      <c r="T261" s="33">
        <v>10.215881532778706</v>
      </c>
      <c r="U261" s="37">
        <f t="shared" si="54"/>
        <v>-1.9853357815671071E-2</v>
      </c>
      <c r="V261" s="38">
        <f t="shared" si="55"/>
        <v>0.9801466421843289</v>
      </c>
      <c r="W261" s="38">
        <f t="shared" si="56"/>
        <v>3.3554939029227793E-2</v>
      </c>
      <c r="X261" s="37">
        <f t="shared" si="57"/>
        <v>2.5793533676002234E-2</v>
      </c>
      <c r="Y261" s="37">
        <f t="shared" si="58"/>
        <v>8.7081589743643661E-2</v>
      </c>
      <c r="Z261" s="37">
        <f t="shared" si="59"/>
        <v>0.10695072433891539</v>
      </c>
    </row>
    <row r="262" spans="1:26" x14ac:dyDescent="0.3">
      <c r="A262" s="34">
        <v>17411</v>
      </c>
      <c r="B262" s="33">
        <v>15.06</v>
      </c>
      <c r="C262" s="33">
        <v>0.79</v>
      </c>
      <c r="D262" s="33">
        <v>1.55</v>
      </c>
      <c r="E262" s="37">
        <f t="shared" si="48"/>
        <v>2.3942410191605892E-2</v>
      </c>
      <c r="F262" s="37">
        <f t="shared" si="49"/>
        <v>1.0239424101916059</v>
      </c>
      <c r="G262" s="37">
        <f t="shared" si="50"/>
        <v>0.3168906344011222</v>
      </c>
      <c r="H262" s="37">
        <f t="shared" si="51"/>
        <v>0.18691172631257036</v>
      </c>
      <c r="I262" s="37">
        <f t="shared" si="52"/>
        <v>8.6652852078332288E-2</v>
      </c>
      <c r="J262" s="37">
        <f t="shared" si="53"/>
        <v>8.1349421032266278E-2</v>
      </c>
      <c r="K262" s="33">
        <v>23</v>
      </c>
      <c r="L262" s="33">
        <v>2.3766666666666669</v>
      </c>
      <c r="M262" s="33">
        <v>170.08174695652176</v>
      </c>
      <c r="N262" s="33">
        <v>8.921950869565217</v>
      </c>
      <c r="O262" s="33">
        <v>9756.1707540277275</v>
      </c>
      <c r="P262" s="33">
        <v>17.505093478260868</v>
      </c>
      <c r="Q262" s="33">
        <v>1004.1211599430926</v>
      </c>
      <c r="R262" s="33">
        <v>10.827463017228835</v>
      </c>
      <c r="S262" s="33">
        <v>14.058032932818952</v>
      </c>
      <c r="T262" s="33">
        <v>9.7161290322580651</v>
      </c>
      <c r="U262" s="37">
        <f t="shared" si="54"/>
        <v>-2.6213820787528395E-2</v>
      </c>
      <c r="V262" s="38">
        <f t="shared" si="55"/>
        <v>0.97378617921247157</v>
      </c>
      <c r="W262" s="38">
        <f t="shared" si="56"/>
        <v>2.3205041798678661E-2</v>
      </c>
      <c r="X262" s="37">
        <f t="shared" si="57"/>
        <v>5.1561882833000894E-2</v>
      </c>
      <c r="Y262" s="37">
        <f t="shared" si="58"/>
        <v>9.1922327000365733E-2</v>
      </c>
      <c r="Z262" s="37">
        <f t="shared" si="59"/>
        <v>0.10309472105323358</v>
      </c>
    </row>
    <row r="263" spans="1:26" x14ac:dyDescent="0.3">
      <c r="A263" s="34">
        <v>17441</v>
      </c>
      <c r="B263" s="33">
        <v>15.45</v>
      </c>
      <c r="C263" s="33">
        <v>0.80666700000000002</v>
      </c>
      <c r="D263" s="33">
        <v>1.57</v>
      </c>
      <c r="E263" s="37">
        <f t="shared" si="48"/>
        <v>1.2820688429061469E-2</v>
      </c>
      <c r="F263" s="37">
        <f t="shared" si="49"/>
        <v>1.0128206884290614</v>
      </c>
      <c r="G263" s="37">
        <f t="shared" si="50"/>
        <v>0.33034195819695822</v>
      </c>
      <c r="H263" s="37">
        <f t="shared" si="51"/>
        <v>0.18637021214222038</v>
      </c>
      <c r="I263" s="37">
        <f t="shared" si="52"/>
        <v>8.2456689864017996E-2</v>
      </c>
      <c r="J263" s="37">
        <f t="shared" si="53"/>
        <v>7.9451164124271223E-2</v>
      </c>
      <c r="K263" s="33">
        <v>23</v>
      </c>
      <c r="L263" s="33">
        <v>2.3925000000000001</v>
      </c>
      <c r="M263" s="33">
        <v>174.48625434782608</v>
      </c>
      <c r="N263" s="33">
        <v>9.1101814456956518</v>
      </c>
      <c r="O263" s="33">
        <v>10052.368519203073</v>
      </c>
      <c r="P263" s="33">
        <v>17.730965652173914</v>
      </c>
      <c r="Q263" s="33">
        <v>1021.5028203979824</v>
      </c>
      <c r="R263" s="33">
        <v>11.132662042754784</v>
      </c>
      <c r="S263" s="33">
        <v>14.435005794121897</v>
      </c>
      <c r="T263" s="33">
        <v>9.84076433121019</v>
      </c>
      <c r="U263" s="37">
        <f t="shared" si="54"/>
        <v>2.5566780972006927E-2</v>
      </c>
      <c r="V263" s="38">
        <f t="shared" si="55"/>
        <v>1.0255667809720068</v>
      </c>
      <c r="W263" s="38">
        <f t="shared" si="56"/>
        <v>3.8816266178243186E-2</v>
      </c>
      <c r="X263" s="37">
        <f t="shared" si="57"/>
        <v>7.1878258260196226E-2</v>
      </c>
      <c r="Y263" s="37">
        <f t="shared" si="58"/>
        <v>9.4022630358483461E-2</v>
      </c>
      <c r="Z263" s="37">
        <f t="shared" si="59"/>
        <v>0.1015072112328177</v>
      </c>
    </row>
    <row r="264" spans="1:26" x14ac:dyDescent="0.3">
      <c r="A264" s="34">
        <v>17472</v>
      </c>
      <c r="B264" s="33">
        <v>15.27</v>
      </c>
      <c r="C264" s="33">
        <v>0.82333299999999998</v>
      </c>
      <c r="D264" s="33">
        <v>1.59</v>
      </c>
      <c r="E264" s="37">
        <f t="shared" si="48"/>
        <v>1.2658396871923465E-2</v>
      </c>
      <c r="F264" s="37">
        <f t="shared" si="49"/>
        <v>1.0126583968719234</v>
      </c>
      <c r="G264" s="37">
        <f t="shared" si="50"/>
        <v>0.35922770341946353</v>
      </c>
      <c r="H264" s="37">
        <f t="shared" si="51"/>
        <v>0.1869639952031088</v>
      </c>
      <c r="I264" s="37">
        <f t="shared" si="52"/>
        <v>8.1022468841878137E-2</v>
      </c>
      <c r="J264" s="37">
        <f t="shared" si="53"/>
        <v>7.7192750176601876E-2</v>
      </c>
      <c r="K264" s="33">
        <v>23.1</v>
      </c>
      <c r="L264" s="33">
        <v>2.4083333333333332</v>
      </c>
      <c r="M264" s="33">
        <v>171.70685324675324</v>
      </c>
      <c r="N264" s="33">
        <v>9.2581479112121201</v>
      </c>
      <c r="O264" s="33">
        <v>9936.6915680947768</v>
      </c>
      <c r="P264" s="33">
        <v>17.879102597402596</v>
      </c>
      <c r="Q264" s="33">
        <v>1034.6653302731299</v>
      </c>
      <c r="R264" s="33">
        <v>10.97540732483907</v>
      </c>
      <c r="S264" s="33">
        <v>14.214670910685852</v>
      </c>
      <c r="T264" s="33">
        <v>9.6037735849056602</v>
      </c>
      <c r="U264" s="37">
        <f t="shared" si="54"/>
        <v>-1.1718884113213375E-2</v>
      </c>
      <c r="V264" s="38">
        <f t="shared" si="55"/>
        <v>0.98828111588678658</v>
      </c>
      <c r="W264" s="38">
        <f t="shared" si="56"/>
        <v>4.0185633939476162E-2</v>
      </c>
      <c r="X264" s="37">
        <f t="shared" si="57"/>
        <v>7.6749438355160571E-2</v>
      </c>
      <c r="Y264" s="37">
        <f t="shared" si="58"/>
        <v>8.4616835908147614E-2</v>
      </c>
      <c r="Z264" s="37">
        <f t="shared" si="59"/>
        <v>9.2259757272012521E-2</v>
      </c>
    </row>
    <row r="265" spans="1:26" x14ac:dyDescent="0.3">
      <c r="A265" s="34">
        <v>17502</v>
      </c>
      <c r="B265" s="33">
        <v>15.03</v>
      </c>
      <c r="C265" s="33">
        <v>0.84</v>
      </c>
      <c r="D265" s="33">
        <v>1.61</v>
      </c>
      <c r="E265" s="37">
        <f t="shared" si="48"/>
        <v>1.2500162764231468E-2</v>
      </c>
      <c r="F265" s="37">
        <f t="shared" si="49"/>
        <v>1.0125001627642314</v>
      </c>
      <c r="G265" s="37">
        <f t="shared" si="50"/>
        <v>0.38739720529470789</v>
      </c>
      <c r="H265" s="37">
        <f t="shared" si="51"/>
        <v>0.18754195971416987</v>
      </c>
      <c r="I265" s="37">
        <f t="shared" si="52"/>
        <v>7.9615203850671001E-2</v>
      </c>
      <c r="J265" s="37">
        <f t="shared" si="53"/>
        <v>7.4941027310522657E-2</v>
      </c>
      <c r="K265" s="33">
        <v>23.4</v>
      </c>
      <c r="L265" s="33">
        <v>2.4241666666666668</v>
      </c>
      <c r="M265" s="33">
        <v>166.84135000000001</v>
      </c>
      <c r="N265" s="33">
        <v>9.324466666666666</v>
      </c>
      <c r="O265" s="33">
        <v>9700.0917554311254</v>
      </c>
      <c r="P265" s="33">
        <v>17.871894444444447</v>
      </c>
      <c r="Q265" s="33">
        <v>1039.0650516463149</v>
      </c>
      <c r="R265" s="33">
        <v>10.680912531969188</v>
      </c>
      <c r="S265" s="33">
        <v>13.820049087776749</v>
      </c>
      <c r="T265" s="33">
        <v>9.3354037267080727</v>
      </c>
      <c r="U265" s="37">
        <f t="shared" si="54"/>
        <v>-1.5841915465657976E-2</v>
      </c>
      <c r="V265" s="38">
        <f t="shared" si="55"/>
        <v>0.98415808453434206</v>
      </c>
      <c r="W265" s="38">
        <f t="shared" si="56"/>
        <v>-7.6786217708501026E-3</v>
      </c>
      <c r="X265" s="37">
        <f t="shared" si="57"/>
        <v>8.0027695627260087E-2</v>
      </c>
      <c r="Y265" s="37">
        <f t="shared" si="58"/>
        <v>9.3191105698481103E-2</v>
      </c>
      <c r="Z265" s="37">
        <f t="shared" si="59"/>
        <v>9.1224836258295916E-2</v>
      </c>
    </row>
    <row r="266" spans="1:26" x14ac:dyDescent="0.3">
      <c r="A266" s="34">
        <v>17533</v>
      </c>
      <c r="B266" s="33">
        <v>14.83</v>
      </c>
      <c r="C266" s="33">
        <v>0.843333</v>
      </c>
      <c r="D266" s="33">
        <v>1.64333</v>
      </c>
      <c r="E266" s="37">
        <f t="shared" si="48"/>
        <v>2.0490491990494259E-2</v>
      </c>
      <c r="F266" s="37">
        <f t="shared" si="49"/>
        <v>1.0204904919904942</v>
      </c>
      <c r="G266" s="37">
        <f t="shared" si="50"/>
        <v>0.41486504153940595</v>
      </c>
      <c r="H266" s="37">
        <f t="shared" si="51"/>
        <v>0.18810473030077102</v>
      </c>
      <c r="I266" s="37">
        <f t="shared" si="52"/>
        <v>7.8232471966894757E-2</v>
      </c>
      <c r="J266" s="37">
        <f t="shared" si="53"/>
        <v>7.2695996418210562E-2</v>
      </c>
      <c r="K266" s="33">
        <v>23.7</v>
      </c>
      <c r="L266" s="33">
        <v>2.44</v>
      </c>
      <c r="M266" s="33">
        <v>162.53742573839662</v>
      </c>
      <c r="N266" s="33">
        <v>9.2429652636708859</v>
      </c>
      <c r="O266" s="33">
        <v>9494.6451281402515</v>
      </c>
      <c r="P266" s="33">
        <v>18.010966138818564</v>
      </c>
      <c r="Q266" s="33">
        <v>1052.1129587610733</v>
      </c>
      <c r="R266" s="33">
        <v>10.419342657320323</v>
      </c>
      <c r="S266" s="33">
        <v>13.470659208036281</v>
      </c>
      <c r="T266" s="33">
        <v>9.0243590757790582</v>
      </c>
      <c r="U266" s="37">
        <f t="shared" si="54"/>
        <v>-1.3396047615042301E-2</v>
      </c>
      <c r="V266" s="38">
        <f t="shared" si="55"/>
        <v>0.98660395238495768</v>
      </c>
      <c r="W266" s="38">
        <f t="shared" si="56"/>
        <v>1.6785669147538762E-3</v>
      </c>
      <c r="X266" s="37">
        <f t="shared" si="57"/>
        <v>8.4027550123309425E-2</v>
      </c>
      <c r="Y266" s="37">
        <f t="shared" si="58"/>
        <v>0.10423421447854153</v>
      </c>
      <c r="Z266" s="37">
        <f t="shared" si="59"/>
        <v>9.2783982433060963E-2</v>
      </c>
    </row>
    <row r="267" spans="1:26" x14ac:dyDescent="0.3">
      <c r="A267" s="34">
        <v>17564</v>
      </c>
      <c r="B267" s="33">
        <v>14.1</v>
      </c>
      <c r="C267" s="33">
        <v>0.84666699999999995</v>
      </c>
      <c r="D267" s="33">
        <v>1.6766700000000001</v>
      </c>
      <c r="E267" s="37">
        <f t="shared" si="48"/>
        <v>2.0085012526266613E-2</v>
      </c>
      <c r="F267" s="37">
        <f t="shared" si="49"/>
        <v>1.0200850125262666</v>
      </c>
      <c r="G267" s="37">
        <f t="shared" si="50"/>
        <v>0.40450111209589856</v>
      </c>
      <c r="H267" s="37">
        <f t="shared" si="51"/>
        <v>0.1808423449195935</v>
      </c>
      <c r="I267" s="37">
        <f t="shared" si="52"/>
        <v>7.4985072551633003E-2</v>
      </c>
      <c r="J267" s="37">
        <f t="shared" si="53"/>
        <v>6.8313813213404906E-2</v>
      </c>
      <c r="K267" s="33">
        <v>23.5</v>
      </c>
      <c r="L267" s="33">
        <v>2.4291666666666667</v>
      </c>
      <c r="M267" s="33">
        <v>155.85179999999997</v>
      </c>
      <c r="N267" s="33">
        <v>9.3584805638723392</v>
      </c>
      <c r="O267" s="33">
        <v>9149.6598264483255</v>
      </c>
      <c r="P267" s="33">
        <v>18.532768617446809</v>
      </c>
      <c r="Q267" s="33">
        <v>1088.0113575327034</v>
      </c>
      <c r="R267" s="33">
        <v>9.999761169144179</v>
      </c>
      <c r="S267" s="33">
        <v>12.922123925363083</v>
      </c>
      <c r="T267" s="33">
        <v>8.4095260247991543</v>
      </c>
      <c r="U267" s="37">
        <f t="shared" si="54"/>
        <v>-5.0477358765718197E-2</v>
      </c>
      <c r="V267" s="38">
        <f t="shared" si="55"/>
        <v>0.94952264123428176</v>
      </c>
      <c r="W267" s="38">
        <f t="shared" si="56"/>
        <v>2.6578757402628828E-2</v>
      </c>
      <c r="X267" s="37">
        <f t="shared" si="57"/>
        <v>0.11171063569501705</v>
      </c>
      <c r="Y267" s="37">
        <f t="shared" si="58"/>
        <v>0.1080343710070899</v>
      </c>
      <c r="Z267" s="37">
        <f t="shared" si="59"/>
        <v>9.6079698369301525E-2</v>
      </c>
    </row>
    <row r="268" spans="1:26" x14ac:dyDescent="0.3">
      <c r="A268" s="34">
        <v>17593</v>
      </c>
      <c r="B268" s="33">
        <v>14.3</v>
      </c>
      <c r="C268" s="33">
        <v>0.85</v>
      </c>
      <c r="D268" s="33">
        <v>1.71</v>
      </c>
      <c r="E268" s="37">
        <f t="shared" si="48"/>
        <v>1.9683687001435943E-2</v>
      </c>
      <c r="F268" s="37">
        <f t="shared" si="49"/>
        <v>1.0196836870014359</v>
      </c>
      <c r="G268" s="37">
        <f t="shared" si="50"/>
        <v>0.39453704840877091</v>
      </c>
      <c r="H268" s="37">
        <f t="shared" si="51"/>
        <v>0.1737170146906033</v>
      </c>
      <c r="I268" s="37">
        <f t="shared" si="52"/>
        <v>7.1815055242598014E-2</v>
      </c>
      <c r="J268" s="37">
        <f t="shared" si="53"/>
        <v>6.3917693703206879E-2</v>
      </c>
      <c r="K268" s="33">
        <v>23.4</v>
      </c>
      <c r="L268" s="33">
        <v>2.418333333333333</v>
      </c>
      <c r="M268" s="33">
        <v>158.73794444444445</v>
      </c>
      <c r="N268" s="33">
        <v>9.4354722222222218</v>
      </c>
      <c r="O268" s="33">
        <v>9365.2590044575863</v>
      </c>
      <c r="P268" s="33">
        <v>18.981950000000001</v>
      </c>
      <c r="Q268" s="33">
        <v>1119.9016012323407</v>
      </c>
      <c r="R268" s="33">
        <v>10.18668060948967</v>
      </c>
      <c r="S268" s="33">
        <v>13.157348384869669</v>
      </c>
      <c r="T268" s="33">
        <v>8.3625730994152061</v>
      </c>
      <c r="U268" s="37">
        <f t="shared" si="54"/>
        <v>1.4084739881739023E-2</v>
      </c>
      <c r="V268" s="38">
        <f t="shared" si="55"/>
        <v>1.014084739881739</v>
      </c>
      <c r="W268" s="38">
        <f t="shared" si="56"/>
        <v>3.8805216269920839E-2</v>
      </c>
      <c r="X268" s="37">
        <f t="shared" si="57"/>
        <v>0.14125638891297942</v>
      </c>
      <c r="Y268" s="37">
        <f t="shared" si="58"/>
        <v>0.11599221891078759</v>
      </c>
      <c r="Z268" s="37">
        <f t="shared" si="59"/>
        <v>0.10164406838965157</v>
      </c>
    </row>
    <row r="269" spans="1:26" x14ac:dyDescent="0.3">
      <c r="A269" s="34">
        <v>17624</v>
      </c>
      <c r="B269" s="33">
        <v>15.4</v>
      </c>
      <c r="C269" s="33">
        <v>0.85</v>
      </c>
      <c r="D269" s="33">
        <v>1.76</v>
      </c>
      <c r="E269" s="37">
        <f t="shared" si="48"/>
        <v>2.8820438535491884E-2</v>
      </c>
      <c r="F269" s="37">
        <f t="shared" si="49"/>
        <v>1.028820438535492</v>
      </c>
      <c r="G269" s="37">
        <f t="shared" si="50"/>
        <v>0.38496574117753823</v>
      </c>
      <c r="H269" s="37">
        <f t="shared" si="51"/>
        <v>0.16672956666396743</v>
      </c>
      <c r="I269" s="37">
        <f t="shared" si="52"/>
        <v>6.8721600297526386E-2</v>
      </c>
      <c r="J269" s="37">
        <f t="shared" si="53"/>
        <v>5.9503903885562259E-2</v>
      </c>
      <c r="K269" s="33">
        <v>23.8</v>
      </c>
      <c r="L269" s="33">
        <v>2.4075000000000002</v>
      </c>
      <c r="M269" s="33">
        <v>168.07547058823528</v>
      </c>
      <c r="N269" s="33">
        <v>9.2768928571428564</v>
      </c>
      <c r="O269" s="33">
        <v>9961.7666205742007</v>
      </c>
      <c r="P269" s="33">
        <v>19.208625210084033</v>
      </c>
      <c r="Q269" s="33">
        <v>1138.4876137799088</v>
      </c>
      <c r="R269" s="33">
        <v>10.779484482024616</v>
      </c>
      <c r="S269" s="33">
        <v>13.912519101434729</v>
      </c>
      <c r="T269" s="33">
        <v>8.75</v>
      </c>
      <c r="U269" s="37">
        <f t="shared" si="54"/>
        <v>7.4107972153721835E-2</v>
      </c>
      <c r="V269" s="38">
        <f t="shared" si="55"/>
        <v>1.0741079721537219</v>
      </c>
      <c r="W269" s="38">
        <f t="shared" si="56"/>
        <v>3.4041137712692127E-2</v>
      </c>
      <c r="X269" s="37">
        <f t="shared" si="57"/>
        <v>0.1307745218441978</v>
      </c>
      <c r="Y269" s="37">
        <f t="shared" si="58"/>
        <v>0.11417808044454336</v>
      </c>
      <c r="Z269" s="37">
        <f t="shared" si="59"/>
        <v>0.10226934981266922</v>
      </c>
    </row>
    <row r="270" spans="1:26" x14ac:dyDescent="0.3">
      <c r="A270" s="34">
        <v>17654</v>
      </c>
      <c r="B270" s="33">
        <v>16.149999999999999</v>
      </c>
      <c r="C270" s="33">
        <v>0.85</v>
      </c>
      <c r="D270" s="33">
        <v>1.81</v>
      </c>
      <c r="E270" s="37">
        <f t="shared" si="48"/>
        <v>2.8013036227673888E-2</v>
      </c>
      <c r="F270" s="37">
        <f t="shared" si="49"/>
        <v>1.0280130362276738</v>
      </c>
      <c r="G270" s="37">
        <f t="shared" si="50"/>
        <v>0.34993596164760032</v>
      </c>
      <c r="H270" s="37">
        <f t="shared" si="51"/>
        <v>0.15269826587174418</v>
      </c>
      <c r="I270" s="37">
        <f t="shared" si="52"/>
        <v>6.5190694738697985E-2</v>
      </c>
      <c r="J270" s="37">
        <f t="shared" si="53"/>
        <v>5.4357984888356192E-2</v>
      </c>
      <c r="K270" s="33">
        <v>23.9</v>
      </c>
      <c r="L270" s="33">
        <v>2.3966666666666665</v>
      </c>
      <c r="M270" s="33">
        <v>175.52347071129705</v>
      </c>
      <c r="N270" s="33">
        <v>9.2380774058577408</v>
      </c>
      <c r="O270" s="33">
        <v>10448.834739384765</v>
      </c>
      <c r="P270" s="33">
        <v>19.671670711297072</v>
      </c>
      <c r="Q270" s="33">
        <v>1171.045874816497</v>
      </c>
      <c r="R270" s="33">
        <v>11.241032697984433</v>
      </c>
      <c r="S270" s="33">
        <v>14.496634879651305</v>
      </c>
      <c r="T270" s="33">
        <v>8.9226519337016565</v>
      </c>
      <c r="U270" s="37">
        <f t="shared" si="54"/>
        <v>4.7552540249082058E-2</v>
      </c>
      <c r="V270" s="38">
        <f t="shared" si="55"/>
        <v>1.047552540249082</v>
      </c>
      <c r="W270" s="38">
        <f t="shared" si="56"/>
        <v>-3.8594638905617984E-2</v>
      </c>
      <c r="X270" s="37">
        <f t="shared" si="57"/>
        <v>0.11115869129208278</v>
      </c>
      <c r="Y270" s="37">
        <f t="shared" si="58"/>
        <v>8.9306123965541495E-2</v>
      </c>
      <c r="Z270" s="37">
        <f t="shared" si="59"/>
        <v>9.5609057204836922E-2</v>
      </c>
    </row>
    <row r="271" spans="1:26" x14ac:dyDescent="0.3">
      <c r="A271" s="34">
        <v>17685</v>
      </c>
      <c r="B271" s="33">
        <v>16.82</v>
      </c>
      <c r="C271" s="33">
        <v>0.85</v>
      </c>
      <c r="D271" s="33">
        <v>1.86</v>
      </c>
      <c r="E271" s="37">
        <f t="shared" si="48"/>
        <v>2.724964244737554E-2</v>
      </c>
      <c r="F271" s="37">
        <f t="shared" si="49"/>
        <v>1.0272496424473756</v>
      </c>
      <c r="G271" s="37">
        <f t="shared" si="50"/>
        <v>0.31680986778678322</v>
      </c>
      <c r="H271" s="37">
        <f t="shared" si="51"/>
        <v>0.13889022244405247</v>
      </c>
      <c r="I271" s="37">
        <f t="shared" si="52"/>
        <v>6.1794408142305635E-2</v>
      </c>
      <c r="J271" s="37">
        <f t="shared" si="53"/>
        <v>4.9239657630765876E-2</v>
      </c>
      <c r="K271" s="33">
        <v>24.1</v>
      </c>
      <c r="L271" s="33">
        <v>2.3858333333333333</v>
      </c>
      <c r="M271" s="33">
        <v>181.28819336099585</v>
      </c>
      <c r="N271" s="33">
        <v>9.161412863070538</v>
      </c>
      <c r="O271" s="33">
        <v>10837.454039645818</v>
      </c>
      <c r="P271" s="33">
        <v>20.047326970954355</v>
      </c>
      <c r="Q271" s="33">
        <v>1198.4342754899653</v>
      </c>
      <c r="R271" s="33">
        <v>11.583895756523839</v>
      </c>
      <c r="S271" s="33">
        <v>14.925847493337095</v>
      </c>
      <c r="T271" s="33">
        <v>9.043010752688172</v>
      </c>
      <c r="U271" s="37">
        <f t="shared" si="54"/>
        <v>4.0648604876136613E-2</v>
      </c>
      <c r="V271" s="38">
        <f t="shared" si="55"/>
        <v>1.0406486048761365</v>
      </c>
      <c r="W271" s="38">
        <f t="shared" si="56"/>
        <v>-8.9041771324559149E-2</v>
      </c>
      <c r="X271" s="37">
        <f t="shared" si="57"/>
        <v>9.5693025620303018E-2</v>
      </c>
      <c r="Y271" s="37">
        <f t="shared" si="58"/>
        <v>8.1003016623767188E-2</v>
      </c>
      <c r="Z271" s="37">
        <f t="shared" si="59"/>
        <v>9.4063923389507309E-2</v>
      </c>
    </row>
    <row r="272" spans="1:26" x14ac:dyDescent="0.3">
      <c r="A272" s="34">
        <v>17715</v>
      </c>
      <c r="B272" s="33">
        <v>16.420000000000002</v>
      </c>
      <c r="C272" s="33">
        <v>0.85666699999999996</v>
      </c>
      <c r="D272" s="33">
        <v>1.93</v>
      </c>
      <c r="E272" s="37">
        <f t="shared" si="48"/>
        <v>3.6943515191684276E-2</v>
      </c>
      <c r="F272" s="37">
        <f t="shared" si="49"/>
        <v>1.0369435151916844</v>
      </c>
      <c r="G272" s="37">
        <f t="shared" si="50"/>
        <v>0.28544663548383231</v>
      </c>
      <c r="H272" s="37">
        <f t="shared" si="51"/>
        <v>0.1252864439999497</v>
      </c>
      <c r="I272" s="37">
        <f t="shared" si="52"/>
        <v>5.8526248987599061E-2</v>
      </c>
      <c r="J272" s="37">
        <f t="shared" si="53"/>
        <v>4.414209791967405E-2</v>
      </c>
      <c r="K272" s="33">
        <v>24.4</v>
      </c>
      <c r="L272" s="33">
        <v>2.375</v>
      </c>
      <c r="M272" s="33">
        <v>174.80099426229509</v>
      </c>
      <c r="N272" s="33">
        <v>9.1197468545491791</v>
      </c>
      <c r="O272" s="33">
        <v>10495.079368254557</v>
      </c>
      <c r="P272" s="33">
        <v>20.546036475409835</v>
      </c>
      <c r="Q272" s="33">
        <v>1233.5872826267534</v>
      </c>
      <c r="R272" s="33">
        <v>11.134621739180929</v>
      </c>
      <c r="S272" s="33">
        <v>14.338438705434074</v>
      </c>
      <c r="T272" s="33">
        <v>8.5077720207253904</v>
      </c>
      <c r="U272" s="37">
        <f t="shared" si="54"/>
        <v>-2.4068550520519757E-2</v>
      </c>
      <c r="V272" s="38">
        <f t="shared" si="55"/>
        <v>0.9759314494794803</v>
      </c>
      <c r="W272" s="38">
        <f t="shared" si="56"/>
        <v>-0.1739631218423372</v>
      </c>
      <c r="X272" s="37">
        <f t="shared" si="57"/>
        <v>7.6396149496877896E-2</v>
      </c>
      <c r="Y272" s="37">
        <f t="shared" si="58"/>
        <v>6.5506310887871066E-2</v>
      </c>
      <c r="Z272" s="37">
        <f t="shared" si="59"/>
        <v>9.2413365212721033E-2</v>
      </c>
    </row>
    <row r="273" spans="1:26" x14ac:dyDescent="0.3">
      <c r="A273" s="34">
        <v>17746</v>
      </c>
      <c r="B273" s="33">
        <v>15.94</v>
      </c>
      <c r="C273" s="33">
        <v>0.86333300000000002</v>
      </c>
      <c r="D273" s="33">
        <v>2</v>
      </c>
      <c r="E273" s="37">
        <f t="shared" si="48"/>
        <v>3.562717764315125E-2</v>
      </c>
      <c r="F273" s="37">
        <f t="shared" si="49"/>
        <v>1.0356271776431512</v>
      </c>
      <c r="G273" s="37">
        <f t="shared" si="50"/>
        <v>0.23792841266890097</v>
      </c>
      <c r="H273" s="37">
        <f t="shared" si="51"/>
        <v>0.10418809422566611</v>
      </c>
      <c r="I273" s="37">
        <f t="shared" si="52"/>
        <v>5.2298677839663021E-2</v>
      </c>
      <c r="J273" s="37">
        <f t="shared" si="53"/>
        <v>3.9927439579917845E-2</v>
      </c>
      <c r="K273" s="33">
        <v>24.5</v>
      </c>
      <c r="L273" s="33">
        <v>2.3641666666666667</v>
      </c>
      <c r="M273" s="33">
        <v>168.99848244897959</v>
      </c>
      <c r="N273" s="33">
        <v>9.1531974183265312</v>
      </c>
      <c r="O273" s="33">
        <v>10192.492258890672</v>
      </c>
      <c r="P273" s="33">
        <v>21.204326530612242</v>
      </c>
      <c r="Q273" s="33">
        <v>1278.8572470377253</v>
      </c>
      <c r="R273" s="33">
        <v>10.72355666247813</v>
      </c>
      <c r="S273" s="33">
        <v>13.804163636491666</v>
      </c>
      <c r="T273" s="33">
        <v>7.97</v>
      </c>
      <c r="U273" s="37">
        <f t="shared" si="54"/>
        <v>-2.966843066221336E-2</v>
      </c>
      <c r="V273" s="38">
        <f t="shared" si="55"/>
        <v>0.97033156933778664</v>
      </c>
      <c r="W273" s="38">
        <f t="shared" si="56"/>
        <v>-0.10703149411135227</v>
      </c>
      <c r="X273" s="37">
        <f t="shared" si="57"/>
        <v>9.0389946766613605E-2</v>
      </c>
      <c r="Y273" s="37">
        <f t="shared" si="58"/>
        <v>7.3222842734359972E-2</v>
      </c>
      <c r="Z273" s="37">
        <f t="shared" si="59"/>
        <v>9.7565518705060583E-2</v>
      </c>
    </row>
    <row r="274" spans="1:26" x14ac:dyDescent="0.3">
      <c r="A274" s="34">
        <v>17777</v>
      </c>
      <c r="B274" s="33">
        <v>15.76</v>
      </c>
      <c r="C274" s="33">
        <v>0.87</v>
      </c>
      <c r="D274" s="33">
        <v>2.0699999999999998</v>
      </c>
      <c r="E274" s="37">
        <f t="shared" si="48"/>
        <v>3.4401426717332317E-2</v>
      </c>
      <c r="F274" s="37">
        <f t="shared" si="49"/>
        <v>1.0344014267173323</v>
      </c>
      <c r="G274" s="37">
        <f t="shared" si="50"/>
        <v>0.19367476901204306</v>
      </c>
      <c r="H274" s="37">
        <f t="shared" si="51"/>
        <v>8.3312169592549168E-2</v>
      </c>
      <c r="I274" s="37">
        <f t="shared" si="52"/>
        <v>4.6324564061443141E-2</v>
      </c>
      <c r="J274" s="37">
        <f t="shared" si="53"/>
        <v>3.5838704879552097E-2</v>
      </c>
      <c r="K274" s="33">
        <v>24.5</v>
      </c>
      <c r="L274" s="33">
        <v>2.3533333333333335</v>
      </c>
      <c r="M274" s="33">
        <v>167.09009306122448</v>
      </c>
      <c r="N274" s="33">
        <v>9.223882040816326</v>
      </c>
      <c r="O274" s="33">
        <v>10123.753681862394</v>
      </c>
      <c r="P274" s="33">
        <v>21.946477959183671</v>
      </c>
      <c r="Q274" s="33">
        <v>1329.7062259806569</v>
      </c>
      <c r="R274" s="33">
        <v>10.553013689399155</v>
      </c>
      <c r="S274" s="33">
        <v>13.581595172569701</v>
      </c>
      <c r="T274" s="33">
        <v>7.6135265700483092</v>
      </c>
      <c r="U274" s="37">
        <f t="shared" si="54"/>
        <v>-1.1356588932335949E-2</v>
      </c>
      <c r="V274" s="38">
        <f t="shared" si="55"/>
        <v>0.98864341106766407</v>
      </c>
      <c r="W274" s="38">
        <f t="shared" si="56"/>
        <v>-4.7262959041537322E-2</v>
      </c>
      <c r="X274" s="37">
        <f t="shared" si="57"/>
        <v>0.11461834048649688</v>
      </c>
      <c r="Y274" s="37">
        <f t="shared" si="58"/>
        <v>8.0110063646446683E-2</v>
      </c>
      <c r="Z274" s="37">
        <f t="shared" si="59"/>
        <v>0.10423957275223028</v>
      </c>
    </row>
    <row r="275" spans="1:26" x14ac:dyDescent="0.3">
      <c r="A275" s="34">
        <v>17807</v>
      </c>
      <c r="B275" s="33">
        <v>16.190000000000001</v>
      </c>
      <c r="C275" s="33">
        <v>0.89</v>
      </c>
      <c r="D275" s="33">
        <v>2.1433300000000002</v>
      </c>
      <c r="E275" s="37">
        <f t="shared" si="48"/>
        <v>3.4812087092978089E-2</v>
      </c>
      <c r="F275" s="37">
        <f t="shared" si="49"/>
        <v>1.034812087092978</v>
      </c>
      <c r="G275" s="37">
        <f t="shared" si="50"/>
        <v>0.15236961419491957</v>
      </c>
      <c r="H275" s="37">
        <f t="shared" si="51"/>
        <v>6.2615437486832626E-2</v>
      </c>
      <c r="I275" s="37">
        <f t="shared" si="52"/>
        <v>4.0584763488459075E-2</v>
      </c>
      <c r="J275" s="37">
        <f t="shared" si="53"/>
        <v>3.1866414977757884E-2</v>
      </c>
      <c r="K275" s="33">
        <v>24.4</v>
      </c>
      <c r="L275" s="33">
        <v>2.3424999999999998</v>
      </c>
      <c r="M275" s="33">
        <v>172.35250286885247</v>
      </c>
      <c r="N275" s="33">
        <v>9.4745971311475419</v>
      </c>
      <c r="O275" s="33">
        <v>10490.433398428302</v>
      </c>
      <c r="P275" s="33">
        <v>22.817065470901642</v>
      </c>
      <c r="Q275" s="33">
        <v>1388.7869435363395</v>
      </c>
      <c r="R275" s="33">
        <v>10.825409809169487</v>
      </c>
      <c r="S275" s="33">
        <v>13.929311962219325</v>
      </c>
      <c r="T275" s="33">
        <v>7.553666490927669</v>
      </c>
      <c r="U275" s="37">
        <f t="shared" si="54"/>
        <v>2.6918683259810706E-2</v>
      </c>
      <c r="V275" s="38">
        <f t="shared" si="55"/>
        <v>1.0269186832598107</v>
      </c>
      <c r="W275" s="38">
        <f t="shared" si="56"/>
        <v>-2.3795179837901248E-2</v>
      </c>
      <c r="X275" s="37">
        <f t="shared" si="57"/>
        <v>0.12692496200794867</v>
      </c>
      <c r="Y275" s="37">
        <f t="shared" si="58"/>
        <v>7.2717799265407557E-2</v>
      </c>
      <c r="Z275" s="37">
        <f t="shared" si="59"/>
        <v>0.1079884045751518</v>
      </c>
    </row>
    <row r="276" spans="1:26" x14ac:dyDescent="0.3">
      <c r="A276" s="34">
        <v>17838</v>
      </c>
      <c r="B276" s="33">
        <v>15.29</v>
      </c>
      <c r="C276" s="33">
        <v>0.91</v>
      </c>
      <c r="D276" s="33">
        <v>2.2166700000000001</v>
      </c>
      <c r="E276" s="37">
        <f t="shared" si="48"/>
        <v>3.3645375387665266E-2</v>
      </c>
      <c r="F276" s="37">
        <f t="shared" si="49"/>
        <v>1.0336453753876653</v>
      </c>
      <c r="G276" s="37">
        <f t="shared" si="50"/>
        <v>0.10267893306893172</v>
      </c>
      <c r="H276" s="37">
        <f t="shared" si="51"/>
        <v>4.8014438925167546E-2</v>
      </c>
      <c r="I276" s="37">
        <f t="shared" si="52"/>
        <v>3.266570817618053E-2</v>
      </c>
      <c r="J276" s="37">
        <f t="shared" si="53"/>
        <v>2.8551597476414337E-2</v>
      </c>
      <c r="K276" s="33">
        <v>24.2</v>
      </c>
      <c r="L276" s="33">
        <v>2.3316666666666666</v>
      </c>
      <c r="M276" s="33">
        <v>164.11666818181817</v>
      </c>
      <c r="N276" s="33">
        <v>9.7675714876033055</v>
      </c>
      <c r="O276" s="33">
        <v>10038.69271703853</v>
      </c>
      <c r="P276" s="33">
        <v>23.792838120247936</v>
      </c>
      <c r="Q276" s="33">
        <v>1455.3609538965206</v>
      </c>
      <c r="R276" s="33">
        <v>10.248096205635564</v>
      </c>
      <c r="S276" s="33">
        <v>13.187035340998523</v>
      </c>
      <c r="T276" s="33">
        <v>6.8977339883699411</v>
      </c>
      <c r="U276" s="37">
        <f t="shared" si="54"/>
        <v>-5.7194747748573006E-2</v>
      </c>
      <c r="V276" s="38">
        <f t="shared" si="55"/>
        <v>0.94280525225142697</v>
      </c>
      <c r="W276" s="38">
        <f t="shared" si="56"/>
        <v>-2.5148245200811492E-2</v>
      </c>
      <c r="X276" s="37">
        <f t="shared" si="57"/>
        <v>0.11625131248347476</v>
      </c>
      <c r="Y276" s="37">
        <f t="shared" si="58"/>
        <v>7.324993702386795E-2</v>
      </c>
      <c r="Z276" s="37">
        <f t="shared" si="59"/>
        <v>0.10925024225577573</v>
      </c>
    </row>
    <row r="277" spans="1:26" x14ac:dyDescent="0.3">
      <c r="A277" s="34">
        <v>17868</v>
      </c>
      <c r="B277" s="33">
        <v>15.19</v>
      </c>
      <c r="C277" s="33">
        <v>0.93</v>
      </c>
      <c r="D277" s="33">
        <v>2.29</v>
      </c>
      <c r="E277" s="37">
        <f t="shared" si="48"/>
        <v>3.2545747808227374E-2</v>
      </c>
      <c r="F277" s="37">
        <f t="shared" si="49"/>
        <v>1.0325457478082274</v>
      </c>
      <c r="G277" s="37">
        <f t="shared" si="50"/>
        <v>5.6213676698962711E-2</v>
      </c>
      <c r="H277" s="37">
        <f t="shared" si="51"/>
        <v>3.3777126921979317E-2</v>
      </c>
      <c r="I277" s="37">
        <f t="shared" si="52"/>
        <v>2.4971586287136027E-2</v>
      </c>
      <c r="J277" s="37">
        <f t="shared" si="53"/>
        <v>2.5350954090339606E-2</v>
      </c>
      <c r="K277" s="33">
        <v>24.1</v>
      </c>
      <c r="L277" s="33">
        <v>2.3208333333333333</v>
      </c>
      <c r="M277" s="33">
        <v>163.71983692946057</v>
      </c>
      <c r="N277" s="33">
        <v>10.023663485477178</v>
      </c>
      <c r="O277" s="33">
        <v>10065.513308643502</v>
      </c>
      <c r="P277" s="33">
        <v>24.681924066390035</v>
      </c>
      <c r="Q277" s="33">
        <v>1517.44736516087</v>
      </c>
      <c r="R277" s="33">
        <v>10.15965293890091</v>
      </c>
      <c r="S277" s="33">
        <v>13.073862008778567</v>
      </c>
      <c r="T277" s="33">
        <v>6.6331877729257638</v>
      </c>
      <c r="U277" s="37">
        <f t="shared" si="54"/>
        <v>-6.5617033332894146E-3</v>
      </c>
      <c r="V277" s="38">
        <f t="shared" si="55"/>
        <v>0.99343829666671057</v>
      </c>
      <c r="W277" s="38">
        <f t="shared" si="56"/>
        <v>4.8208180066720008E-2</v>
      </c>
      <c r="X277" s="37">
        <f t="shared" si="57"/>
        <v>0.12644331220625826</v>
      </c>
      <c r="Y277" s="37">
        <f t="shared" si="58"/>
        <v>8.9465107146177836E-2</v>
      </c>
      <c r="Z277" s="37">
        <f t="shared" si="59"/>
        <v>0.11817639997671137</v>
      </c>
    </row>
    <row r="278" spans="1:26" x14ac:dyDescent="0.3">
      <c r="A278" s="34">
        <v>17899</v>
      </c>
      <c r="B278" s="33">
        <v>15.36</v>
      </c>
      <c r="C278" s="33">
        <v>0.94666700000000004</v>
      </c>
      <c r="D278" s="33">
        <v>2.3199999999999998</v>
      </c>
      <c r="E278" s="37">
        <f t="shared" si="48"/>
        <v>1.3015368112070227E-2</v>
      </c>
      <c r="F278" s="37">
        <f t="shared" si="49"/>
        <v>1.0130153681120702</v>
      </c>
      <c r="G278" s="37">
        <f t="shared" si="50"/>
        <v>1.2686756597632964E-2</v>
      </c>
      <c r="H278" s="37">
        <f t="shared" si="51"/>
        <v>1.9883141830667306E-2</v>
      </c>
      <c r="I278" s="37">
        <f t="shared" si="52"/>
        <v>1.7490747409895313E-2</v>
      </c>
      <c r="J278" s="37">
        <f t="shared" si="53"/>
        <v>2.2257319152324762E-2</v>
      </c>
      <c r="K278" s="33">
        <v>24</v>
      </c>
      <c r="L278" s="33">
        <v>2.31</v>
      </c>
      <c r="M278" s="33">
        <v>166.24191999999999</v>
      </c>
      <c r="N278" s="33">
        <v>10.245816385458333</v>
      </c>
      <c r="O278" s="33">
        <v>10273.064074114509</v>
      </c>
      <c r="P278" s="33">
        <v>25.109456666666663</v>
      </c>
      <c r="Q278" s="33">
        <v>1551.660719527712</v>
      </c>
      <c r="R278" s="33">
        <v>10.248285758038973</v>
      </c>
      <c r="S278" s="33">
        <v>13.187399442600723</v>
      </c>
      <c r="T278" s="33">
        <v>6.6206896551724137</v>
      </c>
      <c r="U278" s="37">
        <f t="shared" si="54"/>
        <v>1.1129411111844682E-2</v>
      </c>
      <c r="V278" s="38">
        <f t="shared" si="55"/>
        <v>1.0111294111118447</v>
      </c>
      <c r="W278" s="38">
        <f t="shared" si="56"/>
        <v>8.2925382977737438E-2</v>
      </c>
      <c r="X278" s="37">
        <f t="shared" si="57"/>
        <v>0.13874089579267501</v>
      </c>
      <c r="Y278" s="37">
        <f t="shared" si="58"/>
        <v>9.3470223006683284E-2</v>
      </c>
      <c r="Z278" s="37">
        <f t="shared" si="59"/>
        <v>0.12071062812463307</v>
      </c>
    </row>
    <row r="279" spans="1:26" x14ac:dyDescent="0.3">
      <c r="A279" s="34">
        <v>17930</v>
      </c>
      <c r="B279" s="33">
        <v>14.77</v>
      </c>
      <c r="C279" s="33">
        <v>0.96333299999999999</v>
      </c>
      <c r="D279" s="33">
        <v>2.35</v>
      </c>
      <c r="E279" s="37">
        <f t="shared" si="48"/>
        <v>1.2848142477849059E-2</v>
      </c>
      <c r="F279" s="37">
        <f t="shared" si="49"/>
        <v>1.012848142477849</v>
      </c>
      <c r="G279" s="37">
        <f t="shared" si="50"/>
        <v>6.832941250463076E-3</v>
      </c>
      <c r="H279" s="37">
        <f t="shared" si="51"/>
        <v>1.3733023721727022E-2</v>
      </c>
      <c r="I279" s="37">
        <f t="shared" si="52"/>
        <v>1.5958881446569428E-2</v>
      </c>
      <c r="J279" s="37">
        <f t="shared" si="53"/>
        <v>2.3441264762813496E-2</v>
      </c>
      <c r="K279" s="33">
        <v>23.8</v>
      </c>
      <c r="L279" s="33">
        <v>2.3108333333333335</v>
      </c>
      <c r="M279" s="33">
        <v>161.19965588235291</v>
      </c>
      <c r="N279" s="33">
        <v>10.513808266764704</v>
      </c>
      <c r="O279" s="33">
        <v>10015.615470335284</v>
      </c>
      <c r="P279" s="33">
        <v>25.647880252100837</v>
      </c>
      <c r="Q279" s="33">
        <v>1593.547485124436</v>
      </c>
      <c r="R279" s="33">
        <v>9.8725171405700518</v>
      </c>
      <c r="S279" s="33">
        <v>12.705981845428798</v>
      </c>
      <c r="T279" s="33">
        <v>6.2851063829787233</v>
      </c>
      <c r="U279" s="37">
        <f t="shared" si="54"/>
        <v>-3.9168631176237714E-2</v>
      </c>
      <c r="V279" s="38">
        <f t="shared" si="55"/>
        <v>0.9608313688237623</v>
      </c>
      <c r="W279" s="38">
        <f t="shared" si="56"/>
        <v>9.2798329748182917E-2</v>
      </c>
      <c r="X279" s="37">
        <f t="shared" si="57"/>
        <v>0.14588544253987124</v>
      </c>
      <c r="Y279" s="37">
        <f t="shared" si="58"/>
        <v>9.6227708275811175E-2</v>
      </c>
      <c r="Z279" s="37">
        <f t="shared" si="59"/>
        <v>0.12346204854253973</v>
      </c>
    </row>
    <row r="280" spans="1:26" x14ac:dyDescent="0.3">
      <c r="A280" s="34">
        <v>17958</v>
      </c>
      <c r="B280" s="33">
        <v>14.91</v>
      </c>
      <c r="C280" s="33">
        <v>0.98</v>
      </c>
      <c r="D280" s="33">
        <v>2.38</v>
      </c>
      <c r="E280" s="37">
        <f t="shared" si="48"/>
        <v>1.2685159527315642E-2</v>
      </c>
      <c r="F280" s="37">
        <f t="shared" si="49"/>
        <v>1.0126851595273156</v>
      </c>
      <c r="G280" s="37">
        <f t="shared" si="50"/>
        <v>1.1234171261862436E-3</v>
      </c>
      <c r="H280" s="37">
        <f t="shared" si="51"/>
        <v>7.6296075164323796E-3</v>
      </c>
      <c r="I280" s="37">
        <f t="shared" si="52"/>
        <v>1.4455495059679357E-2</v>
      </c>
      <c r="J280" s="37">
        <f t="shared" si="53"/>
        <v>2.4582294650675962E-2</v>
      </c>
      <c r="K280" s="33">
        <v>23.8</v>
      </c>
      <c r="L280" s="33">
        <v>2.3116666666666665</v>
      </c>
      <c r="M280" s="33">
        <v>162.72761470588236</v>
      </c>
      <c r="N280" s="33">
        <v>10.69571176470588</v>
      </c>
      <c r="O280" s="33">
        <v>10165.928814676812</v>
      </c>
      <c r="P280" s="33">
        <v>25.975299999999997</v>
      </c>
      <c r="Q280" s="33">
        <v>1622.7304211221201</v>
      </c>
      <c r="R280" s="33">
        <v>9.9013324912409164</v>
      </c>
      <c r="S280" s="33">
        <v>12.744166953113305</v>
      </c>
      <c r="T280" s="33">
        <v>6.2647058823529411</v>
      </c>
      <c r="U280" s="37">
        <f t="shared" si="54"/>
        <v>9.4340322333587145E-3</v>
      </c>
      <c r="V280" s="38">
        <f t="shared" si="55"/>
        <v>1.0094340322333588</v>
      </c>
      <c r="W280" s="38">
        <f t="shared" si="56"/>
        <v>0.15936694683847263</v>
      </c>
      <c r="X280" s="37">
        <f t="shared" si="57"/>
        <v>0.15311742944258366</v>
      </c>
      <c r="Y280" s="37">
        <f t="shared" si="58"/>
        <v>0.10862864923169635</v>
      </c>
      <c r="Z280" s="37">
        <f t="shared" si="59"/>
        <v>0.12593107066812248</v>
      </c>
    </row>
    <row r="281" spans="1:26" x14ac:dyDescent="0.3">
      <c r="A281" s="34">
        <v>17989</v>
      </c>
      <c r="B281" s="33">
        <v>14.89</v>
      </c>
      <c r="C281" s="33">
        <v>0.99333300000000002</v>
      </c>
      <c r="D281" s="33">
        <v>2.3866700000000001</v>
      </c>
      <c r="E281" s="37">
        <f t="shared" si="48"/>
        <v>2.7986012681307502E-3</v>
      </c>
      <c r="F281" s="37">
        <f t="shared" si="49"/>
        <v>1.0027986012681307</v>
      </c>
      <c r="G281" s="37">
        <f t="shared" si="50"/>
        <v>-4.4388957962839815E-3</v>
      </c>
      <c r="H281" s="37">
        <f t="shared" si="51"/>
        <v>1.5740956309633347E-3</v>
      </c>
      <c r="I281" s="37">
        <f t="shared" si="52"/>
        <v>1.2978227953812649E-2</v>
      </c>
      <c r="J281" s="37">
        <f t="shared" si="53"/>
        <v>2.5682153269203312E-2</v>
      </c>
      <c r="K281" s="33">
        <v>23.9</v>
      </c>
      <c r="L281" s="33">
        <v>2.3125</v>
      </c>
      <c r="M281" s="33">
        <v>161.82937949790795</v>
      </c>
      <c r="N281" s="33">
        <v>10.795867227991632</v>
      </c>
      <c r="O281" s="33">
        <v>10166.017549634063</v>
      </c>
      <c r="P281" s="33">
        <v>25.939108473221758</v>
      </c>
      <c r="Q281" s="33">
        <v>1629.4781131756301</v>
      </c>
      <c r="R281" s="33">
        <v>9.7836398675440535</v>
      </c>
      <c r="S281" s="33">
        <v>12.593798560825595</v>
      </c>
      <c r="T281" s="33">
        <v>6.238818102209355</v>
      </c>
      <c r="U281" s="37">
        <f t="shared" si="54"/>
        <v>-1.3422820807294047E-3</v>
      </c>
      <c r="V281" s="38">
        <f t="shared" si="55"/>
        <v>0.9986577179192706</v>
      </c>
      <c r="W281" s="38">
        <f t="shared" si="56"/>
        <v>0.15783694639079071</v>
      </c>
      <c r="X281" s="37">
        <f t="shared" si="57"/>
        <v>0.15079847894349729</v>
      </c>
      <c r="Y281" s="37">
        <f t="shared" si="58"/>
        <v>0.11091168687297515</v>
      </c>
      <c r="Z281" s="37">
        <f t="shared" si="59"/>
        <v>0.12748363743464797</v>
      </c>
    </row>
    <row r="282" spans="1:26" x14ac:dyDescent="0.3">
      <c r="A282" s="34">
        <v>18019</v>
      </c>
      <c r="B282" s="33">
        <v>14.78</v>
      </c>
      <c r="C282" s="33">
        <v>1.00667</v>
      </c>
      <c r="D282" s="33">
        <v>2.3933300000000002</v>
      </c>
      <c r="E282" s="37">
        <f t="shared" si="48"/>
        <v>2.7866126818791568E-3</v>
      </c>
      <c r="F282" s="37">
        <f t="shared" si="49"/>
        <v>1.0027866126818792</v>
      </c>
      <c r="G282" s="37">
        <f t="shared" si="50"/>
        <v>1.6242148584595828E-2</v>
      </c>
      <c r="H282" s="37">
        <f t="shared" si="51"/>
        <v>-2.1585309473919345E-3</v>
      </c>
      <c r="I282" s="37">
        <f t="shared" si="52"/>
        <v>1.4233951315811844E-2</v>
      </c>
      <c r="J282" s="37">
        <f t="shared" si="53"/>
        <v>2.8423965374292592E-2</v>
      </c>
      <c r="K282" s="33">
        <v>23.8</v>
      </c>
      <c r="L282" s="33">
        <v>2.3133333333333335</v>
      </c>
      <c r="M282" s="33">
        <v>161.3087957983193</v>
      </c>
      <c r="N282" s="33">
        <v>10.986787920588235</v>
      </c>
      <c r="O282" s="33">
        <v>10190.830062382289</v>
      </c>
      <c r="P282" s="33">
        <v>26.120783507983191</v>
      </c>
      <c r="Q282" s="33">
        <v>1650.2042837078084</v>
      </c>
      <c r="R282" s="33">
        <v>9.6922950863958075</v>
      </c>
      <c r="S282" s="33">
        <v>12.478488236972925</v>
      </c>
      <c r="T282" s="33">
        <v>6.1754960661505089</v>
      </c>
      <c r="U282" s="37">
        <f t="shared" si="54"/>
        <v>-7.4149311758619904E-3</v>
      </c>
      <c r="V282" s="38">
        <f t="shared" si="55"/>
        <v>0.99258506882413799</v>
      </c>
      <c r="W282" s="38">
        <f t="shared" si="56"/>
        <v>0.1916829988207005</v>
      </c>
      <c r="X282" s="37">
        <f t="shared" si="57"/>
        <v>0.15025662263627915</v>
      </c>
      <c r="Y282" s="37">
        <f t="shared" si="58"/>
        <v>0.1189311158748616</v>
      </c>
      <c r="Z282" s="37">
        <f t="shared" si="59"/>
        <v>0.12928331541847005</v>
      </c>
    </row>
    <row r="283" spans="1:26" x14ac:dyDescent="0.3">
      <c r="A283" s="34">
        <v>18050</v>
      </c>
      <c r="B283" s="33">
        <v>13.97</v>
      </c>
      <c r="C283" s="33">
        <v>1.02</v>
      </c>
      <c r="D283" s="33">
        <v>2.4</v>
      </c>
      <c r="E283" s="37">
        <f t="shared" si="48"/>
        <v>2.7830357205066744E-3</v>
      </c>
      <c r="F283" s="37">
        <f t="shared" si="49"/>
        <v>1.0027830357205068</v>
      </c>
      <c r="G283" s="37">
        <f t="shared" si="50"/>
        <v>3.6808295881008535E-2</v>
      </c>
      <c r="H283" s="37">
        <f t="shared" si="51"/>
        <v>-5.9097410091859537E-3</v>
      </c>
      <c r="I283" s="37">
        <f t="shared" si="52"/>
        <v>1.5476651647631456E-2</v>
      </c>
      <c r="J283" s="37">
        <f t="shared" si="53"/>
        <v>3.1078816426958866E-2</v>
      </c>
      <c r="K283" s="33">
        <v>23.9</v>
      </c>
      <c r="L283" s="33">
        <v>2.3141666666666669</v>
      </c>
      <c r="M283" s="33">
        <v>151.83051924686194</v>
      </c>
      <c r="N283" s="33">
        <v>11.085692887029289</v>
      </c>
      <c r="O283" s="33">
        <v>9650.3937055543738</v>
      </c>
      <c r="P283" s="33">
        <v>26.083983263598327</v>
      </c>
      <c r="Q283" s="33">
        <v>1657.9058620852179</v>
      </c>
      <c r="R283" s="33">
        <v>9.0677189434195302</v>
      </c>
      <c r="S283" s="33">
        <v>11.680724874168524</v>
      </c>
      <c r="T283" s="33">
        <v>5.8208333333333337</v>
      </c>
      <c r="U283" s="37">
        <f t="shared" si="54"/>
        <v>-5.6362742251185163E-2</v>
      </c>
      <c r="V283" s="38">
        <f t="shared" si="55"/>
        <v>0.9436372577488148</v>
      </c>
      <c r="W283" s="38">
        <f t="shared" si="56"/>
        <v>0.24029952476754501</v>
      </c>
      <c r="X283" s="37">
        <f t="shared" si="57"/>
        <v>0.15262654221848759</v>
      </c>
      <c r="Y283" s="37">
        <f t="shared" si="58"/>
        <v>0.12817320483603822</v>
      </c>
      <c r="Z283" s="37">
        <f t="shared" si="59"/>
        <v>0.13153562152131748</v>
      </c>
    </row>
    <row r="284" spans="1:26" x14ac:dyDescent="0.3">
      <c r="A284" s="34">
        <v>18080</v>
      </c>
      <c r="B284" s="33">
        <v>14.76</v>
      </c>
      <c r="C284" s="33">
        <v>1.02667</v>
      </c>
      <c r="D284" s="33">
        <v>2.3966699999999999</v>
      </c>
      <c r="E284" s="37">
        <f t="shared" si="48"/>
        <v>-1.3884634694373379E-3</v>
      </c>
      <c r="F284" s="37">
        <f t="shared" si="49"/>
        <v>0.99861153653056267</v>
      </c>
      <c r="G284" s="37">
        <f t="shared" si="50"/>
        <v>5.7260113403913238E-2</v>
      </c>
      <c r="H284" s="37">
        <f t="shared" si="51"/>
        <v>-9.6827156821972515E-3</v>
      </c>
      <c r="I284" s="37">
        <f t="shared" si="52"/>
        <v>1.6703399881168757E-2</v>
      </c>
      <c r="J284" s="37">
        <f t="shared" si="53"/>
        <v>3.3651440558838175E-2</v>
      </c>
      <c r="K284" s="33">
        <v>23.7</v>
      </c>
      <c r="L284" s="33">
        <v>2.3149999999999999</v>
      </c>
      <c r="M284" s="33">
        <v>161.77022278481013</v>
      </c>
      <c r="N284" s="33">
        <v>11.252346519409283</v>
      </c>
      <c r="O284" s="33">
        <v>10341.764479671623</v>
      </c>
      <c r="P284" s="33">
        <v>26.267604325316452</v>
      </c>
      <c r="Q284" s="33">
        <v>1679.2545173099311</v>
      </c>
      <c r="R284" s="33">
        <v>9.6050380933639179</v>
      </c>
      <c r="S284" s="33">
        <v>12.375822887753252</v>
      </c>
      <c r="T284" s="33">
        <v>6.158544981161362</v>
      </c>
      <c r="U284" s="37">
        <f t="shared" si="54"/>
        <v>5.5008645903455985E-2</v>
      </c>
      <c r="V284" s="38">
        <f t="shared" si="55"/>
        <v>1.055008645903456</v>
      </c>
      <c r="W284" s="38">
        <f t="shared" si="56"/>
        <v>0.3355932493466347</v>
      </c>
      <c r="X284" s="37">
        <f t="shared" si="57"/>
        <v>0.18124513104612827</v>
      </c>
      <c r="Y284" s="37">
        <f t="shared" si="58"/>
        <v>0.14151253471670966</v>
      </c>
      <c r="Z284" s="37">
        <f t="shared" si="59"/>
        <v>0.13652186116098175</v>
      </c>
    </row>
    <row r="285" spans="1:26" x14ac:dyDescent="0.3">
      <c r="A285" s="34">
        <v>18111</v>
      </c>
      <c r="B285" s="33">
        <v>15.29</v>
      </c>
      <c r="C285" s="33">
        <v>1.0333300000000001</v>
      </c>
      <c r="D285" s="33">
        <v>2.3933300000000002</v>
      </c>
      <c r="E285" s="37">
        <f t="shared" si="48"/>
        <v>-1.3945722510693573E-3</v>
      </c>
      <c r="F285" s="37">
        <f t="shared" si="49"/>
        <v>0.99860542774893069</v>
      </c>
      <c r="G285" s="37">
        <f t="shared" si="50"/>
        <v>8.3448679022888106E-2</v>
      </c>
      <c r="H285" s="37">
        <f t="shared" si="51"/>
        <v>-8.273185159353158E-3</v>
      </c>
      <c r="I285" s="37">
        <f t="shared" si="52"/>
        <v>1.72359133881681E-2</v>
      </c>
      <c r="J285" s="37">
        <f t="shared" si="53"/>
        <v>3.4084858752477132E-2</v>
      </c>
      <c r="K285" s="33">
        <v>23.8</v>
      </c>
      <c r="L285" s="33">
        <v>2.3158333333333334</v>
      </c>
      <c r="M285" s="33">
        <v>166.874931512605</v>
      </c>
      <c r="N285" s="33">
        <v>11.277754936554622</v>
      </c>
      <c r="O285" s="33">
        <v>10728.183056023428</v>
      </c>
      <c r="P285" s="33">
        <v>26.120783507983191</v>
      </c>
      <c r="Q285" s="33">
        <v>1679.272881195066</v>
      </c>
      <c r="R285" s="33">
        <v>9.8513486380792248</v>
      </c>
      <c r="S285" s="33">
        <v>12.693529992002615</v>
      </c>
      <c r="T285" s="33">
        <v>6.3885882849418998</v>
      </c>
      <c r="U285" s="37">
        <f t="shared" si="54"/>
        <v>3.5278200768644553E-2</v>
      </c>
      <c r="V285" s="38">
        <f t="shared" si="55"/>
        <v>1.0352782007686445</v>
      </c>
      <c r="W285" s="38">
        <f t="shared" si="56"/>
        <v>0.17057755790349427</v>
      </c>
      <c r="X285" s="37">
        <f t="shared" si="57"/>
        <v>0.17257428344311165</v>
      </c>
      <c r="Y285" s="37">
        <f t="shared" si="58"/>
        <v>0.13853673687847401</v>
      </c>
      <c r="Z285" s="37">
        <f t="shared" si="59"/>
        <v>0.13496704783194691</v>
      </c>
    </row>
    <row r="286" spans="1:26" x14ac:dyDescent="0.3">
      <c r="A286" s="34">
        <v>18142</v>
      </c>
      <c r="B286" s="33">
        <v>15.49</v>
      </c>
      <c r="C286" s="33">
        <v>1.04</v>
      </c>
      <c r="D286" s="33">
        <v>2.39</v>
      </c>
      <c r="E286" s="37">
        <f t="shared" si="48"/>
        <v>-1.3923356899737799E-3</v>
      </c>
      <c r="F286" s="37">
        <f t="shared" si="49"/>
        <v>0.99860766431002623</v>
      </c>
      <c r="G286" s="37">
        <f t="shared" si="50"/>
        <v>0.10971478896226738</v>
      </c>
      <c r="H286" s="37">
        <f t="shared" si="51"/>
        <v>-6.8655464026301516E-3</v>
      </c>
      <c r="I286" s="37">
        <f t="shared" si="52"/>
        <v>1.7770115012482712E-2</v>
      </c>
      <c r="J286" s="37">
        <f t="shared" si="53"/>
        <v>3.4518046104298428E-2</v>
      </c>
      <c r="K286" s="33">
        <v>23.9</v>
      </c>
      <c r="L286" s="33">
        <v>2.3166666666666664</v>
      </c>
      <c r="M286" s="33">
        <v>168.35037531380755</v>
      </c>
      <c r="N286" s="33">
        <v>11.303059414225942</v>
      </c>
      <c r="O286" s="33">
        <v>10883.592490465418</v>
      </c>
      <c r="P286" s="33">
        <v>25.975300000000001</v>
      </c>
      <c r="Q286" s="33">
        <v>1679.2631408787829</v>
      </c>
      <c r="R286" s="33">
        <v>9.8840483617382855</v>
      </c>
      <c r="S286" s="33">
        <v>12.735568365609875</v>
      </c>
      <c r="T286" s="33">
        <v>6.4811715481171541</v>
      </c>
      <c r="U286" s="37">
        <f t="shared" si="54"/>
        <v>1.2995634487806489E-2</v>
      </c>
      <c r="V286" s="38">
        <f t="shared" si="55"/>
        <v>1.0129956344878064</v>
      </c>
      <c r="W286" s="38">
        <f t="shared" si="56"/>
        <v>0.1970147048271691</v>
      </c>
      <c r="X286" s="37">
        <f t="shared" si="57"/>
        <v>0.16219862392734896</v>
      </c>
      <c r="Y286" s="37">
        <f t="shared" si="58"/>
        <v>0.13547334821002277</v>
      </c>
      <c r="Z286" s="37">
        <f t="shared" si="59"/>
        <v>0.13088289092214911</v>
      </c>
    </row>
    <row r="287" spans="1:26" x14ac:dyDescent="0.3">
      <c r="A287" s="34">
        <v>18172</v>
      </c>
      <c r="B287" s="33">
        <v>15.89</v>
      </c>
      <c r="C287" s="33">
        <v>1.0733299999999999</v>
      </c>
      <c r="D287" s="33">
        <v>2.3666700000000001</v>
      </c>
      <c r="E287" s="37">
        <f t="shared" si="48"/>
        <v>-9.809462114546955E-3</v>
      </c>
      <c r="F287" s="37">
        <f t="shared" si="49"/>
        <v>0.99019053788545308</v>
      </c>
      <c r="G287" s="37">
        <f t="shared" si="50"/>
        <v>0.13604958033116499</v>
      </c>
      <c r="H287" s="37">
        <f t="shared" si="51"/>
        <v>-5.4597417840858142E-3</v>
      </c>
      <c r="I287" s="37">
        <f t="shared" si="52"/>
        <v>1.8302807653144626E-2</v>
      </c>
      <c r="J287" s="37">
        <f t="shared" si="53"/>
        <v>3.4950169471078318E-2</v>
      </c>
      <c r="K287" s="33">
        <v>23.7</v>
      </c>
      <c r="L287" s="33">
        <v>2.3174999999999999</v>
      </c>
      <c r="M287" s="33">
        <v>174.15507046413501</v>
      </c>
      <c r="N287" s="33">
        <v>11.763742088185653</v>
      </c>
      <c r="O287" s="33">
        <v>11322.232742959413</v>
      </c>
      <c r="P287" s="33">
        <v>25.938803059493669</v>
      </c>
      <c r="Q287" s="33">
        <v>1686.3428927488833</v>
      </c>
      <c r="R287" s="33">
        <v>10.169850844772139</v>
      </c>
      <c r="S287" s="33">
        <v>13.104711241762137</v>
      </c>
      <c r="T287" s="33">
        <v>6.7140750505985203</v>
      </c>
      <c r="U287" s="37">
        <f t="shared" si="54"/>
        <v>2.5495326119847408E-2</v>
      </c>
      <c r="V287" s="38">
        <f t="shared" si="55"/>
        <v>1.0254953261198474</v>
      </c>
      <c r="W287" s="38">
        <f t="shared" si="56"/>
        <v>0.2226156390682974</v>
      </c>
      <c r="X287" s="37">
        <f t="shared" si="57"/>
        <v>0.15238678958457097</v>
      </c>
      <c r="Y287" s="37">
        <f t="shared" si="58"/>
        <v>0.13749277354751843</v>
      </c>
      <c r="Z287" s="37">
        <f t="shared" si="59"/>
        <v>0.12541356215282562</v>
      </c>
    </row>
    <row r="288" spans="1:26" x14ac:dyDescent="0.3">
      <c r="A288" s="34">
        <v>18203</v>
      </c>
      <c r="B288" s="33">
        <v>16.11</v>
      </c>
      <c r="C288" s="33">
        <v>1.10667</v>
      </c>
      <c r="D288" s="33">
        <v>2.3433299999999999</v>
      </c>
      <c r="E288" s="37">
        <f t="shared" si="48"/>
        <v>-9.910909150527043E-3</v>
      </c>
      <c r="F288" s="37">
        <f t="shared" si="49"/>
        <v>0.99008909084947294</v>
      </c>
      <c r="G288" s="37">
        <f t="shared" si="50"/>
        <v>0.16405327680503712</v>
      </c>
      <c r="H288" s="37">
        <f t="shared" si="51"/>
        <v>-3.0281292088751854E-4</v>
      </c>
      <c r="I288" s="37">
        <f t="shared" si="52"/>
        <v>2.3771302144168338E-2</v>
      </c>
      <c r="J288" s="37">
        <f t="shared" si="53"/>
        <v>3.5547561350221635E-2</v>
      </c>
      <c r="K288" s="33">
        <v>23.8</v>
      </c>
      <c r="L288" s="33">
        <v>2.3183333333333334</v>
      </c>
      <c r="M288" s="33">
        <v>175.82440462184871</v>
      </c>
      <c r="N288" s="33">
        <v>12.0781870802521</v>
      </c>
      <c r="O288" s="33">
        <v>11496.196059377931</v>
      </c>
      <c r="P288" s="33">
        <v>25.575083928151258</v>
      </c>
      <c r="Q288" s="33">
        <v>1672.214842447057</v>
      </c>
      <c r="R288" s="33">
        <v>10.215861011650638</v>
      </c>
      <c r="S288" s="33">
        <v>13.165319750818014</v>
      </c>
      <c r="T288" s="33">
        <v>6.8748319698890041</v>
      </c>
      <c r="U288" s="37">
        <f t="shared" si="54"/>
        <v>1.3750216640258411E-2</v>
      </c>
      <c r="V288" s="38">
        <f t="shared" si="55"/>
        <v>1.0137502166402583</v>
      </c>
      <c r="W288" s="38">
        <f t="shared" si="56"/>
        <v>0.24058842651547274</v>
      </c>
      <c r="X288" s="37">
        <f t="shared" si="57"/>
        <v>0.1366623873323185</v>
      </c>
      <c r="Y288" s="37">
        <f t="shared" si="58"/>
        <v>0.13698930332315395</v>
      </c>
      <c r="Z288" s="37">
        <f t="shared" si="59"/>
        <v>0.12278132624668547</v>
      </c>
    </row>
    <row r="289" spans="1:26" x14ac:dyDescent="0.3">
      <c r="A289" s="34">
        <v>18233</v>
      </c>
      <c r="B289" s="33">
        <v>16.54</v>
      </c>
      <c r="C289" s="33">
        <v>1.1399999999999999</v>
      </c>
      <c r="D289" s="33">
        <v>2.3199999999999998</v>
      </c>
      <c r="E289" s="37">
        <f t="shared" si="48"/>
        <v>-1.0005809000126865E-2</v>
      </c>
      <c r="F289" s="37">
        <f t="shared" si="49"/>
        <v>0.98999419099987318</v>
      </c>
      <c r="G289" s="37">
        <f t="shared" si="50"/>
        <v>0.19262250710402307</v>
      </c>
      <c r="H289" s="37">
        <f t="shared" si="51"/>
        <v>4.8814278226174679E-3</v>
      </c>
      <c r="I289" s="37">
        <f t="shared" si="52"/>
        <v>2.9202188261057138E-2</v>
      </c>
      <c r="J289" s="37">
        <f t="shared" si="53"/>
        <v>3.6153430888595572E-2</v>
      </c>
      <c r="K289" s="33">
        <v>23.6</v>
      </c>
      <c r="L289" s="33">
        <v>2.3191666666666664</v>
      </c>
      <c r="M289" s="33">
        <v>182.0472296610169</v>
      </c>
      <c r="N289" s="33">
        <v>12.547390677966099</v>
      </c>
      <c r="O289" s="33">
        <v>11971.439653380085</v>
      </c>
      <c r="P289" s="33">
        <v>25.535040677966098</v>
      </c>
      <c r="Q289" s="33">
        <v>1679.1862149843892</v>
      </c>
      <c r="R289" s="33">
        <v>10.529330904131138</v>
      </c>
      <c r="S289" s="33">
        <v>13.570829980109989</v>
      </c>
      <c r="T289" s="33">
        <v>7.1293103448275863</v>
      </c>
      <c r="U289" s="37">
        <f t="shared" si="54"/>
        <v>2.6341492406662163E-2</v>
      </c>
      <c r="V289" s="38">
        <f t="shared" si="55"/>
        <v>1.0263414924066621</v>
      </c>
      <c r="W289" s="38">
        <f t="shared" si="56"/>
        <v>0.22129542272501412</v>
      </c>
      <c r="X289" s="37">
        <f t="shared" si="57"/>
        <v>0.14243252843778098</v>
      </c>
      <c r="Y289" s="37">
        <f t="shared" si="58"/>
        <v>0.1418515236611686</v>
      </c>
      <c r="Z289" s="37">
        <f t="shared" si="59"/>
        <v>0.12180773849659143</v>
      </c>
    </row>
    <row r="290" spans="1:26" x14ac:dyDescent="0.3">
      <c r="A290" s="34">
        <v>18264</v>
      </c>
      <c r="B290" s="33">
        <v>16.88</v>
      </c>
      <c r="C290" s="33">
        <v>1.1499999999999999</v>
      </c>
      <c r="D290" s="33">
        <v>2.3366699999999998</v>
      </c>
      <c r="E290" s="37">
        <f t="shared" si="48"/>
        <v>7.1596532326765362E-3</v>
      </c>
      <c r="F290" s="37">
        <f t="shared" si="49"/>
        <v>1.0071596532326765</v>
      </c>
      <c r="G290" s="37">
        <f t="shared" si="50"/>
        <v>0.22176416088752648</v>
      </c>
      <c r="H290" s="37">
        <f t="shared" si="51"/>
        <v>1.0088139579599087E-2</v>
      </c>
      <c r="I290" s="37">
        <f t="shared" si="52"/>
        <v>3.4597568722868566E-2</v>
      </c>
      <c r="J290" s="37">
        <f t="shared" si="53"/>
        <v>3.6767695607917261E-2</v>
      </c>
      <c r="K290" s="33">
        <v>23.5</v>
      </c>
      <c r="L290" s="33">
        <v>2.3199999999999998</v>
      </c>
      <c r="M290" s="33">
        <v>186.58002723404252</v>
      </c>
      <c r="N290" s="33">
        <v>12.711317021276594</v>
      </c>
      <c r="O290" s="33">
        <v>12339.174863911545</v>
      </c>
      <c r="P290" s="33">
        <v>25.82795925574468</v>
      </c>
      <c r="Q290" s="33">
        <v>1708.0912161881631</v>
      </c>
      <c r="R290" s="33">
        <v>10.745733299747899</v>
      </c>
      <c r="S290" s="33">
        <v>13.84968229661381</v>
      </c>
      <c r="T290" s="33">
        <v>7.2239554579808019</v>
      </c>
      <c r="U290" s="37">
        <f t="shared" si="54"/>
        <v>2.0347799572265821E-2</v>
      </c>
      <c r="V290" s="38">
        <f t="shared" si="55"/>
        <v>1.0203477995722658</v>
      </c>
      <c r="W290" s="38">
        <f t="shared" si="56"/>
        <v>0.18514003827758518</v>
      </c>
      <c r="X290" s="37">
        <f t="shared" si="57"/>
        <v>0.14674918073157972</v>
      </c>
      <c r="Y290" s="37">
        <f t="shared" si="58"/>
        <v>0.14544713257876385</v>
      </c>
      <c r="Z290" s="37">
        <f t="shared" si="59"/>
        <v>0.12231180476238812</v>
      </c>
    </row>
    <row r="291" spans="1:26" x14ac:dyDescent="0.3">
      <c r="A291" s="34">
        <v>18295</v>
      </c>
      <c r="B291" s="33">
        <v>17.21</v>
      </c>
      <c r="C291" s="33">
        <v>1.1599999999999999</v>
      </c>
      <c r="D291" s="33">
        <v>2.3533300000000001</v>
      </c>
      <c r="E291" s="37">
        <f t="shared" si="48"/>
        <v>7.1045074945481328E-3</v>
      </c>
      <c r="F291" s="37">
        <f t="shared" si="49"/>
        <v>1.0071045074945482</v>
      </c>
      <c r="G291" s="37">
        <f t="shared" si="50"/>
        <v>0.2116557240459731</v>
      </c>
      <c r="H291" s="37">
        <f t="shared" si="51"/>
        <v>9.0924260892117914E-3</v>
      </c>
      <c r="I291" s="37">
        <f t="shared" si="52"/>
        <v>3.7650635566892632E-2</v>
      </c>
      <c r="J291" s="37">
        <f t="shared" si="53"/>
        <v>3.6052116535496559E-2</v>
      </c>
      <c r="K291" s="33">
        <v>23.5</v>
      </c>
      <c r="L291" s="33">
        <v>2.3408333333333333</v>
      </c>
      <c r="M291" s="33">
        <v>190.22762255319148</v>
      </c>
      <c r="N291" s="33">
        <v>12.821850212765955</v>
      </c>
      <c r="O291" s="33">
        <v>12651.06553977661</v>
      </c>
      <c r="P291" s="33">
        <v>26.012107552765954</v>
      </c>
      <c r="Q291" s="33">
        <v>1729.9321363580757</v>
      </c>
      <c r="R291" s="33">
        <v>10.911564066731675</v>
      </c>
      <c r="S291" s="33">
        <v>14.060924925588571</v>
      </c>
      <c r="T291" s="33">
        <v>7.3130415198888379</v>
      </c>
      <c r="U291" s="37">
        <f t="shared" si="54"/>
        <v>1.9361121055637205E-2</v>
      </c>
      <c r="V291" s="38">
        <f t="shared" si="55"/>
        <v>1.0193611210556373</v>
      </c>
      <c r="W291" s="38">
        <f t="shared" si="56"/>
        <v>0.24434371275704736</v>
      </c>
      <c r="X291" s="37">
        <f t="shared" si="57"/>
        <v>0.14175791619241362</v>
      </c>
      <c r="Y291" s="37">
        <f t="shared" si="58"/>
        <v>0.14495201488461351</v>
      </c>
      <c r="Z291" s="37">
        <f t="shared" si="59"/>
        <v>0.11848439345976747</v>
      </c>
    </row>
    <row r="292" spans="1:26" x14ac:dyDescent="0.3">
      <c r="A292" s="34">
        <v>18323</v>
      </c>
      <c r="B292" s="33">
        <v>17.350000000000001</v>
      </c>
      <c r="C292" s="33">
        <v>1.17</v>
      </c>
      <c r="D292" s="33">
        <v>2.37</v>
      </c>
      <c r="E292" s="37">
        <f t="shared" si="48"/>
        <v>7.0586087415968517E-3</v>
      </c>
      <c r="F292" s="37">
        <f t="shared" si="49"/>
        <v>1.0070586087415969</v>
      </c>
      <c r="G292" s="37">
        <f t="shared" si="50"/>
        <v>0.20169081390942356</v>
      </c>
      <c r="H292" s="37">
        <f t="shared" si="51"/>
        <v>8.1093399097120766E-3</v>
      </c>
      <c r="I292" s="37">
        <f t="shared" si="52"/>
        <v>4.0618051639721209E-2</v>
      </c>
      <c r="J292" s="37">
        <f t="shared" si="53"/>
        <v>3.5342071650906526E-2</v>
      </c>
      <c r="K292" s="33">
        <v>23.6</v>
      </c>
      <c r="L292" s="33">
        <v>2.3616666666666668</v>
      </c>
      <c r="M292" s="33">
        <v>190.96248093220336</v>
      </c>
      <c r="N292" s="33">
        <v>12.877585169491523</v>
      </c>
      <c r="O292" s="33">
        <v>12771.305732584107</v>
      </c>
      <c r="P292" s="33">
        <v>26.085364830508471</v>
      </c>
      <c r="Q292" s="33">
        <v>1744.553002087858</v>
      </c>
      <c r="R292" s="33">
        <v>10.910946522976246</v>
      </c>
      <c r="S292" s="33">
        <v>14.056777000220665</v>
      </c>
      <c r="T292" s="33">
        <v>7.3206751054852326</v>
      </c>
      <c r="U292" s="37">
        <f t="shared" si="54"/>
        <v>8.1018961694202217E-3</v>
      </c>
      <c r="V292" s="38">
        <f t="shared" si="55"/>
        <v>1.0081018961694201</v>
      </c>
      <c r="W292" s="38">
        <f t="shared" si="56"/>
        <v>0.26535036843169313</v>
      </c>
      <c r="X292" s="37">
        <f t="shared" si="57"/>
        <v>0.13112143418216604</v>
      </c>
      <c r="Y292" s="37">
        <f t="shared" si="58"/>
        <v>0.1476192086752981</v>
      </c>
      <c r="Z292" s="37">
        <f t="shared" si="59"/>
        <v>0.11247471664453901</v>
      </c>
    </row>
    <row r="293" spans="1:26" x14ac:dyDescent="0.3">
      <c r="A293" s="34">
        <v>18354</v>
      </c>
      <c r="B293" s="33">
        <v>17.84</v>
      </c>
      <c r="C293" s="33">
        <v>1.18</v>
      </c>
      <c r="D293" s="33">
        <v>2.4266700000000001</v>
      </c>
      <c r="E293" s="37">
        <f t="shared" si="48"/>
        <v>2.3629992018875352E-2</v>
      </c>
      <c r="F293" s="37">
        <f t="shared" si="49"/>
        <v>1.0236299920188754</v>
      </c>
      <c r="G293" s="37">
        <f t="shared" si="50"/>
        <v>0.19186473465781262</v>
      </c>
      <c r="H293" s="37">
        <f t="shared" si="51"/>
        <v>7.1358634640930063E-3</v>
      </c>
      <c r="I293" s="37">
        <f t="shared" si="52"/>
        <v>4.3500739660436771E-2</v>
      </c>
      <c r="J293" s="37">
        <f t="shared" si="53"/>
        <v>3.4636639408627268E-2</v>
      </c>
      <c r="K293" s="33">
        <v>23.6</v>
      </c>
      <c r="L293" s="33">
        <v>2.3824999999999998</v>
      </c>
      <c r="M293" s="33">
        <v>196.35565762711863</v>
      </c>
      <c r="N293" s="33">
        <v>12.987649999999999</v>
      </c>
      <c r="O293" s="33">
        <v>13204.376906801419</v>
      </c>
      <c r="P293" s="33">
        <v>26.709102224999999</v>
      </c>
      <c r="Q293" s="33">
        <v>1796.1135262571636</v>
      </c>
      <c r="R293" s="33">
        <v>11.178021600956091</v>
      </c>
      <c r="S293" s="33">
        <v>14.394940886127355</v>
      </c>
      <c r="T293" s="33">
        <v>7.3516382532441575</v>
      </c>
      <c r="U293" s="37">
        <f t="shared" si="54"/>
        <v>2.7850620758994953E-2</v>
      </c>
      <c r="V293" s="38">
        <f t="shared" si="55"/>
        <v>1.027850620758995</v>
      </c>
      <c r="W293" s="38">
        <f t="shared" si="56"/>
        <v>0.23389162895327487</v>
      </c>
      <c r="X293" s="37">
        <f t="shared" si="57"/>
        <v>0.13008787050733339</v>
      </c>
      <c r="Y293" s="37">
        <f t="shared" si="58"/>
        <v>0.14437733225649119</v>
      </c>
      <c r="Z293" s="37">
        <f t="shared" si="59"/>
        <v>0.11026612260265445</v>
      </c>
    </row>
    <row r="294" spans="1:26" x14ac:dyDescent="0.3">
      <c r="A294" s="34">
        <v>18384</v>
      </c>
      <c r="B294" s="33">
        <v>18.440000000000001</v>
      </c>
      <c r="C294" s="33">
        <v>1.19</v>
      </c>
      <c r="D294" s="33">
        <v>2.48333</v>
      </c>
      <c r="E294" s="37">
        <f t="shared" si="48"/>
        <v>2.3080454274663337E-2</v>
      </c>
      <c r="F294" s="37">
        <f t="shared" si="49"/>
        <v>1.0230804542746634</v>
      </c>
      <c r="G294" s="37">
        <f t="shared" si="50"/>
        <v>0.14916533440217394</v>
      </c>
      <c r="H294" s="37">
        <f t="shared" si="51"/>
        <v>2.967858689004288E-3</v>
      </c>
      <c r="I294" s="37">
        <f t="shared" si="52"/>
        <v>4.4523716406040137E-2</v>
      </c>
      <c r="J294" s="37">
        <f t="shared" si="53"/>
        <v>3.0996443274899477E-2</v>
      </c>
      <c r="K294" s="33">
        <v>23.7</v>
      </c>
      <c r="L294" s="33">
        <v>2.4033333333333333</v>
      </c>
      <c r="M294" s="33">
        <v>202.10317805907175</v>
      </c>
      <c r="N294" s="33">
        <v>13.042450210970465</v>
      </c>
      <c r="O294" s="33">
        <v>13663.970888039852</v>
      </c>
      <c r="P294" s="33">
        <v>27.217401581856539</v>
      </c>
      <c r="Q294" s="33">
        <v>1840.138222635358</v>
      </c>
      <c r="R294" s="33">
        <v>11.461543104586223</v>
      </c>
      <c r="S294" s="33">
        <v>14.750478376961714</v>
      </c>
      <c r="T294" s="33">
        <v>7.4255133228366752</v>
      </c>
      <c r="U294" s="37">
        <f t="shared" si="54"/>
        <v>3.3079090976584437E-2</v>
      </c>
      <c r="V294" s="38">
        <f t="shared" si="55"/>
        <v>1.0330790909765843</v>
      </c>
      <c r="W294" s="38">
        <f t="shared" si="56"/>
        <v>0.21644609292549655</v>
      </c>
      <c r="X294" s="37">
        <f t="shared" si="57"/>
        <v>0.10339953254946099</v>
      </c>
      <c r="Y294" s="37">
        <f t="shared" si="58"/>
        <v>0.14557260933481331</v>
      </c>
      <c r="Z294" s="37">
        <f t="shared" si="59"/>
        <v>0.10877972874186792</v>
      </c>
    </row>
    <row r="295" spans="1:26" x14ac:dyDescent="0.3">
      <c r="A295" s="34">
        <v>18415</v>
      </c>
      <c r="B295" s="33">
        <v>18.739999999999998</v>
      </c>
      <c r="C295" s="33">
        <v>1.2</v>
      </c>
      <c r="D295" s="33">
        <v>2.54</v>
      </c>
      <c r="E295" s="37">
        <f t="shared" si="48"/>
        <v>2.2563679589866749E-2</v>
      </c>
      <c r="F295" s="37">
        <f t="shared" si="49"/>
        <v>1.0225636795898667</v>
      </c>
      <c r="G295" s="37">
        <f t="shared" si="50"/>
        <v>0.1084013022045236</v>
      </c>
      <c r="H295" s="37">
        <f t="shared" si="51"/>
        <v>-1.0599073290387118E-3</v>
      </c>
      <c r="I295" s="37">
        <f t="shared" si="52"/>
        <v>4.5495929058874118E-2</v>
      </c>
      <c r="J295" s="37">
        <f t="shared" si="53"/>
        <v>2.7393839850669011E-2</v>
      </c>
      <c r="K295" s="33">
        <v>23.8</v>
      </c>
      <c r="L295" s="33">
        <v>2.4241666666666664</v>
      </c>
      <c r="M295" s="33">
        <v>204.52820252100838</v>
      </c>
      <c r="N295" s="33">
        <v>13.096789915966387</v>
      </c>
      <c r="O295" s="33">
        <v>13901.712374626079</v>
      </c>
      <c r="P295" s="33">
        <v>27.721538655462183</v>
      </c>
      <c r="Q295" s="33">
        <v>1884.2235555789882</v>
      </c>
      <c r="R295" s="33">
        <v>11.554126144044284</v>
      </c>
      <c r="S295" s="33">
        <v>14.858173852604384</v>
      </c>
      <c r="T295" s="33">
        <v>7.3779527559055111</v>
      </c>
      <c r="U295" s="37">
        <f t="shared" si="54"/>
        <v>1.6138058681828295E-2</v>
      </c>
      <c r="V295" s="38">
        <f t="shared" si="55"/>
        <v>1.0161380586818283</v>
      </c>
      <c r="W295" s="38">
        <f t="shared" si="56"/>
        <v>0.17803266472440704</v>
      </c>
      <c r="X295" s="37">
        <f t="shared" si="57"/>
        <v>9.4221162630574895E-2</v>
      </c>
      <c r="Y295" s="37">
        <f t="shared" si="58"/>
        <v>0.13812579418370241</v>
      </c>
      <c r="Z295" s="37">
        <f t="shared" si="59"/>
        <v>0.10456462271501898</v>
      </c>
    </row>
    <row r="296" spans="1:26" x14ac:dyDescent="0.3">
      <c r="A296" s="34">
        <v>18445</v>
      </c>
      <c r="B296" s="33">
        <v>17.38</v>
      </c>
      <c r="C296" s="33">
        <v>1.24333</v>
      </c>
      <c r="D296" s="33">
        <v>2.6</v>
      </c>
      <c r="E296" s="37">
        <f t="shared" si="48"/>
        <v>2.3347363996991107E-2</v>
      </c>
      <c r="F296" s="37">
        <f t="shared" si="49"/>
        <v>1.023347363996991</v>
      </c>
      <c r="G296" s="37">
        <f t="shared" si="50"/>
        <v>6.9427863912926213E-2</v>
      </c>
      <c r="H296" s="37">
        <f t="shared" si="51"/>
        <v>-4.9546599434555638E-3</v>
      </c>
      <c r="I296" s="37">
        <f t="shared" si="52"/>
        <v>4.6420764858925878E-2</v>
      </c>
      <c r="J296" s="37">
        <f t="shared" si="53"/>
        <v>2.3825772656820732E-2</v>
      </c>
      <c r="K296" s="33">
        <v>24.1</v>
      </c>
      <c r="L296" s="33">
        <v>2.4449999999999998</v>
      </c>
      <c r="M296" s="33">
        <v>187.32394771784229</v>
      </c>
      <c r="N296" s="33">
        <v>13.400775829460581</v>
      </c>
      <c r="O296" s="33">
        <v>12808.248874049646</v>
      </c>
      <c r="P296" s="33">
        <v>28.023145228215768</v>
      </c>
      <c r="Q296" s="33">
        <v>1916.0786577979911</v>
      </c>
      <c r="R296" s="33">
        <v>10.539745658930984</v>
      </c>
      <c r="S296" s="33">
        <v>13.550950714985753</v>
      </c>
      <c r="T296" s="33">
        <v>6.684615384615384</v>
      </c>
      <c r="U296" s="37">
        <f t="shared" si="54"/>
        <v>-7.5340156973030092E-2</v>
      </c>
      <c r="V296" s="38">
        <f t="shared" si="55"/>
        <v>0.92465984302696991</v>
      </c>
      <c r="W296" s="38">
        <f t="shared" si="56"/>
        <v>0.13905875605930262</v>
      </c>
      <c r="X296" s="37">
        <f t="shared" si="57"/>
        <v>7.636901844462507E-2</v>
      </c>
      <c r="Y296" s="37">
        <f t="shared" si="58"/>
        <v>0.14598170733176907</v>
      </c>
      <c r="Z296" s="37">
        <f t="shared" si="59"/>
        <v>0.10654442038602507</v>
      </c>
    </row>
    <row r="297" spans="1:26" x14ac:dyDescent="0.3">
      <c r="A297" s="34">
        <v>18476</v>
      </c>
      <c r="B297" s="33">
        <v>18.43</v>
      </c>
      <c r="C297" s="33">
        <v>1.28667</v>
      </c>
      <c r="D297" s="33">
        <v>2.66</v>
      </c>
      <c r="E297" s="37">
        <f t="shared" si="48"/>
        <v>2.2814677766171264E-2</v>
      </c>
      <c r="F297" s="37">
        <f t="shared" si="49"/>
        <v>1.0228146777661713</v>
      </c>
      <c r="G297" s="37">
        <f t="shared" si="50"/>
        <v>1.7782934997701227E-2</v>
      </c>
      <c r="H297" s="37">
        <f t="shared" si="51"/>
        <v>-1.088283098409315E-2</v>
      </c>
      <c r="I297" s="37">
        <f t="shared" si="52"/>
        <v>4.6257955324024103E-2</v>
      </c>
      <c r="J297" s="37">
        <f t="shared" si="53"/>
        <v>2.1615740769048486E-2</v>
      </c>
      <c r="K297" s="33">
        <v>24.3</v>
      </c>
      <c r="L297" s="33">
        <v>2.4658333333333333</v>
      </c>
      <c r="M297" s="33">
        <v>197.00608189300408</v>
      </c>
      <c r="N297" s="33">
        <v>13.753761008641975</v>
      </c>
      <c r="O297" s="33">
        <v>13548.631076466849</v>
      </c>
      <c r="P297" s="33">
        <v>28.433867489711936</v>
      </c>
      <c r="Q297" s="33">
        <v>1955.4725265003703</v>
      </c>
      <c r="R297" s="33">
        <v>11.040611670261532</v>
      </c>
      <c r="S297" s="33">
        <v>14.189059134964523</v>
      </c>
      <c r="T297" s="33">
        <v>6.9285714285714279</v>
      </c>
      <c r="U297" s="37">
        <f t="shared" si="54"/>
        <v>5.8659651844486065E-2</v>
      </c>
      <c r="V297" s="38">
        <f t="shared" si="55"/>
        <v>1.058659651844486</v>
      </c>
      <c r="W297" s="38">
        <f t="shared" si="56"/>
        <v>0.25340061255785473</v>
      </c>
      <c r="X297" s="37">
        <f t="shared" si="57"/>
        <v>0.10738040607628729</v>
      </c>
      <c r="Y297" s="37">
        <f t="shared" si="58"/>
        <v>0.17568432138279544</v>
      </c>
      <c r="Z297" s="37">
        <f t="shared" si="59"/>
        <v>0.11188224457210705</v>
      </c>
    </row>
    <row r="298" spans="1:26" x14ac:dyDescent="0.3">
      <c r="A298" s="34">
        <v>18507</v>
      </c>
      <c r="B298" s="33">
        <v>19.079999999999998</v>
      </c>
      <c r="C298" s="33">
        <v>1.33</v>
      </c>
      <c r="D298" s="33">
        <v>2.72</v>
      </c>
      <c r="E298" s="37">
        <f t="shared" si="48"/>
        <v>2.2305757514298186E-2</v>
      </c>
      <c r="F298" s="37">
        <f t="shared" si="49"/>
        <v>1.0223057575142982</v>
      </c>
      <c r="G298" s="37">
        <f t="shared" si="50"/>
        <v>-3.1558050535894444E-2</v>
      </c>
      <c r="H298" s="37">
        <f t="shared" si="51"/>
        <v>-1.664269319888767E-2</v>
      </c>
      <c r="I298" s="37">
        <f t="shared" si="52"/>
        <v>4.6102871712266236E-2</v>
      </c>
      <c r="J298" s="37">
        <f t="shared" si="53"/>
        <v>1.9458468392878459E-2</v>
      </c>
      <c r="K298" s="33">
        <v>24.4</v>
      </c>
      <c r="L298" s="33">
        <v>2.4866666666666664</v>
      </c>
      <c r="M298" s="33">
        <v>203.11832950819669</v>
      </c>
      <c r="N298" s="33">
        <v>14.158667622950821</v>
      </c>
      <c r="O298" s="33">
        <v>14050.13066157301</v>
      </c>
      <c r="P298" s="33">
        <v>28.95607213114754</v>
      </c>
      <c r="Q298" s="33">
        <v>2002.9536372892346</v>
      </c>
      <c r="R298" s="33">
        <v>11.337391102277293</v>
      </c>
      <c r="S298" s="33">
        <v>14.563472220744732</v>
      </c>
      <c r="T298" s="33">
        <v>7.0147058823529402</v>
      </c>
      <c r="U298" s="37">
        <f t="shared" si="54"/>
        <v>3.46608943384085E-2</v>
      </c>
      <c r="V298" s="38">
        <f t="shared" si="55"/>
        <v>1.0346608943384086</v>
      </c>
      <c r="W298" s="38">
        <f t="shared" si="56"/>
        <v>0.23467634049040798</v>
      </c>
      <c r="X298" s="37">
        <f t="shared" si="57"/>
        <v>8.9601147399522851E-2</v>
      </c>
      <c r="Y298" s="37">
        <f t="shared" si="58"/>
        <v>0.16287992424829767</v>
      </c>
      <c r="Z298" s="37">
        <f t="shared" si="59"/>
        <v>0.10732630458298598</v>
      </c>
    </row>
    <row r="299" spans="1:26" x14ac:dyDescent="0.3">
      <c r="A299" s="34">
        <v>18537</v>
      </c>
      <c r="B299" s="33">
        <v>19.87</v>
      </c>
      <c r="C299" s="33">
        <v>1.3766700000000001</v>
      </c>
      <c r="D299" s="33">
        <v>2.76</v>
      </c>
      <c r="E299" s="37">
        <f t="shared" si="48"/>
        <v>1.4598799421152631E-2</v>
      </c>
      <c r="F299" s="37">
        <f t="shared" si="49"/>
        <v>1.0145987994211527</v>
      </c>
      <c r="G299" s="37">
        <f t="shared" si="50"/>
        <v>-7.8745910536449082E-2</v>
      </c>
      <c r="H299" s="37">
        <f t="shared" si="51"/>
        <v>-2.22446507692875E-2</v>
      </c>
      <c r="I299" s="37">
        <f t="shared" si="52"/>
        <v>4.5953874609266698E-2</v>
      </c>
      <c r="J299" s="37">
        <f t="shared" si="53"/>
        <v>1.7351013696178086E-2</v>
      </c>
      <c r="K299" s="33">
        <v>24.6</v>
      </c>
      <c r="L299" s="33">
        <v>2.5074999999999998</v>
      </c>
      <c r="M299" s="33">
        <v>209.80862235772358</v>
      </c>
      <c r="N299" s="33">
        <v>14.536348069512194</v>
      </c>
      <c r="O299" s="33">
        <v>14596.70510471695</v>
      </c>
      <c r="P299" s="33">
        <v>29.143019512195114</v>
      </c>
      <c r="Q299" s="33">
        <v>2027.5242118278193</v>
      </c>
      <c r="R299" s="33">
        <v>11.662444039105251</v>
      </c>
      <c r="S299" s="33">
        <v>14.972212563986435</v>
      </c>
      <c r="T299" s="33">
        <v>7.1992753623188417</v>
      </c>
      <c r="U299" s="37">
        <f t="shared" si="54"/>
        <v>4.0570390543585091E-2</v>
      </c>
      <c r="V299" s="38">
        <f t="shared" si="55"/>
        <v>1.040570390543585</v>
      </c>
      <c r="W299" s="38">
        <f t="shared" si="56"/>
        <v>0.22368348314107434</v>
      </c>
      <c r="X299" s="37">
        <f t="shared" si="57"/>
        <v>6.2020426475117851E-2</v>
      </c>
      <c r="Y299" s="37">
        <f t="shared" si="58"/>
        <v>0.16470773087175061</v>
      </c>
      <c r="Z299" s="37">
        <f t="shared" si="59"/>
        <v>0.10076037475438948</v>
      </c>
    </row>
    <row r="300" spans="1:26" x14ac:dyDescent="0.3">
      <c r="A300" s="34">
        <v>18568</v>
      </c>
      <c r="B300" s="33">
        <v>19.829999999999998</v>
      </c>
      <c r="C300" s="33">
        <v>1.42333</v>
      </c>
      <c r="D300" s="33">
        <v>2.8</v>
      </c>
      <c r="E300" s="37">
        <f t="shared" si="48"/>
        <v>1.4388737452099671E-2</v>
      </c>
      <c r="F300" s="37">
        <f t="shared" si="49"/>
        <v>1.0143887374520997</v>
      </c>
      <c r="G300" s="37">
        <f t="shared" si="50"/>
        <v>-0.10048074688097752</v>
      </c>
      <c r="H300" s="37">
        <f t="shared" si="51"/>
        <v>-2.8813382314031077E-2</v>
      </c>
      <c r="I300" s="37">
        <f t="shared" si="52"/>
        <v>4.648600385576529E-2</v>
      </c>
      <c r="J300" s="37">
        <f t="shared" si="53"/>
        <v>1.5899679450583903E-2</v>
      </c>
      <c r="K300" s="33">
        <v>24.7</v>
      </c>
      <c r="L300" s="33">
        <v>2.5283333333333333</v>
      </c>
      <c r="M300" s="33">
        <v>208.53854210526313</v>
      </c>
      <c r="N300" s="33">
        <v>14.968187752631577</v>
      </c>
      <c r="O300" s="33">
        <v>14595.123655460984</v>
      </c>
      <c r="P300" s="33">
        <v>29.445684210526313</v>
      </c>
      <c r="Q300" s="33">
        <v>2060.8344042002395</v>
      </c>
      <c r="R300" s="33">
        <v>11.542173388716286</v>
      </c>
      <c r="S300" s="33">
        <v>14.812579571593147</v>
      </c>
      <c r="T300" s="33">
        <v>7.0821428571428573</v>
      </c>
      <c r="U300" s="37">
        <f t="shared" si="54"/>
        <v>-2.0151140320209772E-3</v>
      </c>
      <c r="V300" s="38">
        <f t="shared" si="55"/>
        <v>0.99798488596797907</v>
      </c>
      <c r="W300" s="38">
        <f t="shared" si="56"/>
        <v>0.16994827019636882</v>
      </c>
      <c r="X300" s="37">
        <f t="shared" si="57"/>
        <v>5.8482195996314879E-2</v>
      </c>
      <c r="Y300" s="37">
        <f t="shared" si="58"/>
        <v>0.1459176452984563</v>
      </c>
      <c r="Z300" s="37">
        <f t="shared" si="59"/>
        <v>9.4724522367011232E-2</v>
      </c>
    </row>
    <row r="301" spans="1:26" x14ac:dyDescent="0.3">
      <c r="A301" s="34">
        <v>18598</v>
      </c>
      <c r="B301" s="33">
        <v>19.75</v>
      </c>
      <c r="C301" s="33">
        <v>1.47</v>
      </c>
      <c r="D301" s="33">
        <v>2.84</v>
      </c>
      <c r="E301" s="37">
        <f t="shared" si="48"/>
        <v>1.4184634991956381E-2</v>
      </c>
      <c r="F301" s="37">
        <f t="shared" si="49"/>
        <v>1.0141846349919563</v>
      </c>
      <c r="G301" s="37">
        <f t="shared" si="50"/>
        <v>-0.1216025787577768</v>
      </c>
      <c r="H301" s="37">
        <f t="shared" si="51"/>
        <v>-3.5320244837796277E-2</v>
      </c>
      <c r="I301" s="37">
        <f t="shared" si="52"/>
        <v>4.7001711302320004E-2</v>
      </c>
      <c r="J301" s="37">
        <f t="shared" si="53"/>
        <v>1.4469251519125592E-2</v>
      </c>
      <c r="K301" s="33">
        <v>25</v>
      </c>
      <c r="L301" s="33">
        <v>2.5491666666666668</v>
      </c>
      <c r="M301" s="33">
        <v>205.20486999999997</v>
      </c>
      <c r="N301" s="33">
        <v>15.2734764</v>
      </c>
      <c r="O301" s="33">
        <v>14450.887327535584</v>
      </c>
      <c r="P301" s="33">
        <v>29.507940799999997</v>
      </c>
      <c r="Q301" s="33">
        <v>2078.0010131747372</v>
      </c>
      <c r="R301" s="33">
        <v>11.306665788890751</v>
      </c>
      <c r="S301" s="33">
        <v>14.508560511396039</v>
      </c>
      <c r="T301" s="33">
        <v>6.954225352112676</v>
      </c>
      <c r="U301" s="37">
        <f t="shared" si="54"/>
        <v>-4.0424511845736618E-3</v>
      </c>
      <c r="V301" s="38">
        <f t="shared" si="55"/>
        <v>0.99595754881542631</v>
      </c>
      <c r="W301" s="38">
        <f t="shared" si="56"/>
        <v>0.13922823665073203</v>
      </c>
      <c r="X301" s="37">
        <f t="shared" si="57"/>
        <v>6.6407053242425462E-2</v>
      </c>
      <c r="Y301" s="37">
        <f t="shared" si="58"/>
        <v>0.15913173801469416</v>
      </c>
      <c r="Z301" s="37">
        <f t="shared" si="59"/>
        <v>9.809041233303617E-2</v>
      </c>
    </row>
    <row r="302" spans="1:26" x14ac:dyDescent="0.3">
      <c r="A302" s="34">
        <v>18629</v>
      </c>
      <c r="B302" s="33">
        <v>21.21</v>
      </c>
      <c r="C302" s="33">
        <v>1.4866699999999999</v>
      </c>
      <c r="D302" s="33">
        <v>2.8366699999999998</v>
      </c>
      <c r="E302" s="37">
        <f t="shared" si="48"/>
        <v>-1.1732231685003855E-3</v>
      </c>
      <c r="F302" s="37">
        <f t="shared" si="49"/>
        <v>0.99882677683149956</v>
      </c>
      <c r="G302" s="37">
        <f t="shared" si="50"/>
        <v>-0.1421300283004886</v>
      </c>
      <c r="H302" s="37">
        <f t="shared" si="51"/>
        <v>-4.1764731202699412E-2</v>
      </c>
      <c r="I302" s="37">
        <f t="shared" si="52"/>
        <v>4.7501747216296408E-2</v>
      </c>
      <c r="J302" s="37">
        <f t="shared" si="53"/>
        <v>1.3059138512867996E-2</v>
      </c>
      <c r="K302" s="33">
        <v>25.4</v>
      </c>
      <c r="L302" s="33">
        <v>2.57</v>
      </c>
      <c r="M302" s="33">
        <v>216.90398149606301</v>
      </c>
      <c r="N302" s="33">
        <v>15.203424901968502</v>
      </c>
      <c r="O302" s="33">
        <v>15363.980295307088</v>
      </c>
      <c r="P302" s="33">
        <v>29.009194587007872</v>
      </c>
      <c r="Q302" s="33">
        <v>2054.8110317910773</v>
      </c>
      <c r="R302" s="33">
        <v>11.895759839437055</v>
      </c>
      <c r="S302" s="33">
        <v>15.257997535425226</v>
      </c>
      <c r="T302" s="33">
        <v>7.4770769952091722</v>
      </c>
      <c r="U302" s="37">
        <f t="shared" si="54"/>
        <v>7.1319277229460326E-2</v>
      </c>
      <c r="V302" s="38">
        <f t="shared" si="55"/>
        <v>1.0713192772294604</v>
      </c>
      <c r="W302" s="38">
        <f t="shared" si="56"/>
        <v>0.17857718318614291</v>
      </c>
      <c r="X302" s="37">
        <f t="shared" si="57"/>
        <v>7.2220912451118835E-2</v>
      </c>
      <c r="Y302" s="37">
        <f t="shared" si="58"/>
        <v>0.16182893151470346</v>
      </c>
      <c r="Z302" s="37">
        <f t="shared" si="59"/>
        <v>0.10086001140350209</v>
      </c>
    </row>
    <row r="303" spans="1:26" x14ac:dyDescent="0.3">
      <c r="A303" s="34">
        <v>18660</v>
      </c>
      <c r="B303" s="33">
        <v>22</v>
      </c>
      <c r="C303" s="33">
        <v>1.5033300000000001</v>
      </c>
      <c r="D303" s="33">
        <v>2.8333300000000001</v>
      </c>
      <c r="E303" s="37">
        <f t="shared" si="48"/>
        <v>-1.1781306477333831E-3</v>
      </c>
      <c r="F303" s="37">
        <f t="shared" si="49"/>
        <v>0.99882186935226658</v>
      </c>
      <c r="G303" s="37">
        <f t="shared" si="50"/>
        <v>-0.14582738394585404</v>
      </c>
      <c r="H303" s="37">
        <f t="shared" si="51"/>
        <v>-3.9619816623297943E-2</v>
      </c>
      <c r="I303" s="37">
        <f t="shared" si="52"/>
        <v>4.9023329980021124E-2</v>
      </c>
      <c r="J303" s="37">
        <f t="shared" si="53"/>
        <v>1.1305483993064414E-2</v>
      </c>
      <c r="K303" s="33">
        <v>25.7</v>
      </c>
      <c r="L303" s="33">
        <v>2.5791666666666666</v>
      </c>
      <c r="M303" s="33">
        <v>222.35665369649806</v>
      </c>
      <c r="N303" s="33">
        <v>15.194337645525293</v>
      </c>
      <c r="O303" s="33">
        <v>15839.898439122417</v>
      </c>
      <c r="P303" s="33">
        <v>28.636808073540859</v>
      </c>
      <c r="Q303" s="33">
        <v>2039.9845202053964</v>
      </c>
      <c r="R303" s="33">
        <v>12.14150737068268</v>
      </c>
      <c r="S303" s="33">
        <v>15.565638866147738</v>
      </c>
      <c r="T303" s="33">
        <v>7.7647150173117847</v>
      </c>
      <c r="U303" s="37">
        <f t="shared" si="54"/>
        <v>3.6569684781724766E-2</v>
      </c>
      <c r="V303" s="38">
        <f t="shared" si="55"/>
        <v>1.0365696847817247</v>
      </c>
      <c r="W303" s="38">
        <f t="shared" si="56"/>
        <v>0.136175093301109</v>
      </c>
      <c r="X303" s="37">
        <f t="shared" si="57"/>
        <v>5.7426886699059487E-2</v>
      </c>
      <c r="Y303" s="37">
        <f t="shared" si="58"/>
        <v>0.14227882873295083</v>
      </c>
      <c r="Z303" s="37">
        <f t="shared" si="59"/>
        <v>9.8845761373652863E-2</v>
      </c>
    </row>
    <row r="304" spans="1:26" x14ac:dyDescent="0.3">
      <c r="A304" s="34">
        <v>18688</v>
      </c>
      <c r="B304" s="33">
        <v>21.63</v>
      </c>
      <c r="C304" s="33">
        <v>1.52</v>
      </c>
      <c r="D304" s="33">
        <v>2.83</v>
      </c>
      <c r="E304" s="37">
        <f t="shared" si="48"/>
        <v>-1.1759867017345708E-3</v>
      </c>
      <c r="F304" s="37">
        <f t="shared" si="49"/>
        <v>0.99882401329826542</v>
      </c>
      <c r="G304" s="37">
        <f t="shared" si="50"/>
        <v>-0.14953397408395308</v>
      </c>
      <c r="H304" s="37">
        <f t="shared" si="51"/>
        <v>-3.7480806248971987E-2</v>
      </c>
      <c r="I304" s="37">
        <f t="shared" si="52"/>
        <v>5.0538452759219865E-2</v>
      </c>
      <c r="J304" s="37">
        <f t="shared" si="53"/>
        <v>9.5169395663265988E-3</v>
      </c>
      <c r="K304" s="33">
        <v>25.8</v>
      </c>
      <c r="L304" s="33">
        <v>2.5883333333333334</v>
      </c>
      <c r="M304" s="33">
        <v>217.76966627906975</v>
      </c>
      <c r="N304" s="33">
        <v>15.303277519379844</v>
      </c>
      <c r="O304" s="33">
        <v>15603.983672670347</v>
      </c>
      <c r="P304" s="33">
        <v>28.492286434108529</v>
      </c>
      <c r="Q304" s="33">
        <v>2041.5753025269112</v>
      </c>
      <c r="R304" s="33">
        <v>11.84162648728309</v>
      </c>
      <c r="S304" s="33">
        <v>15.177316546374964</v>
      </c>
      <c r="T304" s="33">
        <v>7.6431095406360416</v>
      </c>
      <c r="U304" s="37">
        <f t="shared" si="54"/>
        <v>-1.6961213393348478E-2</v>
      </c>
      <c r="V304" s="38">
        <f t="shared" si="55"/>
        <v>0.98303878660665156</v>
      </c>
      <c r="W304" s="38">
        <f t="shared" si="56"/>
        <v>7.5970653376557618E-2</v>
      </c>
      <c r="X304" s="37">
        <f t="shared" si="57"/>
        <v>5.260712201108575E-2</v>
      </c>
      <c r="Y304" s="37">
        <f t="shared" si="58"/>
        <v>0.13628712327450909</v>
      </c>
      <c r="Z304" s="37">
        <f t="shared" si="59"/>
        <v>9.9198800782751562E-2</v>
      </c>
    </row>
    <row r="305" spans="1:26" x14ac:dyDescent="0.3">
      <c r="A305" s="34">
        <v>18719</v>
      </c>
      <c r="B305" s="33">
        <v>21.92</v>
      </c>
      <c r="C305" s="33">
        <v>1.5333300000000001</v>
      </c>
      <c r="D305" s="33">
        <v>2.7933300000000001</v>
      </c>
      <c r="E305" s="37">
        <f t="shared" si="48"/>
        <v>-1.3042279147398656E-2</v>
      </c>
      <c r="F305" s="37">
        <f t="shared" si="49"/>
        <v>0.98695772085260136</v>
      </c>
      <c r="G305" s="37">
        <f t="shared" si="50"/>
        <v>-0.1532487664028308</v>
      </c>
      <c r="H305" s="37">
        <f t="shared" si="51"/>
        <v>-3.53525666883856E-2</v>
      </c>
      <c r="I305" s="37">
        <f t="shared" si="52"/>
        <v>5.2044706359163584E-2</v>
      </c>
      <c r="J305" s="37">
        <f t="shared" si="53"/>
        <v>7.6914304435726777E-3</v>
      </c>
      <c r="K305" s="33">
        <v>25.8</v>
      </c>
      <c r="L305" s="33">
        <v>2.5975000000000001</v>
      </c>
      <c r="M305" s="33">
        <v>220.68937054263563</v>
      </c>
      <c r="N305" s="33">
        <v>15.437483236046512</v>
      </c>
      <c r="O305" s="33">
        <v>15905.370324950005</v>
      </c>
      <c r="P305" s="33">
        <v>28.123094863953487</v>
      </c>
      <c r="Q305" s="33">
        <v>2026.8680697898085</v>
      </c>
      <c r="R305" s="33">
        <v>11.951097197083948</v>
      </c>
      <c r="S305" s="33">
        <v>15.31414375733269</v>
      </c>
      <c r="T305" s="33">
        <v>7.847264734206127</v>
      </c>
      <c r="U305" s="37">
        <f t="shared" si="54"/>
        <v>1.3318222114847527E-2</v>
      </c>
      <c r="V305" s="38">
        <f t="shared" si="55"/>
        <v>1.0133182221148476</v>
      </c>
      <c r="W305" s="38">
        <f t="shared" si="56"/>
        <v>9.7296955041031863E-2</v>
      </c>
      <c r="X305" s="37">
        <f t="shared" si="57"/>
        <v>6.5271762753543072E-2</v>
      </c>
      <c r="Y305" s="37">
        <f t="shared" si="58"/>
        <v>0.15280100900774318</v>
      </c>
      <c r="Z305" s="37">
        <f t="shared" si="59"/>
        <v>0.10399135058942477</v>
      </c>
    </row>
    <row r="306" spans="1:26" x14ac:dyDescent="0.3">
      <c r="A306" s="34">
        <v>18749</v>
      </c>
      <c r="B306" s="33">
        <v>21.93</v>
      </c>
      <c r="C306" s="33">
        <v>1.54667</v>
      </c>
      <c r="D306" s="33">
        <v>2.7566700000000002</v>
      </c>
      <c r="E306" s="37">
        <f t="shared" si="48"/>
        <v>-1.3211002951145558E-2</v>
      </c>
      <c r="F306" s="37">
        <f t="shared" si="49"/>
        <v>0.98678899704885448</v>
      </c>
      <c r="G306" s="37">
        <f t="shared" si="50"/>
        <v>-0.14923872611255318</v>
      </c>
      <c r="H306" s="37">
        <f t="shared" si="51"/>
        <v>-2.7973995949188257E-2</v>
      </c>
      <c r="I306" s="37">
        <f t="shared" si="52"/>
        <v>5.303527721534973E-2</v>
      </c>
      <c r="J306" s="37">
        <f t="shared" si="53"/>
        <v>8.3532098144383227E-3</v>
      </c>
      <c r="K306" s="33">
        <v>25.9</v>
      </c>
      <c r="L306" s="33">
        <v>2.6066666666666665</v>
      </c>
      <c r="M306" s="33">
        <v>219.93757876447876</v>
      </c>
      <c r="N306" s="33">
        <v>15.511666892277992</v>
      </c>
      <c r="O306" s="33">
        <v>15944.349881886779</v>
      </c>
      <c r="P306" s="33">
        <v>27.646845656756756</v>
      </c>
      <c r="Q306" s="33">
        <v>2004.2549470543015</v>
      </c>
      <c r="R306" s="33">
        <v>11.86387540626917</v>
      </c>
      <c r="S306" s="33">
        <v>15.200667239383652</v>
      </c>
      <c r="T306" s="33">
        <v>7.9552503564082748</v>
      </c>
      <c r="U306" s="37">
        <f t="shared" si="54"/>
        <v>4.5610034998195143E-4</v>
      </c>
      <c r="V306" s="38">
        <f t="shared" si="55"/>
        <v>1.0004561003499819</v>
      </c>
      <c r="W306" s="38">
        <f t="shared" si="56"/>
        <v>7.9686707702173232E-2</v>
      </c>
      <c r="X306" s="37">
        <f t="shared" si="57"/>
        <v>7.3701390019510704E-2</v>
      </c>
      <c r="Y306" s="37">
        <f t="shared" si="58"/>
        <v>0.15248189621905084</v>
      </c>
      <c r="Z306" s="37">
        <f t="shared" si="59"/>
        <v>0.10527732934149459</v>
      </c>
    </row>
    <row r="307" spans="1:26" x14ac:dyDescent="0.3">
      <c r="A307" s="34">
        <v>18780</v>
      </c>
      <c r="B307" s="33">
        <v>21.55</v>
      </c>
      <c r="C307" s="33">
        <v>1.56</v>
      </c>
      <c r="D307" s="33">
        <v>2.72</v>
      </c>
      <c r="E307" s="37">
        <f t="shared" si="48"/>
        <v>-1.3391549248695997E-2</v>
      </c>
      <c r="F307" s="37">
        <f t="shared" si="49"/>
        <v>0.98660845075130399</v>
      </c>
      <c r="G307" s="37">
        <f t="shared" si="50"/>
        <v>-0.14512442500779343</v>
      </c>
      <c r="H307" s="37">
        <f t="shared" si="51"/>
        <v>-2.0559819489830655E-2</v>
      </c>
      <c r="I307" s="37">
        <f t="shared" si="52"/>
        <v>5.4046667302621643E-2</v>
      </c>
      <c r="J307" s="37">
        <f t="shared" si="53"/>
        <v>9.0278601055429064E-3</v>
      </c>
      <c r="K307" s="33">
        <v>25.9</v>
      </c>
      <c r="L307" s="33">
        <v>2.6158333333333332</v>
      </c>
      <c r="M307" s="33">
        <v>216.12653088803089</v>
      </c>
      <c r="N307" s="33">
        <v>15.64535444015444</v>
      </c>
      <c r="O307" s="33">
        <v>15762.585747346346</v>
      </c>
      <c r="P307" s="33">
        <v>27.279079536679536</v>
      </c>
      <c r="Q307" s="33">
        <v>1989.5235838877986</v>
      </c>
      <c r="R307" s="33">
        <v>11.615664857025171</v>
      </c>
      <c r="S307" s="33">
        <v>14.884429187428131</v>
      </c>
      <c r="T307" s="33">
        <v>7.9227941176470589</v>
      </c>
      <c r="U307" s="37">
        <f t="shared" si="54"/>
        <v>-1.7479745880040004E-2</v>
      </c>
      <c r="V307" s="38">
        <f t="shared" si="55"/>
        <v>0.98252025411996002</v>
      </c>
      <c r="W307" s="38">
        <f t="shared" si="56"/>
        <v>7.8739801864360581E-2</v>
      </c>
      <c r="X307" s="37">
        <f t="shared" si="57"/>
        <v>8.639918526409307E-2</v>
      </c>
      <c r="Y307" s="37">
        <f t="shared" si="58"/>
        <v>0.14581872457470535</v>
      </c>
      <c r="Z307" s="37">
        <f t="shared" si="59"/>
        <v>0.10624774365839507</v>
      </c>
    </row>
    <row r="308" spans="1:26" x14ac:dyDescent="0.3">
      <c r="A308" s="34">
        <v>18810</v>
      </c>
      <c r="B308" s="33">
        <v>21.93</v>
      </c>
      <c r="C308" s="33">
        <v>1.54667</v>
      </c>
      <c r="D308" s="33">
        <v>2.65</v>
      </c>
      <c r="E308" s="37">
        <f t="shared" si="48"/>
        <v>-2.6072240309775244E-2</v>
      </c>
      <c r="F308" s="37">
        <f t="shared" si="49"/>
        <v>0.97392775969022471</v>
      </c>
      <c r="G308" s="37">
        <f t="shared" si="50"/>
        <v>-0.14089526232688943</v>
      </c>
      <c r="H308" s="37">
        <f t="shared" si="51"/>
        <v>-1.3108047040615745E-2</v>
      </c>
      <c r="I308" s="37">
        <f t="shared" si="52"/>
        <v>5.5081068443857184E-2</v>
      </c>
      <c r="J308" s="37">
        <f t="shared" si="53"/>
        <v>9.7165292245220414E-3</v>
      </c>
      <c r="K308" s="33">
        <v>25.9</v>
      </c>
      <c r="L308" s="33">
        <v>2.625</v>
      </c>
      <c r="M308" s="33">
        <v>219.93757876447876</v>
      </c>
      <c r="N308" s="33">
        <v>15.511666892277992</v>
      </c>
      <c r="O308" s="33">
        <v>16134.80890862147</v>
      </c>
      <c r="P308" s="33">
        <v>26.577044401544399</v>
      </c>
      <c r="Q308" s="33">
        <v>1949.714710800132</v>
      </c>
      <c r="R308" s="33">
        <v>11.778190092457802</v>
      </c>
      <c r="S308" s="33">
        <v>15.093562700583259</v>
      </c>
      <c r="T308" s="33">
        <v>8.2754716981132077</v>
      </c>
      <c r="U308" s="37">
        <f t="shared" si="54"/>
        <v>1.7479745880039938E-2</v>
      </c>
      <c r="V308" s="38">
        <f t="shared" si="55"/>
        <v>1.01747974588004</v>
      </c>
      <c r="W308" s="38">
        <f t="shared" si="56"/>
        <v>0.1276008211645574</v>
      </c>
      <c r="X308" s="37">
        <f t="shared" si="57"/>
        <v>9.498908343033996E-2</v>
      </c>
      <c r="Y308" s="37">
        <f t="shared" si="58"/>
        <v>0.14820742923129515</v>
      </c>
      <c r="Z308" s="37">
        <f t="shared" si="59"/>
        <v>0.10667382795891189</v>
      </c>
    </row>
    <row r="309" spans="1:26" x14ac:dyDescent="0.3">
      <c r="A309" s="34">
        <v>18841</v>
      </c>
      <c r="B309" s="33">
        <v>22.89</v>
      </c>
      <c r="C309" s="33">
        <v>1.5333300000000001</v>
      </c>
      <c r="D309" s="33">
        <v>2.58</v>
      </c>
      <c r="E309" s="37">
        <f t="shared" si="48"/>
        <v>-2.677024106460478E-2</v>
      </c>
      <c r="F309" s="37">
        <f t="shared" si="49"/>
        <v>0.97322975893539521</v>
      </c>
      <c r="G309" s="37">
        <f t="shared" si="50"/>
        <v>-0.11538606300660481</v>
      </c>
      <c r="H309" s="37">
        <f t="shared" si="51"/>
        <v>-3.8854069363454258E-3</v>
      </c>
      <c r="I309" s="37">
        <f t="shared" si="52"/>
        <v>5.7750280841684543E-2</v>
      </c>
      <c r="J309" s="37">
        <f t="shared" si="53"/>
        <v>1.2580651002989995E-2</v>
      </c>
      <c r="K309" s="33">
        <v>25.9</v>
      </c>
      <c r="L309" s="33">
        <v>2.6341666666666668</v>
      </c>
      <c r="M309" s="33">
        <v>229.56548918918918</v>
      </c>
      <c r="N309" s="33">
        <v>15.377879053667955</v>
      </c>
      <c r="O309" s="33">
        <v>16935.131849688409</v>
      </c>
      <c r="P309" s="33">
        <v>25.875009266409268</v>
      </c>
      <c r="Q309" s="33">
        <v>1908.8090944602927</v>
      </c>
      <c r="R309" s="33">
        <v>12.256989084145138</v>
      </c>
      <c r="S309" s="33">
        <v>15.703908734990364</v>
      </c>
      <c r="T309" s="33">
        <v>8.8720930232558146</v>
      </c>
      <c r="U309" s="37">
        <f t="shared" si="54"/>
        <v>4.2844571534678501E-2</v>
      </c>
      <c r="V309" s="38">
        <f t="shared" si="55"/>
        <v>1.0428445715346786</v>
      </c>
      <c r="W309" s="38">
        <f t="shared" si="56"/>
        <v>0.13960055668808291</v>
      </c>
      <c r="X309" s="37">
        <f t="shared" si="57"/>
        <v>0.1022189591567173</v>
      </c>
      <c r="Y309" s="37">
        <f t="shared" si="58"/>
        <v>0.15512371258709479</v>
      </c>
      <c r="Z309" s="37">
        <f t="shared" si="59"/>
        <v>0.10464821321971041</v>
      </c>
    </row>
    <row r="310" spans="1:26" x14ac:dyDescent="0.3">
      <c r="A310" s="34">
        <v>18872</v>
      </c>
      <c r="B310" s="33">
        <v>23.48</v>
      </c>
      <c r="C310" s="33">
        <v>1.52</v>
      </c>
      <c r="D310" s="33">
        <v>2.5099999999999998</v>
      </c>
      <c r="E310" s="37">
        <f t="shared" si="48"/>
        <v>-2.7506645789833702E-2</v>
      </c>
      <c r="F310" s="37">
        <f t="shared" si="49"/>
        <v>0.97249335421016625</v>
      </c>
      <c r="G310" s="37">
        <f t="shared" si="50"/>
        <v>-8.8477346621220754E-2</v>
      </c>
      <c r="H310" s="37">
        <f t="shared" si="51"/>
        <v>5.5841502680165078E-3</v>
      </c>
      <c r="I310" s="37">
        <f t="shared" si="52"/>
        <v>6.0529636784511176E-2</v>
      </c>
      <c r="J310" s="37">
        <f t="shared" si="53"/>
        <v>1.5516432340363373E-2</v>
      </c>
      <c r="K310" s="33">
        <v>26.1</v>
      </c>
      <c r="L310" s="33">
        <v>2.6433333333333335</v>
      </c>
      <c r="M310" s="33">
        <v>233.67817777777776</v>
      </c>
      <c r="N310" s="33">
        <v>15.127377777777776</v>
      </c>
      <c r="O310" s="33">
        <v>17331.522447972209</v>
      </c>
      <c r="P310" s="33">
        <v>24.980077777777772</v>
      </c>
      <c r="Q310" s="33">
        <v>1852.7308920106573</v>
      </c>
      <c r="R310" s="33">
        <v>12.444953157150037</v>
      </c>
      <c r="S310" s="33">
        <v>15.939525555027894</v>
      </c>
      <c r="T310" s="33">
        <v>9.3545816733067735</v>
      </c>
      <c r="U310" s="37">
        <f t="shared" si="54"/>
        <v>2.5448860995420323E-2</v>
      </c>
      <c r="V310" s="38">
        <f t="shared" si="55"/>
        <v>1.0254488609954204</v>
      </c>
      <c r="W310" s="38">
        <f t="shared" si="56"/>
        <v>9.7129347036946978E-2</v>
      </c>
      <c r="X310" s="37">
        <f t="shared" si="57"/>
        <v>9.4682295688270912E-2</v>
      </c>
      <c r="Y310" s="37">
        <f t="shared" si="58"/>
        <v>0.145417106193932</v>
      </c>
      <c r="Z310" s="37">
        <f t="shared" si="59"/>
        <v>0.10391396170871303</v>
      </c>
    </row>
    <row r="311" spans="1:26" x14ac:dyDescent="0.3">
      <c r="A311" s="34">
        <v>18902</v>
      </c>
      <c r="B311" s="33">
        <v>23.36</v>
      </c>
      <c r="C311" s="33">
        <v>1.48333</v>
      </c>
      <c r="D311" s="33">
        <v>2.4866700000000002</v>
      </c>
      <c r="E311" s="37">
        <f t="shared" si="48"/>
        <v>-9.3382871144572499E-3</v>
      </c>
      <c r="F311" s="37">
        <f t="shared" si="49"/>
        <v>0.99066171288554272</v>
      </c>
      <c r="G311" s="37">
        <f t="shared" si="50"/>
        <v>-6.0042408474282216E-2</v>
      </c>
      <c r="H311" s="37">
        <f t="shared" si="51"/>
        <v>1.5312011246484403E-2</v>
      </c>
      <c r="I311" s="37">
        <f t="shared" si="52"/>
        <v>6.3425152693413089E-2</v>
      </c>
      <c r="J311" s="37">
        <f t="shared" si="53"/>
        <v>1.8528591570309949E-2</v>
      </c>
      <c r="K311" s="33">
        <v>26.2</v>
      </c>
      <c r="L311" s="33">
        <v>2.6525000000000003</v>
      </c>
      <c r="M311" s="33">
        <v>231.59656793893129</v>
      </c>
      <c r="N311" s="33">
        <v>14.706084637022901</v>
      </c>
      <c r="O311" s="33">
        <v>17268.026725820084</v>
      </c>
      <c r="P311" s="33">
        <v>24.653434828625958</v>
      </c>
      <c r="Q311" s="33">
        <v>1838.1799665366025</v>
      </c>
      <c r="R311" s="33">
        <v>12.309457904118693</v>
      </c>
      <c r="S311" s="33">
        <v>15.760621840301782</v>
      </c>
      <c r="T311" s="33">
        <v>9.3940892840626216</v>
      </c>
      <c r="U311" s="37">
        <f t="shared" si="54"/>
        <v>-5.1238369998693953E-3</v>
      </c>
      <c r="V311" s="38">
        <f t="shared" si="55"/>
        <v>0.9948761630001306</v>
      </c>
      <c r="W311" s="38">
        <f t="shared" si="56"/>
        <v>5.2769073765124741E-2</v>
      </c>
      <c r="X311" s="37">
        <f t="shared" si="57"/>
        <v>9.3931462128062471E-2</v>
      </c>
      <c r="Y311" s="37">
        <f t="shared" si="58"/>
        <v>0.13320416015194159</v>
      </c>
      <c r="Z311" s="37">
        <f t="shared" si="59"/>
        <v>0.10058479626022443</v>
      </c>
    </row>
    <row r="312" spans="1:26" x14ac:dyDescent="0.3">
      <c r="A312" s="34">
        <v>18933</v>
      </c>
      <c r="B312" s="33">
        <v>22.71</v>
      </c>
      <c r="C312" s="33">
        <v>1.4466699999999999</v>
      </c>
      <c r="D312" s="33">
        <v>2.46333</v>
      </c>
      <c r="E312" s="37">
        <f t="shared" si="48"/>
        <v>-9.4303729181228931E-3</v>
      </c>
      <c r="F312" s="37">
        <f t="shared" si="49"/>
        <v>0.99056962708187712</v>
      </c>
      <c r="G312" s="37">
        <f t="shared" si="50"/>
        <v>-4.5837939633393887E-2</v>
      </c>
      <c r="H312" s="37">
        <f t="shared" si="51"/>
        <v>2.4266384332669588E-2</v>
      </c>
      <c r="I312" s="37">
        <f t="shared" si="52"/>
        <v>6.4338167281564829E-2</v>
      </c>
      <c r="J312" s="37">
        <f t="shared" si="53"/>
        <v>2.0977993206387602E-2</v>
      </c>
      <c r="K312" s="33">
        <v>26.4</v>
      </c>
      <c r="L312" s="33">
        <v>2.6616666666666666</v>
      </c>
      <c r="M312" s="33">
        <v>223.44661477272729</v>
      </c>
      <c r="N312" s="33">
        <v>14.233972443560607</v>
      </c>
      <c r="O312" s="33">
        <v>16748.801021782871</v>
      </c>
      <c r="P312" s="33">
        <v>24.237021117045458</v>
      </c>
      <c r="Q312" s="33">
        <v>1816.7249678990931</v>
      </c>
      <c r="R312" s="33">
        <v>11.852030617771044</v>
      </c>
      <c r="S312" s="33">
        <v>15.171743623530064</v>
      </c>
      <c r="T312" s="33">
        <v>9.2192276308898933</v>
      </c>
      <c r="U312" s="37">
        <f t="shared" si="54"/>
        <v>-2.8219801842559195E-2</v>
      </c>
      <c r="V312" s="38">
        <f t="shared" si="55"/>
        <v>0.97178019815744077</v>
      </c>
      <c r="W312" s="38">
        <f t="shared" si="56"/>
        <v>3.5748984976804898E-2</v>
      </c>
      <c r="X312" s="37">
        <f t="shared" si="57"/>
        <v>0.10328229457648064</v>
      </c>
      <c r="Y312" s="37">
        <f t="shared" si="58"/>
        <v>0.13161903375671091</v>
      </c>
      <c r="Z312" s="37">
        <f t="shared" si="59"/>
        <v>0.10220028952434657</v>
      </c>
    </row>
    <row r="313" spans="1:26" x14ac:dyDescent="0.3">
      <c r="A313" s="34">
        <v>18963</v>
      </c>
      <c r="B313" s="33">
        <v>23.41</v>
      </c>
      <c r="C313" s="33">
        <v>1.41</v>
      </c>
      <c r="D313" s="33">
        <v>2.44</v>
      </c>
      <c r="E313" s="37">
        <f t="shared" si="48"/>
        <v>-9.5160538060017497E-3</v>
      </c>
      <c r="F313" s="37">
        <f t="shared" si="49"/>
        <v>0.99048394619399827</v>
      </c>
      <c r="G313" s="37">
        <f t="shared" si="50"/>
        <v>-3.1355124794115175E-2</v>
      </c>
      <c r="H313" s="37">
        <f t="shared" si="51"/>
        <v>3.3157405754129954E-2</v>
      </c>
      <c r="I313" s="37">
        <f t="shared" si="52"/>
        <v>6.5265797395956504E-2</v>
      </c>
      <c r="J313" s="37">
        <f t="shared" si="53"/>
        <v>2.3414471388888636E-2</v>
      </c>
      <c r="K313" s="33">
        <v>26.5</v>
      </c>
      <c r="L313" s="33">
        <v>2.6708333333333334</v>
      </c>
      <c r="M313" s="33">
        <v>229.46482</v>
      </c>
      <c r="N313" s="33">
        <v>13.820819999999998</v>
      </c>
      <c r="O313" s="33">
        <v>17286.235443543126</v>
      </c>
      <c r="P313" s="33">
        <v>23.916879999999995</v>
      </c>
      <c r="Q313" s="33">
        <v>1801.726376857976</v>
      </c>
      <c r="R313" s="33">
        <v>12.147072568106784</v>
      </c>
      <c r="S313" s="33">
        <v>15.543321334370383</v>
      </c>
      <c r="T313" s="33">
        <v>9.5942622950819683</v>
      </c>
      <c r="U313" s="37">
        <f t="shared" si="54"/>
        <v>3.0357925385352195E-2</v>
      </c>
      <c r="V313" s="38">
        <f t="shared" si="55"/>
        <v>1.0303579253853521</v>
      </c>
      <c r="W313" s="38">
        <f t="shared" si="56"/>
        <v>9.9129421378510774E-2</v>
      </c>
      <c r="X313" s="37">
        <f t="shared" si="57"/>
        <v>0.12559778154486789</v>
      </c>
      <c r="Y313" s="37">
        <f t="shared" si="58"/>
        <v>0.13528655817248936</v>
      </c>
      <c r="Z313" s="37">
        <f t="shared" si="59"/>
        <v>0.10946084275021395</v>
      </c>
    </row>
    <row r="314" spans="1:26" x14ac:dyDescent="0.3">
      <c r="A314" s="34">
        <v>18994</v>
      </c>
      <c r="B314" s="33">
        <v>24.19</v>
      </c>
      <c r="C314" s="33">
        <v>1.41333</v>
      </c>
      <c r="D314" s="33">
        <v>2.4266700000000001</v>
      </c>
      <c r="E314" s="37">
        <f t="shared" si="48"/>
        <v>-5.478092139195357E-3</v>
      </c>
      <c r="F314" s="37">
        <f t="shared" si="49"/>
        <v>0.99452190786080463</v>
      </c>
      <c r="G314" s="37">
        <f t="shared" si="50"/>
        <v>-1.6602045565332846E-2</v>
      </c>
      <c r="H314" s="37">
        <f t="shared" si="51"/>
        <v>4.198856907512738E-2</v>
      </c>
      <c r="I314" s="37">
        <f t="shared" si="52"/>
        <v>6.6205524801274507E-2</v>
      </c>
      <c r="J314" s="37">
        <f t="shared" si="53"/>
        <v>2.583866001089774E-2</v>
      </c>
      <c r="K314" s="33">
        <v>26.5</v>
      </c>
      <c r="L314" s="33">
        <v>2.68</v>
      </c>
      <c r="M314" s="33">
        <v>237.11038000000002</v>
      </c>
      <c r="N314" s="33">
        <v>13.853460659999998</v>
      </c>
      <c r="O314" s="33">
        <v>17949.165526452802</v>
      </c>
      <c r="P314" s="33">
        <v>23.786219339999999</v>
      </c>
      <c r="Q314" s="33">
        <v>1800.6077514707406</v>
      </c>
      <c r="R314" s="33">
        <v>12.527059748172302</v>
      </c>
      <c r="S314" s="33">
        <v>16.022450086521854</v>
      </c>
      <c r="T314" s="33">
        <v>9.968392900559202</v>
      </c>
      <c r="U314" s="37">
        <f t="shared" si="54"/>
        <v>3.2776043119116534E-2</v>
      </c>
      <c r="V314" s="38">
        <f t="shared" si="55"/>
        <v>1.0327760431191166</v>
      </c>
      <c r="W314" s="38">
        <f t="shared" si="56"/>
        <v>0.10894431667389748</v>
      </c>
      <c r="X314" s="37">
        <f t="shared" si="57"/>
        <v>0.13026692327323008</v>
      </c>
      <c r="Y314" s="37">
        <f t="shared" si="58"/>
        <v>0.13219990226159073</v>
      </c>
      <c r="Z314" s="37">
        <f t="shared" si="59"/>
        <v>0.10737151297324665</v>
      </c>
    </row>
    <row r="315" spans="1:26" x14ac:dyDescent="0.3">
      <c r="A315" s="34">
        <v>19025</v>
      </c>
      <c r="B315" s="33">
        <v>23.75</v>
      </c>
      <c r="C315" s="33">
        <v>1.4166700000000001</v>
      </c>
      <c r="D315" s="33">
        <v>2.4133300000000002</v>
      </c>
      <c r="E315" s="37">
        <f t="shared" si="48"/>
        <v>-5.5124106528232726E-3</v>
      </c>
      <c r="F315" s="37">
        <f t="shared" si="49"/>
        <v>0.99448758934717674</v>
      </c>
      <c r="G315" s="37">
        <f t="shared" si="50"/>
        <v>-7.0737252702205433E-3</v>
      </c>
      <c r="H315" s="37">
        <f t="shared" si="51"/>
        <v>5.1306923317309128E-2</v>
      </c>
      <c r="I315" s="37">
        <f t="shared" si="52"/>
        <v>6.7113673186966594E-2</v>
      </c>
      <c r="J315" s="37">
        <f t="shared" si="53"/>
        <v>2.8239632266051196E-2</v>
      </c>
      <c r="K315" s="33">
        <v>26.3</v>
      </c>
      <c r="L315" s="33">
        <v>2.6924999999999999</v>
      </c>
      <c r="M315" s="33">
        <v>234.56782319391635</v>
      </c>
      <c r="N315" s="33">
        <v>13.991797814068441</v>
      </c>
      <c r="O315" s="33">
        <v>17844.959424672874</v>
      </c>
      <c r="P315" s="33">
        <v>23.835350094676805</v>
      </c>
      <c r="Q315" s="33">
        <v>1813.2958285619277</v>
      </c>
      <c r="R315" s="33">
        <v>12.364119350461095</v>
      </c>
      <c r="S315" s="33">
        <v>15.811036351158723</v>
      </c>
      <c r="T315" s="33">
        <v>9.8411738137759848</v>
      </c>
      <c r="U315" s="37">
        <f t="shared" si="54"/>
        <v>-1.8356794141285673E-2</v>
      </c>
      <c r="V315" s="38">
        <f t="shared" si="55"/>
        <v>0.98164320585871434</v>
      </c>
      <c r="W315" s="38">
        <f t="shared" si="56"/>
        <v>7.9508399207008029E-2</v>
      </c>
      <c r="X315" s="37">
        <f t="shared" si="57"/>
        <v>0.12536431884778398</v>
      </c>
      <c r="Y315" s="37">
        <f t="shared" si="58"/>
        <v>0.12118801783304534</v>
      </c>
      <c r="Z315" s="37">
        <f t="shared" si="59"/>
        <v>0.10021853950251813</v>
      </c>
    </row>
    <row r="316" spans="1:26" x14ac:dyDescent="0.3">
      <c r="A316" s="34">
        <v>19054</v>
      </c>
      <c r="B316" s="33">
        <v>23.81</v>
      </c>
      <c r="C316" s="33">
        <v>1.42</v>
      </c>
      <c r="D316" s="33">
        <v>2.4</v>
      </c>
      <c r="E316" s="37">
        <f t="shared" si="48"/>
        <v>-5.5387991591920012E-3</v>
      </c>
      <c r="F316" s="37">
        <f t="shared" si="49"/>
        <v>0.99446120084080802</v>
      </c>
      <c r="G316" s="37">
        <f t="shared" si="50"/>
        <v>2.564322819339937E-3</v>
      </c>
      <c r="H316" s="37">
        <f t="shared" si="51"/>
        <v>6.0481425033786174E-2</v>
      </c>
      <c r="I316" s="37">
        <f t="shared" si="52"/>
        <v>6.8028046735899572E-2</v>
      </c>
      <c r="J316" s="37">
        <f t="shared" si="53"/>
        <v>3.0610987416761049E-2</v>
      </c>
      <c r="K316" s="33">
        <v>26.3</v>
      </c>
      <c r="L316" s="33">
        <v>2.7050000000000001</v>
      </c>
      <c r="M316" s="33">
        <v>235.16041558935356</v>
      </c>
      <c r="N316" s="33">
        <v>14.024686692015207</v>
      </c>
      <c r="O316" s="33">
        <v>17978.953155089712</v>
      </c>
      <c r="P316" s="33">
        <v>23.703695817490495</v>
      </c>
      <c r="Q316" s="33">
        <v>1812.2422331883797</v>
      </c>
      <c r="R316" s="33">
        <v>12.362339087390367</v>
      </c>
      <c r="S316" s="33">
        <v>15.807510372330905</v>
      </c>
      <c r="T316" s="33">
        <v>9.9208333333333325</v>
      </c>
      <c r="U316" s="37">
        <f t="shared" si="54"/>
        <v>2.5231300181212226E-3</v>
      </c>
      <c r="V316" s="38">
        <f t="shared" si="55"/>
        <v>1.0025231300181212</v>
      </c>
      <c r="W316" s="38">
        <f t="shared" si="56"/>
        <v>8.6170800787116031E-2</v>
      </c>
      <c r="X316" s="37">
        <f t="shared" si="57"/>
        <v>0.14251321341097167</v>
      </c>
      <c r="Y316" s="37">
        <f t="shared" si="58"/>
        <v>0.11582026520795097</v>
      </c>
      <c r="Z316" s="37">
        <f t="shared" si="59"/>
        <v>0.10373872333815459</v>
      </c>
    </row>
    <row r="317" spans="1:26" x14ac:dyDescent="0.3">
      <c r="A317" s="34">
        <v>19085</v>
      </c>
      <c r="B317" s="33">
        <v>23.74</v>
      </c>
      <c r="C317" s="33">
        <v>1.43</v>
      </c>
      <c r="D317" s="33">
        <v>2.38</v>
      </c>
      <c r="E317" s="37">
        <f t="shared" si="48"/>
        <v>-8.3682496705165792E-3</v>
      </c>
      <c r="F317" s="37">
        <f t="shared" si="49"/>
        <v>0.99163175032948347</v>
      </c>
      <c r="G317" s="37">
        <f t="shared" si="50"/>
        <v>1.2305571795182102E-2</v>
      </c>
      <c r="H317" s="37">
        <f t="shared" si="51"/>
        <v>6.9513786805353028E-2</v>
      </c>
      <c r="I317" s="37">
        <f t="shared" si="52"/>
        <v>6.8948225360959015E-2</v>
      </c>
      <c r="J317" s="37">
        <f t="shared" si="53"/>
        <v>3.2953103568411635E-2</v>
      </c>
      <c r="K317" s="33">
        <v>26.4</v>
      </c>
      <c r="L317" s="33">
        <v>2.7175000000000002</v>
      </c>
      <c r="M317" s="33">
        <v>233.58091742424241</v>
      </c>
      <c r="N317" s="33">
        <v>14.069954166666665</v>
      </c>
      <c r="O317" s="33">
        <v>17947.836227540429</v>
      </c>
      <c r="P317" s="33">
        <v>23.417126515151516</v>
      </c>
      <c r="Q317" s="33">
        <v>1799.319722895797</v>
      </c>
      <c r="R317" s="33">
        <v>12.242728683266883</v>
      </c>
      <c r="S317" s="33">
        <v>15.656398613772167</v>
      </c>
      <c r="T317" s="33">
        <v>9.9747899159663866</v>
      </c>
      <c r="U317" s="37">
        <f t="shared" si="54"/>
        <v>-2.9442713172494798E-3</v>
      </c>
      <c r="V317" s="38">
        <f t="shared" si="55"/>
        <v>0.9970557286827505</v>
      </c>
      <c r="W317" s="38">
        <f t="shared" si="56"/>
        <v>8.8870016824484477E-2</v>
      </c>
      <c r="X317" s="37">
        <f t="shared" si="57"/>
        <v>0.13898388394603067</v>
      </c>
      <c r="Y317" s="37">
        <f t="shared" si="58"/>
        <v>0.11787992629679866</v>
      </c>
      <c r="Z317" s="37">
        <f t="shared" si="59"/>
        <v>0.10358499897827844</v>
      </c>
    </row>
    <row r="318" spans="1:26" x14ac:dyDescent="0.3">
      <c r="A318" s="34">
        <v>19115</v>
      </c>
      <c r="B318" s="33">
        <v>23.73</v>
      </c>
      <c r="C318" s="33">
        <v>1.44</v>
      </c>
      <c r="D318" s="33">
        <v>2.36</v>
      </c>
      <c r="E318" s="37">
        <f t="shared" si="48"/>
        <v>-8.4388686458645949E-3</v>
      </c>
      <c r="F318" s="37">
        <f t="shared" si="49"/>
        <v>0.99156113135413537</v>
      </c>
      <c r="G318" s="37">
        <f t="shared" si="50"/>
        <v>3.1991371963973725E-2</v>
      </c>
      <c r="H318" s="37">
        <f t="shared" si="51"/>
        <v>8.1876203990872476E-2</v>
      </c>
      <c r="I318" s="37">
        <f t="shared" si="52"/>
        <v>7.1032588984504486E-2</v>
      </c>
      <c r="J318" s="37">
        <f t="shared" si="53"/>
        <v>3.4777935622524403E-2</v>
      </c>
      <c r="K318" s="33">
        <v>26.4</v>
      </c>
      <c r="L318" s="33">
        <v>2.7300000000000004</v>
      </c>
      <c r="M318" s="33">
        <v>233.48252613636365</v>
      </c>
      <c r="N318" s="33">
        <v>14.168345454545454</v>
      </c>
      <c r="O318" s="33">
        <v>18030.998063472587</v>
      </c>
      <c r="P318" s="33">
        <v>23.220343939393938</v>
      </c>
      <c r="Q318" s="33">
        <v>1793.221889161201</v>
      </c>
      <c r="R318" s="33">
        <v>12.200478761945837</v>
      </c>
      <c r="S318" s="33">
        <v>15.606497043627146</v>
      </c>
      <c r="T318" s="33">
        <v>10.055084745762713</v>
      </c>
      <c r="U318" s="37">
        <f t="shared" si="54"/>
        <v>-4.2131873384972606E-4</v>
      </c>
      <c r="V318" s="38">
        <f t="shared" si="55"/>
        <v>0.99957868126615024</v>
      </c>
      <c r="W318" s="38">
        <f t="shared" si="56"/>
        <v>3.6930918029445037E-2</v>
      </c>
      <c r="X318" s="37">
        <f t="shared" si="57"/>
        <v>0.15123813299428157</v>
      </c>
      <c r="Y318" s="37">
        <f t="shared" si="58"/>
        <v>0.12304972251680368</v>
      </c>
      <c r="Z318" s="37">
        <f t="shared" si="59"/>
        <v>0.10056207684487006</v>
      </c>
    </row>
    <row r="319" spans="1:26" x14ac:dyDescent="0.3">
      <c r="A319" s="34">
        <v>19146</v>
      </c>
      <c r="B319" s="33">
        <v>24.38</v>
      </c>
      <c r="C319" s="33">
        <v>1.45</v>
      </c>
      <c r="D319" s="33">
        <v>2.34</v>
      </c>
      <c r="E319" s="37">
        <f t="shared" si="48"/>
        <v>-8.5106896679086191E-3</v>
      </c>
      <c r="F319" s="37">
        <f t="shared" si="49"/>
        <v>0.99148931033209142</v>
      </c>
      <c r="G319" s="37">
        <f t="shared" si="50"/>
        <v>5.2008059789182992E-2</v>
      </c>
      <c r="H319" s="37">
        <f t="shared" si="51"/>
        <v>9.400971251858703E-2</v>
      </c>
      <c r="I319" s="37">
        <f t="shared" si="52"/>
        <v>7.313028465640059E-2</v>
      </c>
      <c r="J319" s="37">
        <f t="shared" si="53"/>
        <v>3.6600949558767581E-2</v>
      </c>
      <c r="K319" s="33">
        <v>26.5</v>
      </c>
      <c r="L319" s="33">
        <v>2.7425000000000002</v>
      </c>
      <c r="M319" s="33">
        <v>238.97275999999997</v>
      </c>
      <c r="N319" s="33">
        <v>14.212899999999999</v>
      </c>
      <c r="O319" s="33">
        <v>18546.456168708446</v>
      </c>
      <c r="P319" s="33">
        <v>22.936679999999999</v>
      </c>
      <c r="Q319" s="33">
        <v>1780.0946445766108</v>
      </c>
      <c r="R319" s="33">
        <v>12.447881581789368</v>
      </c>
      <c r="S319" s="33">
        <v>15.927302555632705</v>
      </c>
      <c r="T319" s="33">
        <v>10.418803418803419</v>
      </c>
      <c r="U319" s="37">
        <f t="shared" si="54"/>
        <v>2.7023053605453196E-2</v>
      </c>
      <c r="V319" s="38">
        <f t="shared" si="55"/>
        <v>1.0270230536054532</v>
      </c>
      <c r="W319" s="38">
        <f t="shared" si="56"/>
        <v>4.2811296311130231E-2</v>
      </c>
      <c r="X319" s="37">
        <f t="shared" si="57"/>
        <v>0.14994412053507222</v>
      </c>
      <c r="Y319" s="37">
        <f t="shared" si="58"/>
        <v>0.13061111144737847</v>
      </c>
      <c r="Z319" s="37">
        <f t="shared" si="59"/>
        <v>9.2498361043537258E-2</v>
      </c>
    </row>
    <row r="320" spans="1:26" x14ac:dyDescent="0.3">
      <c r="A320" s="34">
        <v>19176</v>
      </c>
      <c r="B320" s="33">
        <v>25.08</v>
      </c>
      <c r="C320" s="33">
        <v>1.45</v>
      </c>
      <c r="D320" s="33">
        <v>2.34667</v>
      </c>
      <c r="E320" s="37">
        <f t="shared" si="48"/>
        <v>2.8463725857680489E-3</v>
      </c>
      <c r="F320" s="37">
        <f t="shared" si="49"/>
        <v>1.0028463725857681</v>
      </c>
      <c r="G320" s="37">
        <f t="shared" si="50"/>
        <v>7.2372610373616642E-2</v>
      </c>
      <c r="H320" s="37">
        <f t="shared" si="51"/>
        <v>0.10593037829940766</v>
      </c>
      <c r="I320" s="37">
        <f t="shared" si="52"/>
        <v>7.5242745288644386E-2</v>
      </c>
      <c r="J320" s="37">
        <f t="shared" si="53"/>
        <v>3.8421868697547268E-2</v>
      </c>
      <c r="K320" s="33">
        <v>26.7</v>
      </c>
      <c r="L320" s="33">
        <v>2.7549999999999999</v>
      </c>
      <c r="M320" s="33">
        <v>243.99270561797749</v>
      </c>
      <c r="N320" s="33">
        <v>14.106436329588014</v>
      </c>
      <c r="O320" s="33">
        <v>19027.281828350166</v>
      </c>
      <c r="P320" s="33">
        <v>22.829759270037453</v>
      </c>
      <c r="Q320" s="33">
        <v>1780.33299234986</v>
      </c>
      <c r="R320" s="33">
        <v>12.669112889622477</v>
      </c>
      <c r="S320" s="33">
        <v>16.214043524370474</v>
      </c>
      <c r="T320" s="33">
        <v>10.687484818913608</v>
      </c>
      <c r="U320" s="37">
        <f t="shared" si="54"/>
        <v>2.8307591711594381E-2</v>
      </c>
      <c r="V320" s="38">
        <f t="shared" si="55"/>
        <v>1.0283075917115945</v>
      </c>
      <c r="W320" s="38">
        <f t="shared" si="56"/>
        <v>-2.1675018232157339E-2</v>
      </c>
      <c r="X320" s="37">
        <f t="shared" si="57"/>
        <v>0.15945343952818636</v>
      </c>
      <c r="Y320" s="37">
        <f t="shared" si="58"/>
        <v>0.12849446668786868</v>
      </c>
      <c r="Z320" s="37">
        <f t="shared" si="59"/>
        <v>7.6451909375552241E-2</v>
      </c>
    </row>
    <row r="321" spans="1:26" x14ac:dyDescent="0.3">
      <c r="A321" s="34">
        <v>19207</v>
      </c>
      <c r="B321" s="33">
        <v>25.18</v>
      </c>
      <c r="C321" s="33">
        <v>1.45</v>
      </c>
      <c r="D321" s="33">
        <v>2.3533300000000001</v>
      </c>
      <c r="E321" s="37">
        <f t="shared" si="48"/>
        <v>2.8340444500650165E-3</v>
      </c>
      <c r="F321" s="37">
        <f t="shared" si="49"/>
        <v>1.002834044450065</v>
      </c>
      <c r="G321" s="37">
        <f t="shared" si="50"/>
        <v>7.4992821250678521E-2</v>
      </c>
      <c r="H321" s="37">
        <f t="shared" si="51"/>
        <v>0.11246454751573598</v>
      </c>
      <c r="I321" s="37">
        <f t="shared" si="52"/>
        <v>7.5646933664128113E-2</v>
      </c>
      <c r="J321" s="37">
        <f t="shared" si="53"/>
        <v>3.8711633096673026E-2</v>
      </c>
      <c r="K321" s="33">
        <v>26.7</v>
      </c>
      <c r="L321" s="33">
        <v>2.7675000000000001</v>
      </c>
      <c r="M321" s="33">
        <v>244.96556329588014</v>
      </c>
      <c r="N321" s="33">
        <v>14.106436329588014</v>
      </c>
      <c r="O321" s="33">
        <v>19194.820028925424</v>
      </c>
      <c r="P321" s="33">
        <v>22.894551591385767</v>
      </c>
      <c r="Q321" s="33">
        <v>1793.9533684936882</v>
      </c>
      <c r="R321" s="33">
        <v>12.678378236328623</v>
      </c>
      <c r="S321" s="33">
        <v>16.230371537881865</v>
      </c>
      <c r="T321" s="33">
        <v>10.699731869308597</v>
      </c>
      <c r="U321" s="37">
        <f t="shared" si="54"/>
        <v>3.9793128514812749E-3</v>
      </c>
      <c r="V321" s="38">
        <f t="shared" si="55"/>
        <v>1.0039793128514813</v>
      </c>
      <c r="W321" s="38">
        <f t="shared" si="56"/>
        <v>-3.5195432981870778E-2</v>
      </c>
      <c r="X321" s="37">
        <f t="shared" si="57"/>
        <v>0.17307468668656423</v>
      </c>
      <c r="Y321" s="37">
        <f t="shared" si="58"/>
        <v>0.12685252045852824</v>
      </c>
      <c r="Z321" s="37">
        <f t="shared" si="59"/>
        <v>7.6010019710293086E-2</v>
      </c>
    </row>
    <row r="322" spans="1:26" x14ac:dyDescent="0.3">
      <c r="A322" s="34">
        <v>19238</v>
      </c>
      <c r="B322" s="33">
        <v>24.78</v>
      </c>
      <c r="C322" s="33">
        <v>1.45</v>
      </c>
      <c r="D322" s="33">
        <v>2.36</v>
      </c>
      <c r="E322" s="37">
        <f t="shared" si="48"/>
        <v>2.8302726320757017E-3</v>
      </c>
      <c r="F322" s="37">
        <f t="shared" si="49"/>
        <v>1.0028302726320757</v>
      </c>
      <c r="G322" s="37">
        <f t="shared" si="50"/>
        <v>7.7606992233617778E-2</v>
      </c>
      <c r="H322" s="37">
        <f t="shared" si="51"/>
        <v>0.11884405637585704</v>
      </c>
      <c r="I322" s="37">
        <f t="shared" si="52"/>
        <v>7.604831704739734E-2</v>
      </c>
      <c r="J322" s="37">
        <f t="shared" si="53"/>
        <v>3.8999361788990328E-2</v>
      </c>
      <c r="K322" s="33">
        <v>26.7</v>
      </c>
      <c r="L322" s="33">
        <v>2.7800000000000002</v>
      </c>
      <c r="M322" s="33">
        <v>241.07413258426965</v>
      </c>
      <c r="N322" s="33">
        <v>14.106436329588014</v>
      </c>
      <c r="O322" s="33">
        <v>18982.010103399545</v>
      </c>
      <c r="P322" s="33">
        <v>22.959441198501871</v>
      </c>
      <c r="Q322" s="33">
        <v>1807.810486038052</v>
      </c>
      <c r="R322" s="33">
        <v>12.434678020425507</v>
      </c>
      <c r="S322" s="33">
        <v>15.924746204626702</v>
      </c>
      <c r="T322" s="33">
        <v>10.500000000000002</v>
      </c>
      <c r="U322" s="37">
        <f t="shared" si="54"/>
        <v>-1.6013152415204679E-2</v>
      </c>
      <c r="V322" s="38">
        <f t="shared" si="55"/>
        <v>0.98398684758479527</v>
      </c>
      <c r="W322" s="38">
        <f t="shared" si="56"/>
        <v>-3.5071316233070249E-2</v>
      </c>
      <c r="X322" s="37">
        <f t="shared" si="57"/>
        <v>0.1696602143117687</v>
      </c>
      <c r="Y322" s="37">
        <f t="shared" si="58"/>
        <v>0.11427743789725664</v>
      </c>
      <c r="Z322" s="37">
        <f t="shared" si="59"/>
        <v>7.8276333181725555E-2</v>
      </c>
    </row>
    <row r="323" spans="1:26" x14ac:dyDescent="0.3">
      <c r="A323" s="34">
        <v>19268</v>
      </c>
      <c r="B323" s="33">
        <v>24.26</v>
      </c>
      <c r="C323" s="33">
        <v>1.4366699999999999</v>
      </c>
      <c r="D323" s="33">
        <v>2.3733300000000002</v>
      </c>
      <c r="E323" s="37">
        <f t="shared" si="48"/>
        <v>5.6324132228877033E-3</v>
      </c>
      <c r="F323" s="37">
        <f t="shared" si="49"/>
        <v>1.0056324132228878</v>
      </c>
      <c r="G323" s="37">
        <f t="shared" si="50"/>
        <v>8.0197651101017398E-2</v>
      </c>
      <c r="H323" s="37">
        <f t="shared" si="51"/>
        <v>0.12507077201858241</v>
      </c>
      <c r="I323" s="37">
        <f t="shared" si="52"/>
        <v>7.6446386012691825E-2</v>
      </c>
      <c r="J323" s="37">
        <f t="shared" si="53"/>
        <v>3.928423575286466E-2</v>
      </c>
      <c r="K323" s="33">
        <v>26.7</v>
      </c>
      <c r="L323" s="33">
        <v>2.7925</v>
      </c>
      <c r="M323" s="33">
        <v>236.01527265917605</v>
      </c>
      <c r="N323" s="33">
        <v>13.976754401123594</v>
      </c>
      <c r="O323" s="33">
        <v>18675.388975507558</v>
      </c>
      <c r="P323" s="33">
        <v>23.089123126966292</v>
      </c>
      <c r="Q323" s="33">
        <v>1826.9934425903277</v>
      </c>
      <c r="R323" s="33">
        <v>12.131183558686873</v>
      </c>
      <c r="S323" s="33">
        <v>15.543695751343826</v>
      </c>
      <c r="T323" s="33">
        <v>10.221924468995041</v>
      </c>
      <c r="U323" s="37">
        <f t="shared" si="54"/>
        <v>-2.1207972685092315E-2</v>
      </c>
      <c r="V323" s="38">
        <f t="shared" si="55"/>
        <v>0.97879202731490766</v>
      </c>
      <c r="W323" s="38">
        <f t="shared" si="56"/>
        <v>-6.546607631737511E-2</v>
      </c>
      <c r="X323" s="37">
        <f t="shared" si="57"/>
        <v>0.18969999664802639</v>
      </c>
      <c r="Y323" s="37">
        <f t="shared" si="58"/>
        <v>0.10899642406068466</v>
      </c>
      <c r="Z323" s="37">
        <f t="shared" si="59"/>
        <v>7.899874755561509E-2</v>
      </c>
    </row>
    <row r="324" spans="1:26" x14ac:dyDescent="0.3">
      <c r="A324" s="34">
        <v>19299</v>
      </c>
      <c r="B324" s="33">
        <v>25.03</v>
      </c>
      <c r="C324" s="33">
        <v>1.42333</v>
      </c>
      <c r="D324" s="33">
        <v>2.3866700000000001</v>
      </c>
      <c r="E324" s="37">
        <f t="shared" ref="E324:E387" si="60">LN(D324/D323)</f>
        <v>5.6050566911075407E-3</v>
      </c>
      <c r="F324" s="37">
        <f t="shared" ref="F324:F387" si="61">1+E324</f>
        <v>1.0056050566911074</v>
      </c>
      <c r="G324" s="37">
        <f t="shared" ref="G324:G387" si="62">PRODUCT(F324:F335)-1</f>
        <v>6.8517826387671343E-2</v>
      </c>
      <c r="H324" s="37">
        <f t="shared" ref="H324:H387" si="63">((PRODUCT(F324:F359)^(1/COUNT(F324:F359))-1))*12</f>
        <v>0.12895380426431302</v>
      </c>
      <c r="I324" s="37">
        <f t="shared" ref="I324:I387" si="64">((PRODUCT(F324:F383)^(1/COUNT(F324:F383))-1))*12</f>
        <v>7.33642455430914E-2</v>
      </c>
      <c r="J324" s="37">
        <f t="shared" ref="J324:J387" si="65">((PRODUCT(F324:F443)^(1/COUNT(F324:F443))-1))*12</f>
        <v>4.0029913028180708E-2</v>
      </c>
      <c r="K324" s="33">
        <v>26.7</v>
      </c>
      <c r="L324" s="33">
        <v>2.8050000000000002</v>
      </c>
      <c r="M324" s="33">
        <v>243.50627677902622</v>
      </c>
      <c r="N324" s="33">
        <v>13.846975186891385</v>
      </c>
      <c r="O324" s="33">
        <v>19359.443095884719</v>
      </c>
      <c r="P324" s="33">
        <v>23.2189023411985</v>
      </c>
      <c r="Q324" s="33">
        <v>1845.9689194428756</v>
      </c>
      <c r="R324" s="33">
        <v>12.47346976551531</v>
      </c>
      <c r="S324" s="33">
        <v>15.986440360881502</v>
      </c>
      <c r="T324" s="33">
        <v>10.487415520369385</v>
      </c>
      <c r="U324" s="37">
        <f t="shared" ref="U324:U387" si="66">LN(B324/B323)</f>
        <v>3.1246201927778813E-2</v>
      </c>
      <c r="V324" s="38">
        <f t="shared" ref="V324:V387" si="67">1+U324</f>
        <v>1.0312462019277788</v>
      </c>
      <c r="W324" s="38">
        <f t="shared" ref="W324:W387" si="68">PRODUCT(V324:V335)-1</f>
        <v>-1.6919141415825734E-2</v>
      </c>
      <c r="X324" s="37">
        <f t="shared" ref="X324:X387" si="69">((PRODUCT(V324:V359)^(1/COUNT(V324:V359)))-1)*12</f>
        <v>0.17902348395058709</v>
      </c>
      <c r="Y324" s="37">
        <f t="shared" ref="Y324:Y387" si="70">((PRODUCT(V324:V383)^(1/COUNT(V324:V383)))-1)*12</f>
        <v>9.9907512404937115E-2</v>
      </c>
      <c r="Z324" s="37">
        <f t="shared" ref="Z324:Z387" si="71">((PRODUCT(V324:V443)^(1/COUNT(V324:V443)))-1)*12</f>
        <v>7.7876530348957473E-2</v>
      </c>
    </row>
    <row r="325" spans="1:26" x14ac:dyDescent="0.3">
      <c r="A325" s="34">
        <v>19329</v>
      </c>
      <c r="B325" s="33">
        <v>26.04</v>
      </c>
      <c r="C325" s="33">
        <v>1.41</v>
      </c>
      <c r="D325" s="33">
        <v>2.4</v>
      </c>
      <c r="E325" s="37">
        <f t="shared" si="60"/>
        <v>5.5696484023859474E-3</v>
      </c>
      <c r="F325" s="37">
        <f t="shared" si="61"/>
        <v>1.0055696484023859</v>
      </c>
      <c r="G325" s="37">
        <f t="shared" si="62"/>
        <v>5.6959492375177279E-2</v>
      </c>
      <c r="H325" s="37">
        <f t="shared" si="63"/>
        <v>0.13274986018574886</v>
      </c>
      <c r="I325" s="37">
        <f t="shared" si="64"/>
        <v>7.0268659431160785E-2</v>
      </c>
      <c r="J325" s="37">
        <f t="shared" si="65"/>
        <v>4.0761227292313684E-2</v>
      </c>
      <c r="K325" s="33">
        <v>26.7</v>
      </c>
      <c r="L325" s="33">
        <v>2.8174999999999999</v>
      </c>
      <c r="M325" s="33">
        <v>253.33213932584269</v>
      </c>
      <c r="N325" s="33">
        <v>13.717293258426965</v>
      </c>
      <c r="O325" s="33">
        <v>20231.507502221513</v>
      </c>
      <c r="P325" s="33">
        <v>23.348584269662922</v>
      </c>
      <c r="Q325" s="33">
        <v>1864.6550693291717</v>
      </c>
      <c r="R325" s="33">
        <v>12.933964306161377</v>
      </c>
      <c r="S325" s="33">
        <v>16.576519452417241</v>
      </c>
      <c r="T325" s="33">
        <v>10.85</v>
      </c>
      <c r="U325" s="37">
        <f t="shared" si="66"/>
        <v>3.9558711896685611E-2</v>
      </c>
      <c r="V325" s="38">
        <f t="shared" si="67"/>
        <v>1.0395587118966856</v>
      </c>
      <c r="W325" s="38">
        <f t="shared" si="68"/>
        <v>-2.585735295928393E-2</v>
      </c>
      <c r="X325" s="37">
        <f t="shared" si="69"/>
        <v>0.19000853711028043</v>
      </c>
      <c r="Y325" s="37">
        <f t="shared" si="70"/>
        <v>8.9258886519954395E-2</v>
      </c>
      <c r="Z325" s="37">
        <f t="shared" si="71"/>
        <v>8.1272348599092048E-2</v>
      </c>
    </row>
    <row r="326" spans="1:26" x14ac:dyDescent="0.3">
      <c r="A326" s="34">
        <v>19360</v>
      </c>
      <c r="B326" s="33">
        <v>26.18</v>
      </c>
      <c r="C326" s="33">
        <v>1.41</v>
      </c>
      <c r="D326" s="33">
        <v>2.41</v>
      </c>
      <c r="E326" s="37">
        <f t="shared" si="60"/>
        <v>4.1580101486638982E-3</v>
      </c>
      <c r="F326" s="37">
        <f t="shared" si="61"/>
        <v>1.0041580101486638</v>
      </c>
      <c r="G326" s="37">
        <f t="shared" si="62"/>
        <v>4.5537812130350686E-2</v>
      </c>
      <c r="H326" s="37">
        <f t="shared" si="63"/>
        <v>0.13646478675911045</v>
      </c>
      <c r="I326" s="37">
        <f t="shared" si="64"/>
        <v>6.7162058704559158E-2</v>
      </c>
      <c r="J326" s="37">
        <f t="shared" si="65"/>
        <v>4.1479958754110591E-2</v>
      </c>
      <c r="K326" s="33">
        <v>26.6</v>
      </c>
      <c r="L326" s="33">
        <v>2.83</v>
      </c>
      <c r="M326" s="33">
        <v>255.65163684210523</v>
      </c>
      <c r="N326" s="33">
        <v>13.768862030075185</v>
      </c>
      <c r="O326" s="33">
        <v>20508.379863843355</v>
      </c>
      <c r="P326" s="33">
        <v>23.534012406015037</v>
      </c>
      <c r="Q326" s="33">
        <v>1887.8989867021578</v>
      </c>
      <c r="R326" s="33">
        <v>13.010773447995186</v>
      </c>
      <c r="S326" s="33">
        <v>16.673801176941986</v>
      </c>
      <c r="T326" s="33">
        <v>10.863070539419086</v>
      </c>
      <c r="U326" s="37">
        <f t="shared" si="66"/>
        <v>5.3619431413853731E-3</v>
      </c>
      <c r="V326" s="38">
        <f t="shared" si="67"/>
        <v>1.0053619431413854</v>
      </c>
      <c r="W326" s="38">
        <f t="shared" si="68"/>
        <v>-5.0389208685190812E-2</v>
      </c>
      <c r="X326" s="37">
        <f t="shared" si="69"/>
        <v>0.18001041359114023</v>
      </c>
      <c r="Y326" s="37">
        <f t="shared" si="70"/>
        <v>8.1344581953757711E-2</v>
      </c>
      <c r="Z326" s="37">
        <f t="shared" si="71"/>
        <v>8.1546472456420105E-2</v>
      </c>
    </row>
    <row r="327" spans="1:26" x14ac:dyDescent="0.3">
      <c r="A327" s="34">
        <v>19391</v>
      </c>
      <c r="B327" s="33">
        <v>25.86</v>
      </c>
      <c r="C327" s="33">
        <v>1.41</v>
      </c>
      <c r="D327" s="33">
        <v>2.42</v>
      </c>
      <c r="E327" s="37">
        <f t="shared" si="60"/>
        <v>4.1407926660313871E-3</v>
      </c>
      <c r="F327" s="37">
        <f t="shared" si="61"/>
        <v>1.0041407926660313</v>
      </c>
      <c r="G327" s="37">
        <f t="shared" si="62"/>
        <v>4.6723430456861337E-2</v>
      </c>
      <c r="H327" s="37">
        <f t="shared" si="63"/>
        <v>0.13722473423105619</v>
      </c>
      <c r="I327" s="37">
        <f t="shared" si="64"/>
        <v>6.1646239652084489E-2</v>
      </c>
      <c r="J327" s="37">
        <f t="shared" si="65"/>
        <v>4.1426738158795828E-2</v>
      </c>
      <c r="K327" s="33">
        <v>26.5</v>
      </c>
      <c r="L327" s="33">
        <v>2.8008333333333333</v>
      </c>
      <c r="M327" s="33">
        <v>253.47971999999999</v>
      </c>
      <c r="N327" s="33">
        <v>13.820819999999998</v>
      </c>
      <c r="O327" s="33">
        <v>20426.540854296891</v>
      </c>
      <c r="P327" s="33">
        <v>23.720839999999999</v>
      </c>
      <c r="Q327" s="33">
        <v>1911.5324388011784</v>
      </c>
      <c r="R327" s="33">
        <v>12.859346880687905</v>
      </c>
      <c r="S327" s="33">
        <v>16.479048621864919</v>
      </c>
      <c r="T327" s="33">
        <v>10.685950413223141</v>
      </c>
      <c r="U327" s="37">
        <f t="shared" si="66"/>
        <v>-1.2298387138042467E-2</v>
      </c>
      <c r="V327" s="38">
        <f t="shared" si="67"/>
        <v>0.98770161286195757</v>
      </c>
      <c r="W327" s="38">
        <f t="shared" si="68"/>
        <v>-3.1787268382491685E-2</v>
      </c>
      <c r="X327" s="37">
        <f t="shared" si="69"/>
        <v>0.16885586675267206</v>
      </c>
      <c r="Y327" s="37">
        <f t="shared" si="70"/>
        <v>8.4136828984911816E-2</v>
      </c>
      <c r="Z327" s="37">
        <f t="shared" si="71"/>
        <v>8.4754294806664632E-2</v>
      </c>
    </row>
    <row r="328" spans="1:26" x14ac:dyDescent="0.3">
      <c r="A328" s="34">
        <v>19419</v>
      </c>
      <c r="B328" s="33">
        <v>25.99</v>
      </c>
      <c r="C328" s="33">
        <v>1.41</v>
      </c>
      <c r="D328" s="33">
        <v>2.4300000000000002</v>
      </c>
      <c r="E328" s="37">
        <f t="shared" si="60"/>
        <v>4.1237171838621562E-3</v>
      </c>
      <c r="F328" s="37">
        <f t="shared" si="61"/>
        <v>1.0041237171838622</v>
      </c>
      <c r="G328" s="37">
        <f t="shared" si="62"/>
        <v>4.7903379792578082E-2</v>
      </c>
      <c r="H328" s="37">
        <f t="shared" si="63"/>
        <v>0.13797768649100295</v>
      </c>
      <c r="I328" s="37">
        <f t="shared" si="64"/>
        <v>5.6025498604736157E-2</v>
      </c>
      <c r="J328" s="37">
        <f t="shared" si="65"/>
        <v>4.1374199306463133E-2</v>
      </c>
      <c r="K328" s="33">
        <v>26.6</v>
      </c>
      <c r="L328" s="33">
        <v>2.7716666666666665</v>
      </c>
      <c r="M328" s="33">
        <v>253.79625827067667</v>
      </c>
      <c r="N328" s="33">
        <v>13.768862030075185</v>
      </c>
      <c r="O328" s="33">
        <v>20544.512029594338</v>
      </c>
      <c r="P328" s="33">
        <v>23.729315413533833</v>
      </c>
      <c r="Q328" s="33">
        <v>1920.8604937250575</v>
      </c>
      <c r="R328" s="33">
        <v>12.834819340092505</v>
      </c>
      <c r="S328" s="33">
        <v>16.446063827451102</v>
      </c>
      <c r="T328" s="33">
        <v>10.695473251028805</v>
      </c>
      <c r="U328" s="37">
        <f t="shared" si="66"/>
        <v>5.0144753096874181E-3</v>
      </c>
      <c r="V328" s="38">
        <f t="shared" si="67"/>
        <v>1.0050144753096875</v>
      </c>
      <c r="W328" s="38">
        <f t="shared" si="68"/>
        <v>1.5960355919468761E-3</v>
      </c>
      <c r="X328" s="37">
        <f t="shared" si="69"/>
        <v>0.17517068277741377</v>
      </c>
      <c r="Y328" s="37">
        <f t="shared" si="70"/>
        <v>8.7312909413217454E-2</v>
      </c>
      <c r="Z328" s="37">
        <f t="shared" si="71"/>
        <v>8.731463316529986E-2</v>
      </c>
    </row>
    <row r="329" spans="1:26" x14ac:dyDescent="0.3">
      <c r="A329" s="34">
        <v>19450</v>
      </c>
      <c r="B329" s="33">
        <v>24.71</v>
      </c>
      <c r="C329" s="33">
        <v>1.41333</v>
      </c>
      <c r="D329" s="33">
        <v>2.4566699999999999</v>
      </c>
      <c r="E329" s="37">
        <f t="shared" si="60"/>
        <v>1.0915517031861013E-2</v>
      </c>
      <c r="F329" s="37">
        <f t="shared" si="61"/>
        <v>1.0109155170318611</v>
      </c>
      <c r="G329" s="37">
        <f t="shared" si="62"/>
        <v>4.9069544957538902E-2</v>
      </c>
      <c r="H329" s="37">
        <f t="shared" si="63"/>
        <v>0.13872193506252639</v>
      </c>
      <c r="I329" s="37">
        <f t="shared" si="64"/>
        <v>5.0293247649845441E-2</v>
      </c>
      <c r="J329" s="37">
        <f t="shared" si="65"/>
        <v>4.1321795529225547E-2</v>
      </c>
      <c r="K329" s="33">
        <v>26.6</v>
      </c>
      <c r="L329" s="33">
        <v>2.83</v>
      </c>
      <c r="M329" s="33">
        <v>241.29686578947366</v>
      </c>
      <c r="N329" s="33">
        <v>13.801379980827065</v>
      </c>
      <c r="O329" s="33">
        <v>19625.801212652619</v>
      </c>
      <c r="P329" s="33">
        <v>23.989751974060145</v>
      </c>
      <c r="Q329" s="33">
        <v>1951.1985862034524</v>
      </c>
      <c r="R329" s="33">
        <v>12.16390145400681</v>
      </c>
      <c r="S329" s="33">
        <v>15.58906838019614</v>
      </c>
      <c r="T329" s="33">
        <v>10.058330992766631</v>
      </c>
      <c r="U329" s="37">
        <f t="shared" si="66"/>
        <v>-5.0503828652880112E-2</v>
      </c>
      <c r="V329" s="38">
        <f t="shared" si="67"/>
        <v>0.94949617134711994</v>
      </c>
      <c r="W329" s="38">
        <f t="shared" si="68"/>
        <v>1.7444755408383639E-2</v>
      </c>
      <c r="X329" s="37">
        <f t="shared" si="69"/>
        <v>0.19530273872885218</v>
      </c>
      <c r="Y329" s="37">
        <f t="shared" si="70"/>
        <v>9.0372325948214538E-2</v>
      </c>
      <c r="Z329" s="37">
        <f t="shared" si="71"/>
        <v>8.642736948219909E-2</v>
      </c>
    </row>
    <row r="330" spans="1:26" x14ac:dyDescent="0.3">
      <c r="A330" s="34">
        <v>19480</v>
      </c>
      <c r="B330" s="33">
        <v>24.84</v>
      </c>
      <c r="C330" s="33">
        <v>1.4166700000000001</v>
      </c>
      <c r="D330" s="33">
        <v>2.48333</v>
      </c>
      <c r="E330" s="37">
        <f t="shared" si="60"/>
        <v>1.0793627056260366E-2</v>
      </c>
      <c r="F330" s="37">
        <f t="shared" si="61"/>
        <v>1.0107936270562603</v>
      </c>
      <c r="G330" s="37">
        <f t="shared" si="62"/>
        <v>4.719320752315137E-2</v>
      </c>
      <c r="H330" s="37">
        <f t="shared" si="63"/>
        <v>0.13229915366110578</v>
      </c>
      <c r="I330" s="37">
        <f t="shared" si="64"/>
        <v>4.3535001167148479E-2</v>
      </c>
      <c r="J330" s="37">
        <f t="shared" si="65"/>
        <v>4.1390862704833609E-2</v>
      </c>
      <c r="K330" s="33">
        <v>26.7</v>
      </c>
      <c r="L330" s="33">
        <v>3.05</v>
      </c>
      <c r="M330" s="33">
        <v>241.65784719101123</v>
      </c>
      <c r="N330" s="33">
        <v>13.782182865543072</v>
      </c>
      <c r="O330" s="33">
        <v>19748.575625396905</v>
      </c>
      <c r="P330" s="33">
        <v>24.159266572659174</v>
      </c>
      <c r="Q330" s="33">
        <v>1974.3248916190378</v>
      </c>
      <c r="R330" s="33">
        <v>12.141970791867793</v>
      </c>
      <c r="S330" s="33">
        <v>15.563203387107304</v>
      </c>
      <c r="T330" s="33">
        <v>10.002697990198644</v>
      </c>
      <c r="U330" s="37">
        <f t="shared" si="66"/>
        <v>5.2472370647592302E-3</v>
      </c>
      <c r="V330" s="38">
        <f t="shared" si="67"/>
        <v>1.0052472370647592</v>
      </c>
      <c r="W330" s="38">
        <f t="shared" si="68"/>
        <v>0.11348164898151203</v>
      </c>
      <c r="X330" s="37">
        <f t="shared" si="69"/>
        <v>0.2168256088639362</v>
      </c>
      <c r="Y330" s="37">
        <f t="shared" si="70"/>
        <v>0.10191527656882737</v>
      </c>
      <c r="Z330" s="37">
        <f t="shared" si="71"/>
        <v>9.6178804096854087E-2</v>
      </c>
    </row>
    <row r="331" spans="1:26" x14ac:dyDescent="0.3">
      <c r="A331" s="34">
        <v>19511</v>
      </c>
      <c r="B331" s="33">
        <v>23.95</v>
      </c>
      <c r="C331" s="33">
        <v>1.42</v>
      </c>
      <c r="D331" s="33">
        <v>2.5099999999999998</v>
      </c>
      <c r="E331" s="37">
        <f t="shared" si="60"/>
        <v>1.0682351703113997E-2</v>
      </c>
      <c r="F331" s="37">
        <f t="shared" si="61"/>
        <v>1.010682351703114</v>
      </c>
      <c r="G331" s="37">
        <f t="shared" si="62"/>
        <v>4.5365112248285655E-2</v>
      </c>
      <c r="H331" s="37">
        <f t="shared" si="63"/>
        <v>0.12589756786192652</v>
      </c>
      <c r="I331" s="37">
        <f t="shared" si="64"/>
        <v>3.6697974972572212E-2</v>
      </c>
      <c r="J331" s="37">
        <f t="shared" si="65"/>
        <v>4.1459069702203699E-2</v>
      </c>
      <c r="K331" s="33">
        <v>26.8</v>
      </c>
      <c r="L331" s="33">
        <v>3.11</v>
      </c>
      <c r="M331" s="33">
        <v>232.13001305970147</v>
      </c>
      <c r="N331" s="33">
        <v>13.763032089552237</v>
      </c>
      <c r="O331" s="33">
        <v>19063.676990925313</v>
      </c>
      <c r="P331" s="33">
        <v>24.327613059701491</v>
      </c>
      <c r="Q331" s="33">
        <v>1997.9051877754712</v>
      </c>
      <c r="R331" s="33">
        <v>11.624407885470092</v>
      </c>
      <c r="S331" s="33">
        <v>14.90452221247709</v>
      </c>
      <c r="T331" s="33">
        <v>9.5418326693227105</v>
      </c>
      <c r="U331" s="37">
        <f t="shared" si="66"/>
        <v>-3.6486933208353826E-2</v>
      </c>
      <c r="V331" s="38">
        <f t="shared" si="67"/>
        <v>0.96351306679164617</v>
      </c>
      <c r="W331" s="38">
        <f t="shared" si="68"/>
        <v>0.15091256536257758</v>
      </c>
      <c r="X331" s="37">
        <f t="shared" si="69"/>
        <v>0.2040438709749397</v>
      </c>
      <c r="Y331" s="37">
        <f t="shared" si="70"/>
        <v>0.1071389504468554</v>
      </c>
      <c r="Z331" s="37">
        <f t="shared" si="71"/>
        <v>9.7634736721906812E-2</v>
      </c>
    </row>
    <row r="332" spans="1:26" x14ac:dyDescent="0.3">
      <c r="A332" s="34">
        <v>19541</v>
      </c>
      <c r="B332" s="33">
        <v>24.29</v>
      </c>
      <c r="C332" s="33">
        <v>1.42</v>
      </c>
      <c r="D332" s="33">
        <v>2.5233300000000001</v>
      </c>
      <c r="E332" s="37">
        <f t="shared" si="60"/>
        <v>5.2967046327196919E-3</v>
      </c>
      <c r="F332" s="37">
        <f t="shared" si="61"/>
        <v>1.0052967046327197</v>
      </c>
      <c r="G332" s="37">
        <f t="shared" si="62"/>
        <v>4.3567585695893252E-2</v>
      </c>
      <c r="H332" s="37">
        <f t="shared" si="63"/>
        <v>0.1195132367787366</v>
      </c>
      <c r="I332" s="37">
        <f t="shared" si="64"/>
        <v>2.9775105151002457E-2</v>
      </c>
      <c r="J332" s="37">
        <f t="shared" si="65"/>
        <v>4.1525136936212625E-2</v>
      </c>
      <c r="K332" s="33">
        <v>26.8</v>
      </c>
      <c r="L332" s="33">
        <v>2.93</v>
      </c>
      <c r="M332" s="33">
        <v>235.42538694029847</v>
      </c>
      <c r="N332" s="33">
        <v>13.763032089552237</v>
      </c>
      <c r="O332" s="33">
        <v>19428.500315386304</v>
      </c>
      <c r="P332" s="33">
        <v>24.45681110037313</v>
      </c>
      <c r="Q332" s="33">
        <v>2018.3004405444101</v>
      </c>
      <c r="R332" s="33">
        <v>11.750201645310009</v>
      </c>
      <c r="S332" s="33">
        <v>15.069129207230224</v>
      </c>
      <c r="T332" s="33">
        <v>9.6261685946744961</v>
      </c>
      <c r="U332" s="37">
        <f t="shared" si="66"/>
        <v>1.4096419157156776E-2</v>
      </c>
      <c r="V332" s="38">
        <f t="shared" si="67"/>
        <v>1.0140964191571569</v>
      </c>
      <c r="W332" s="38">
        <f t="shared" si="68"/>
        <v>0.20402061017003437</v>
      </c>
      <c r="X332" s="37">
        <f t="shared" si="69"/>
        <v>0.21467071917913039</v>
      </c>
      <c r="Y332" s="37">
        <f t="shared" si="70"/>
        <v>0.11938042444360697</v>
      </c>
      <c r="Z332" s="37">
        <f t="shared" si="71"/>
        <v>0.10133933044874333</v>
      </c>
    </row>
    <row r="333" spans="1:26" x14ac:dyDescent="0.3">
      <c r="A333" s="34">
        <v>19572</v>
      </c>
      <c r="B333" s="33">
        <v>24.39</v>
      </c>
      <c r="C333" s="33">
        <v>1.42</v>
      </c>
      <c r="D333" s="33">
        <v>2.53667</v>
      </c>
      <c r="E333" s="37">
        <f t="shared" si="60"/>
        <v>5.272739488655892E-3</v>
      </c>
      <c r="F333" s="37">
        <f t="shared" si="61"/>
        <v>1.0052727394886558</v>
      </c>
      <c r="G333" s="37">
        <f t="shared" si="62"/>
        <v>3.9387779875018181E-2</v>
      </c>
      <c r="H333" s="37">
        <f t="shared" si="63"/>
        <v>0.11331459348330064</v>
      </c>
      <c r="I333" s="37">
        <f t="shared" si="64"/>
        <v>2.7568899938103186E-2</v>
      </c>
      <c r="J333" s="37">
        <f t="shared" si="65"/>
        <v>4.202956046793016E-2</v>
      </c>
      <c r="K333" s="33">
        <v>26.9</v>
      </c>
      <c r="L333" s="33">
        <v>2.95</v>
      </c>
      <c r="M333" s="33">
        <v>235.51582416356877</v>
      </c>
      <c r="N333" s="33">
        <v>13.711868401486988</v>
      </c>
      <c r="O333" s="33">
        <v>19530.261414995926</v>
      </c>
      <c r="P333" s="33">
        <v>24.494707899999998</v>
      </c>
      <c r="Q333" s="33">
        <v>2031.2352695193815</v>
      </c>
      <c r="R333" s="33">
        <v>11.715076201734012</v>
      </c>
      <c r="S333" s="33">
        <v>15.027019046734077</v>
      </c>
      <c r="T333" s="33">
        <v>9.614967654444607</v>
      </c>
      <c r="U333" s="37">
        <f t="shared" si="66"/>
        <v>4.1084692137477626E-3</v>
      </c>
      <c r="V333" s="38">
        <f t="shared" si="67"/>
        <v>1.0041084692137479</v>
      </c>
      <c r="W333" s="38">
        <f t="shared" si="68"/>
        <v>0.23430747678260189</v>
      </c>
      <c r="X333" s="37">
        <f t="shared" si="69"/>
        <v>0.227394357175422</v>
      </c>
      <c r="Y333" s="37">
        <f t="shared" si="70"/>
        <v>0.12195727567767189</v>
      </c>
      <c r="Z333" s="37">
        <f t="shared" si="71"/>
        <v>9.8409573362137515E-2</v>
      </c>
    </row>
    <row r="334" spans="1:26" x14ac:dyDescent="0.3">
      <c r="A334" s="34">
        <v>19603</v>
      </c>
      <c r="B334" s="33">
        <v>23.27</v>
      </c>
      <c r="C334" s="33">
        <v>1.42</v>
      </c>
      <c r="D334" s="33">
        <v>2.5499999999999998</v>
      </c>
      <c r="E334" s="37">
        <f t="shared" si="60"/>
        <v>5.2411619052664463E-3</v>
      </c>
      <c r="F334" s="37">
        <f t="shared" si="61"/>
        <v>1.0052411619052664</v>
      </c>
      <c r="G334" s="37">
        <f t="shared" si="62"/>
        <v>3.5251664932304916E-2</v>
      </c>
      <c r="H334" s="37">
        <f t="shared" si="63"/>
        <v>0.10706931729366786</v>
      </c>
      <c r="I334" s="37">
        <f t="shared" si="64"/>
        <v>2.5361973232138624E-2</v>
      </c>
      <c r="J334" s="37">
        <f t="shared" si="65"/>
        <v>4.2525839982749503E-2</v>
      </c>
      <c r="K334" s="33">
        <v>26.9</v>
      </c>
      <c r="L334" s="33">
        <v>2.87</v>
      </c>
      <c r="M334" s="33">
        <v>224.70082936802973</v>
      </c>
      <c r="N334" s="33">
        <v>13.711868401486988</v>
      </c>
      <c r="O334" s="33">
        <v>18728.178108284668</v>
      </c>
      <c r="P334" s="33">
        <v>24.623425650557621</v>
      </c>
      <c r="Q334" s="33">
        <v>2052.2928309465365</v>
      </c>
      <c r="R334" s="33">
        <v>11.13934935726293</v>
      </c>
      <c r="S334" s="33">
        <v>14.294747954197085</v>
      </c>
      <c r="T334" s="33">
        <v>9.1254901960784327</v>
      </c>
      <c r="U334" s="37">
        <f t="shared" si="66"/>
        <v>-4.7008234913628599E-2</v>
      </c>
      <c r="V334" s="38">
        <f t="shared" si="67"/>
        <v>0.9529917650863714</v>
      </c>
      <c r="W334" s="38">
        <f t="shared" si="68"/>
        <v>0.25349563178633816</v>
      </c>
      <c r="X334" s="37">
        <f t="shared" si="69"/>
        <v>0.22397092743349578</v>
      </c>
      <c r="Y334" s="37">
        <f t="shared" si="70"/>
        <v>0.12841727953226023</v>
      </c>
      <c r="Z334" s="37">
        <f t="shared" si="71"/>
        <v>0.1007097204338514</v>
      </c>
    </row>
    <row r="335" spans="1:26" x14ac:dyDescent="0.3">
      <c r="A335" s="34">
        <v>19633</v>
      </c>
      <c r="B335" s="33">
        <v>23.97</v>
      </c>
      <c r="C335" s="33">
        <v>1.43</v>
      </c>
      <c r="D335" s="33">
        <v>2.53667</v>
      </c>
      <c r="E335" s="37">
        <f t="shared" si="60"/>
        <v>-5.2411619052665634E-3</v>
      </c>
      <c r="F335" s="37">
        <f t="shared" si="61"/>
        <v>0.99475883809473342</v>
      </c>
      <c r="G335" s="37">
        <f t="shared" si="62"/>
        <v>3.1158819082973688E-2</v>
      </c>
      <c r="H335" s="37">
        <f t="shared" si="63"/>
        <v>0.10077651420857858</v>
      </c>
      <c r="I335" s="37">
        <f t="shared" si="64"/>
        <v>2.3154379250222235E-2</v>
      </c>
      <c r="J335" s="37">
        <f t="shared" si="65"/>
        <v>4.3014947818323712E-2</v>
      </c>
      <c r="K335" s="33">
        <v>27</v>
      </c>
      <c r="L335" s="33">
        <v>2.66</v>
      </c>
      <c r="M335" s="33">
        <v>230.60294111111108</v>
      </c>
      <c r="N335" s="33">
        <v>13.757288518518518</v>
      </c>
      <c r="O335" s="33">
        <v>19315.655004190437</v>
      </c>
      <c r="P335" s="33">
        <v>24.403986759629628</v>
      </c>
      <c r="Q335" s="33">
        <v>2044.1152515427518</v>
      </c>
      <c r="R335" s="33">
        <v>11.391934765421418</v>
      </c>
      <c r="S335" s="33">
        <v>14.623798898879693</v>
      </c>
      <c r="T335" s="33">
        <v>9.4493962557210835</v>
      </c>
      <c r="U335" s="37">
        <f t="shared" si="66"/>
        <v>2.9638071132092637E-2</v>
      </c>
      <c r="V335" s="38">
        <f t="shared" si="67"/>
        <v>1.0296380711320927</v>
      </c>
      <c r="W335" s="38">
        <f t="shared" si="68"/>
        <v>0.34578927645148472</v>
      </c>
      <c r="X335" s="37">
        <f t="shared" si="69"/>
        <v>0.22835722994732599</v>
      </c>
      <c r="Y335" s="37">
        <f t="shared" si="70"/>
        <v>0.14336205342651009</v>
      </c>
      <c r="Z335" s="37">
        <f t="shared" si="71"/>
        <v>0.10815606848131054</v>
      </c>
    </row>
    <row r="336" spans="1:26" x14ac:dyDescent="0.3">
      <c r="A336" s="34">
        <v>19664</v>
      </c>
      <c r="B336" s="33">
        <v>24.5</v>
      </c>
      <c r="C336" s="33">
        <v>1.44</v>
      </c>
      <c r="D336" s="33">
        <v>2.5233300000000001</v>
      </c>
      <c r="E336" s="37">
        <f t="shared" si="60"/>
        <v>-5.2727394886559432E-3</v>
      </c>
      <c r="F336" s="37">
        <f t="shared" si="61"/>
        <v>0.99472726051134408</v>
      </c>
      <c r="G336" s="37">
        <f t="shared" si="62"/>
        <v>5.4825038684150229E-2</v>
      </c>
      <c r="H336" s="37">
        <f t="shared" si="63"/>
        <v>0.10091556714487204</v>
      </c>
      <c r="I336" s="37">
        <f t="shared" si="64"/>
        <v>2.443889343974881E-2</v>
      </c>
      <c r="J336" s="37">
        <f t="shared" si="65"/>
        <v>4.4046686168861982E-2</v>
      </c>
      <c r="K336" s="33">
        <v>26.9</v>
      </c>
      <c r="L336" s="33">
        <v>2.68</v>
      </c>
      <c r="M336" s="33">
        <v>236.57801115241634</v>
      </c>
      <c r="N336" s="33">
        <v>13.904993308550186</v>
      </c>
      <c r="O336" s="33">
        <v>19913.194633759289</v>
      </c>
      <c r="P336" s="33">
        <v>24.365893586988847</v>
      </c>
      <c r="Q336" s="33">
        <v>2050.9208740899521</v>
      </c>
      <c r="R336" s="33">
        <v>11.644070268505775</v>
      </c>
      <c r="S336" s="33">
        <v>14.95306851337477</v>
      </c>
      <c r="T336" s="33">
        <v>9.7093919542826335</v>
      </c>
      <c r="U336" s="37">
        <f t="shared" si="66"/>
        <v>2.1870069104388334E-2</v>
      </c>
      <c r="V336" s="38">
        <f t="shared" si="67"/>
        <v>1.0218700691043883</v>
      </c>
      <c r="W336" s="38">
        <f t="shared" si="68"/>
        <v>0.33704260650758977</v>
      </c>
      <c r="X336" s="37">
        <f t="shared" si="69"/>
        <v>0.21403687598115173</v>
      </c>
      <c r="Y336" s="37">
        <f t="shared" si="70"/>
        <v>0.14535789405828936</v>
      </c>
      <c r="Z336" s="37">
        <f t="shared" si="71"/>
        <v>0.10545800497865532</v>
      </c>
    </row>
    <row r="337" spans="1:26" x14ac:dyDescent="0.3">
      <c r="A337" s="34">
        <v>19694</v>
      </c>
      <c r="B337" s="33">
        <v>24.83</v>
      </c>
      <c r="C337" s="33">
        <v>1.45</v>
      </c>
      <c r="D337" s="33">
        <v>2.5099999999999998</v>
      </c>
      <c r="E337" s="37">
        <f t="shared" si="60"/>
        <v>-5.2967046327197266E-3</v>
      </c>
      <c r="F337" s="37">
        <f t="shared" si="61"/>
        <v>0.9947032953672803</v>
      </c>
      <c r="G337" s="37">
        <f t="shared" si="62"/>
        <v>7.8742359184178046E-2</v>
      </c>
      <c r="H337" s="37">
        <f t="shared" si="63"/>
        <v>0.10105836125554646</v>
      </c>
      <c r="I337" s="37">
        <f t="shared" si="64"/>
        <v>2.573033386196677E-2</v>
      </c>
      <c r="J337" s="37">
        <f t="shared" si="65"/>
        <v>4.5079177247666635E-2</v>
      </c>
      <c r="K337" s="33">
        <v>26.9</v>
      </c>
      <c r="L337" s="33">
        <v>2.59</v>
      </c>
      <c r="M337" s="33">
        <v>239.76457211895908</v>
      </c>
      <c r="N337" s="33">
        <v>14.001555762081784</v>
      </c>
      <c r="O337" s="33">
        <v>20279.624507802277</v>
      </c>
      <c r="P337" s="33">
        <v>24.237175836431227</v>
      </c>
      <c r="Q337" s="33">
        <v>2050.0143984931019</v>
      </c>
      <c r="R337" s="33">
        <v>11.754449184027298</v>
      </c>
      <c r="S337" s="33">
        <v>15.101395257015975</v>
      </c>
      <c r="T337" s="33">
        <v>9.8924302788844631</v>
      </c>
      <c r="U337" s="37">
        <f t="shared" si="66"/>
        <v>1.337948196939388E-2</v>
      </c>
      <c r="V337" s="38">
        <f t="shared" si="67"/>
        <v>1.013379481969394</v>
      </c>
      <c r="W337" s="38">
        <f t="shared" si="68"/>
        <v>0.35868082300737636</v>
      </c>
      <c r="X337" s="37">
        <f t="shared" si="69"/>
        <v>0.20314272740112749</v>
      </c>
      <c r="Y337" s="37">
        <f t="shared" si="70"/>
        <v>0.14695587930918563</v>
      </c>
      <c r="Z337" s="37">
        <f t="shared" si="71"/>
        <v>0.10270632273564306</v>
      </c>
    </row>
    <row r="338" spans="1:26" x14ac:dyDescent="0.3">
      <c r="A338" s="34">
        <v>19725</v>
      </c>
      <c r="B338" s="33">
        <v>25.46</v>
      </c>
      <c r="C338" s="33">
        <v>1.4566699999999999</v>
      </c>
      <c r="D338" s="33">
        <v>2.5233300000000001</v>
      </c>
      <c r="E338" s="37">
        <f t="shared" si="60"/>
        <v>5.2967046327196919E-3</v>
      </c>
      <c r="F338" s="37">
        <f t="shared" si="61"/>
        <v>1.0052967046327197</v>
      </c>
      <c r="G338" s="37">
        <f t="shared" si="62"/>
        <v>0.10291407745590075</v>
      </c>
      <c r="H338" s="37">
        <f t="shared" si="63"/>
        <v>0.10120028041142426</v>
      </c>
      <c r="I338" s="37">
        <f t="shared" si="64"/>
        <v>2.7025781489610878E-2</v>
      </c>
      <c r="J338" s="37">
        <f t="shared" si="65"/>
        <v>4.6111678190436933E-2</v>
      </c>
      <c r="K338" s="33">
        <v>26.9</v>
      </c>
      <c r="L338" s="33">
        <v>2.48</v>
      </c>
      <c r="M338" s="33">
        <v>245.84800669144983</v>
      </c>
      <c r="N338" s="33">
        <v>14.06596291858736</v>
      </c>
      <c r="O338" s="33">
        <v>20893.313197259809</v>
      </c>
      <c r="P338" s="33">
        <v>24.365893586988847</v>
      </c>
      <c r="Q338" s="33">
        <v>2070.7275722718614</v>
      </c>
      <c r="R338" s="33">
        <v>12.002650554927831</v>
      </c>
      <c r="S338" s="33">
        <v>15.427061391002457</v>
      </c>
      <c r="T338" s="33">
        <v>10.089841598205545</v>
      </c>
      <c r="U338" s="37">
        <f t="shared" si="66"/>
        <v>2.5055993609185315E-2</v>
      </c>
      <c r="V338" s="38">
        <f t="shared" si="67"/>
        <v>1.0250559936091854</v>
      </c>
      <c r="W338" s="38">
        <f t="shared" si="68"/>
        <v>0.40072419929923964</v>
      </c>
      <c r="X338" s="37">
        <f t="shared" si="69"/>
        <v>0.20360113608268016</v>
      </c>
      <c r="Y338" s="37">
        <f t="shared" si="70"/>
        <v>0.14801239194751581</v>
      </c>
      <c r="Z338" s="37">
        <f t="shared" si="71"/>
        <v>0.10347372917996989</v>
      </c>
    </row>
    <row r="339" spans="1:26" x14ac:dyDescent="0.3">
      <c r="A339" s="34">
        <v>19756</v>
      </c>
      <c r="B339" s="33">
        <v>26.02</v>
      </c>
      <c r="C339" s="33">
        <v>1.46333</v>
      </c>
      <c r="D339" s="33">
        <v>2.53667</v>
      </c>
      <c r="E339" s="37">
        <f t="shared" si="60"/>
        <v>5.272739488655892E-3</v>
      </c>
      <c r="F339" s="37">
        <f t="shared" si="61"/>
        <v>1.0052727394886558</v>
      </c>
      <c r="G339" s="37">
        <f t="shared" si="62"/>
        <v>0.12190347591383222</v>
      </c>
      <c r="H339" s="37">
        <f t="shared" si="63"/>
        <v>9.9096124897389615E-2</v>
      </c>
      <c r="I339" s="37">
        <f t="shared" si="64"/>
        <v>3.0928307387620535E-2</v>
      </c>
      <c r="J339" s="37">
        <f t="shared" si="65"/>
        <v>4.6895717949550608E-2</v>
      </c>
      <c r="K339" s="33">
        <v>26.9</v>
      </c>
      <c r="L339" s="33">
        <v>2.4700000000000002</v>
      </c>
      <c r="M339" s="33">
        <v>251.25550408921933</v>
      </c>
      <c r="N339" s="33">
        <v>14.130273512639405</v>
      </c>
      <c r="O339" s="33">
        <v>21452.939004691503</v>
      </c>
      <c r="P339" s="33">
        <v>24.494707899999998</v>
      </c>
      <c r="Q339" s="33">
        <v>2091.430698886656</v>
      </c>
      <c r="R339" s="33">
        <v>12.215052485432842</v>
      </c>
      <c r="S339" s="33">
        <v>15.705755365444611</v>
      </c>
      <c r="T339" s="33">
        <v>10.25754236853828</v>
      </c>
      <c r="U339" s="37">
        <f t="shared" si="66"/>
        <v>2.1756879955098805E-2</v>
      </c>
      <c r="V339" s="38">
        <f t="shared" si="67"/>
        <v>1.0217568799550989</v>
      </c>
      <c r="W339" s="38">
        <f t="shared" si="68"/>
        <v>0.39088426420140854</v>
      </c>
      <c r="X339" s="37">
        <f t="shared" si="69"/>
        <v>0.1876854627507063</v>
      </c>
      <c r="Y339" s="37">
        <f t="shared" si="70"/>
        <v>0.150757706213974</v>
      </c>
      <c r="Z339" s="37">
        <f t="shared" si="71"/>
        <v>0.10398618401487525</v>
      </c>
    </row>
    <row r="340" spans="1:26" x14ac:dyDescent="0.3">
      <c r="A340" s="34">
        <v>19784</v>
      </c>
      <c r="B340" s="33">
        <v>26.57</v>
      </c>
      <c r="C340" s="33">
        <v>1.47</v>
      </c>
      <c r="D340" s="33">
        <v>2.5499999999999998</v>
      </c>
      <c r="E340" s="37">
        <f t="shared" si="60"/>
        <v>5.2411619052664463E-3</v>
      </c>
      <c r="F340" s="37">
        <f t="shared" si="61"/>
        <v>1.0052411619052664</v>
      </c>
      <c r="G340" s="37">
        <f t="shared" si="62"/>
        <v>0.14069317745723953</v>
      </c>
      <c r="H340" s="37">
        <f t="shared" si="63"/>
        <v>9.6999036167896513E-2</v>
      </c>
      <c r="I340" s="37">
        <f t="shared" si="64"/>
        <v>3.4717629965157926E-2</v>
      </c>
      <c r="J340" s="37">
        <f t="shared" si="65"/>
        <v>4.7665453842889782E-2</v>
      </c>
      <c r="K340" s="33">
        <v>26.9</v>
      </c>
      <c r="L340" s="33">
        <v>2.37</v>
      </c>
      <c r="M340" s="33">
        <v>256.56643903345724</v>
      </c>
      <c r="N340" s="33">
        <v>14.194680669144981</v>
      </c>
      <c r="O340" s="33">
        <v>22007.401013940351</v>
      </c>
      <c r="P340" s="33">
        <v>24.623425650557621</v>
      </c>
      <c r="Q340" s="33">
        <v>2112.1141356999583</v>
      </c>
      <c r="R340" s="33">
        <v>12.420105295189979</v>
      </c>
      <c r="S340" s="33">
        <v>15.974058403613151</v>
      </c>
      <c r="T340" s="33">
        <v>10.419607843137255</v>
      </c>
      <c r="U340" s="37">
        <f t="shared" si="66"/>
        <v>2.0917286687363007E-2</v>
      </c>
      <c r="V340" s="38">
        <f t="shared" si="67"/>
        <v>1.020917286687363</v>
      </c>
      <c r="W340" s="38">
        <f t="shared" si="68"/>
        <v>0.40602639123156203</v>
      </c>
      <c r="X340" s="37">
        <f t="shared" si="69"/>
        <v>0.16514987588760111</v>
      </c>
      <c r="Y340" s="37">
        <f t="shared" si="70"/>
        <v>0.14325821610891509</v>
      </c>
      <c r="Z340" s="37">
        <f t="shared" si="71"/>
        <v>0.10304039478711857</v>
      </c>
    </row>
    <row r="341" spans="1:26" x14ac:dyDescent="0.3">
      <c r="A341" s="34">
        <v>19815</v>
      </c>
      <c r="B341" s="33">
        <v>27.63</v>
      </c>
      <c r="C341" s="33">
        <v>1.46333</v>
      </c>
      <c r="D341" s="33">
        <v>2.5733299999999999</v>
      </c>
      <c r="E341" s="37">
        <f t="shared" si="60"/>
        <v>9.107420860613882E-3</v>
      </c>
      <c r="F341" s="37">
        <f t="shared" si="61"/>
        <v>1.0091074208606139</v>
      </c>
      <c r="G341" s="37">
        <f t="shared" si="62"/>
        <v>0.1592874681709544</v>
      </c>
      <c r="H341" s="37">
        <f t="shared" si="63"/>
        <v>9.4913529765567439E-2</v>
      </c>
      <c r="I341" s="37">
        <f t="shared" si="64"/>
        <v>3.8399513198005053E-2</v>
      </c>
      <c r="J341" s="37">
        <f t="shared" si="65"/>
        <v>4.8421593636388316E-2</v>
      </c>
      <c r="K341" s="33">
        <v>26.8</v>
      </c>
      <c r="L341" s="33">
        <v>2.29</v>
      </c>
      <c r="M341" s="33">
        <v>267.79758917910448</v>
      </c>
      <c r="N341" s="33">
        <v>14.182998413805969</v>
      </c>
      <c r="O341" s="33">
        <v>23072.151872515435</v>
      </c>
      <c r="P341" s="33">
        <v>24.941424906343283</v>
      </c>
      <c r="Q341" s="33">
        <v>2148.8331732935267</v>
      </c>
      <c r="R341" s="33">
        <v>12.907868184060925</v>
      </c>
      <c r="S341" s="33">
        <v>16.603059291869464</v>
      </c>
      <c r="T341" s="33">
        <v>10.737060540233861</v>
      </c>
      <c r="U341" s="37">
        <f t="shared" si="66"/>
        <v>3.9119379163602939E-2</v>
      </c>
      <c r="V341" s="38">
        <f t="shared" si="67"/>
        <v>1.0391193791636029</v>
      </c>
      <c r="W341" s="38">
        <f t="shared" si="68"/>
        <v>0.36631966739619815</v>
      </c>
      <c r="X341" s="37">
        <f t="shared" si="69"/>
        <v>0.16245269525453931</v>
      </c>
      <c r="Y341" s="37">
        <f t="shared" si="70"/>
        <v>0.14407826420373393</v>
      </c>
      <c r="Z341" s="37">
        <f t="shared" si="71"/>
        <v>0.10275727131180368</v>
      </c>
    </row>
    <row r="342" spans="1:26" x14ac:dyDescent="0.3">
      <c r="A342" s="34">
        <v>19845</v>
      </c>
      <c r="B342" s="33">
        <v>28.73</v>
      </c>
      <c r="C342" s="33">
        <v>1.4566699999999999</v>
      </c>
      <c r="D342" s="33">
        <v>2.59667</v>
      </c>
      <c r="E342" s="37">
        <f t="shared" si="60"/>
        <v>9.0290748798222391E-3</v>
      </c>
      <c r="F342" s="37">
        <f t="shared" si="61"/>
        <v>1.0090290748798223</v>
      </c>
      <c r="G342" s="37">
        <f t="shared" si="62"/>
        <v>0.18197962879128826</v>
      </c>
      <c r="H342" s="37">
        <f t="shared" si="63"/>
        <v>9.2525600177634892E-2</v>
      </c>
      <c r="I342" s="37">
        <f t="shared" si="64"/>
        <v>4.2630739261138473E-2</v>
      </c>
      <c r="J342" s="37">
        <f t="shared" si="65"/>
        <v>4.8698149116155776E-2</v>
      </c>
      <c r="K342" s="33">
        <v>26.9</v>
      </c>
      <c r="L342" s="33">
        <v>2.37</v>
      </c>
      <c r="M342" s="33">
        <v>277.42392899628254</v>
      </c>
      <c r="N342" s="33">
        <v>14.06596291858736</v>
      </c>
      <c r="O342" s="33">
        <v>24002.498971828987</v>
      </c>
      <c r="P342" s="33">
        <v>25.074082621189593</v>
      </c>
      <c r="Q342" s="33">
        <v>2169.3898017813844</v>
      </c>
      <c r="R342" s="33">
        <v>13.312042238025862</v>
      </c>
      <c r="S342" s="33">
        <v>17.121370897689335</v>
      </c>
      <c r="T342" s="33">
        <v>11.064170649331643</v>
      </c>
      <c r="U342" s="37">
        <f t="shared" si="66"/>
        <v>3.9039734055873035E-2</v>
      </c>
      <c r="V342" s="38">
        <f t="shared" si="67"/>
        <v>1.039039734055873</v>
      </c>
      <c r="W342" s="38">
        <f t="shared" si="68"/>
        <v>0.35950686979983604</v>
      </c>
      <c r="X342" s="37">
        <f t="shared" si="69"/>
        <v>0.15713948987062487</v>
      </c>
      <c r="Y342" s="37">
        <f t="shared" si="70"/>
        <v>0.1396443579891038</v>
      </c>
      <c r="Z342" s="37">
        <f t="shared" si="71"/>
        <v>0.10032562559949731</v>
      </c>
    </row>
    <row r="343" spans="1:26" x14ac:dyDescent="0.3">
      <c r="A343" s="34">
        <v>19876</v>
      </c>
      <c r="B343" s="33">
        <v>28.96</v>
      </c>
      <c r="C343" s="33">
        <v>1.45</v>
      </c>
      <c r="D343" s="33">
        <v>2.62</v>
      </c>
      <c r="E343" s="37">
        <f t="shared" si="60"/>
        <v>8.9444628622347925E-3</v>
      </c>
      <c r="F343" s="37">
        <f t="shared" si="61"/>
        <v>1.0089444628622348</v>
      </c>
      <c r="G343" s="37">
        <f t="shared" si="62"/>
        <v>0.20425745315778054</v>
      </c>
      <c r="H343" s="37">
        <f t="shared" si="63"/>
        <v>9.0161950220778664E-2</v>
      </c>
      <c r="I343" s="37">
        <f t="shared" si="64"/>
        <v>4.6701240706001457E-2</v>
      </c>
      <c r="J343" s="37">
        <f t="shared" si="65"/>
        <v>4.8968640707435895E-2</v>
      </c>
      <c r="K343" s="33">
        <v>26.9</v>
      </c>
      <c r="L343" s="33">
        <v>2.38</v>
      </c>
      <c r="M343" s="33">
        <v>279.64486542750927</v>
      </c>
      <c r="N343" s="33">
        <v>14.001555762081784</v>
      </c>
      <c r="O343" s="33">
        <v>24295.602930151879</v>
      </c>
      <c r="P343" s="33">
        <v>25.299362825278813</v>
      </c>
      <c r="Q343" s="33">
        <v>2198.0138010013097</v>
      </c>
      <c r="R343" s="33">
        <v>13.357885903658998</v>
      </c>
      <c r="S343" s="33">
        <v>17.178043503737324</v>
      </c>
      <c r="T343" s="33">
        <v>11.053435114503817</v>
      </c>
      <c r="U343" s="37">
        <f t="shared" si="66"/>
        <v>7.9736945263174201E-3</v>
      </c>
      <c r="V343" s="38">
        <f t="shared" si="67"/>
        <v>1.0079736945263174</v>
      </c>
      <c r="W343" s="38">
        <f t="shared" si="68"/>
        <v>0.3028702982233975</v>
      </c>
      <c r="X343" s="37">
        <f t="shared" si="69"/>
        <v>0.15669818504708477</v>
      </c>
      <c r="Y343" s="37">
        <f t="shared" si="70"/>
        <v>0.13489897040353771</v>
      </c>
      <c r="Z343" s="37">
        <f t="shared" si="71"/>
        <v>9.7438653823082255E-2</v>
      </c>
    </row>
    <row r="344" spans="1:26" x14ac:dyDescent="0.3">
      <c r="A344" s="34">
        <v>19906</v>
      </c>
      <c r="B344" s="33">
        <v>30.13</v>
      </c>
      <c r="C344" s="33">
        <v>1.4566699999999999</v>
      </c>
      <c r="D344" s="33">
        <v>2.6233300000000002</v>
      </c>
      <c r="E344" s="37">
        <f t="shared" si="60"/>
        <v>1.2701853393589592E-3</v>
      </c>
      <c r="F344" s="37">
        <f t="shared" si="61"/>
        <v>1.0012701853393589</v>
      </c>
      <c r="G344" s="37">
        <f t="shared" si="62"/>
        <v>0.22614840631488375</v>
      </c>
      <c r="H344" s="37">
        <f t="shared" si="63"/>
        <v>8.7826623678400217E-2</v>
      </c>
      <c r="I344" s="37">
        <f t="shared" si="64"/>
        <v>5.0623384304866903E-2</v>
      </c>
      <c r="J344" s="37">
        <f t="shared" si="65"/>
        <v>4.9234012463959864E-2</v>
      </c>
      <c r="K344" s="33">
        <v>26.9</v>
      </c>
      <c r="L344" s="33">
        <v>2.2999999999999998</v>
      </c>
      <c r="M344" s="33">
        <v>290.94267249070629</v>
      </c>
      <c r="N344" s="33">
        <v>14.06596291858736</v>
      </c>
      <c r="O344" s="33">
        <v>25378.996522059093</v>
      </c>
      <c r="P344" s="33">
        <v>25.331518122304836</v>
      </c>
      <c r="Q344" s="33">
        <v>2209.6741767744206</v>
      </c>
      <c r="R344" s="33">
        <v>13.833009564245328</v>
      </c>
      <c r="S344" s="33">
        <v>17.784289655101251</v>
      </c>
      <c r="T344" s="33">
        <v>11.48540214155291</v>
      </c>
      <c r="U344" s="37">
        <f t="shared" si="66"/>
        <v>3.9605785624694093E-2</v>
      </c>
      <c r="V344" s="38">
        <f t="shared" si="67"/>
        <v>1.0396057856246941</v>
      </c>
      <c r="W344" s="38">
        <f t="shared" si="68"/>
        <v>0.36541297286252439</v>
      </c>
      <c r="X344" s="37">
        <f t="shared" si="69"/>
        <v>0.15948512988051</v>
      </c>
      <c r="Y344" s="37">
        <f t="shared" si="70"/>
        <v>0.13153323898249791</v>
      </c>
      <c r="Z344" s="37">
        <f t="shared" si="71"/>
        <v>9.6035012789566387E-2</v>
      </c>
    </row>
    <row r="345" spans="1:26" x14ac:dyDescent="0.3">
      <c r="A345" s="34">
        <v>19937</v>
      </c>
      <c r="B345" s="33">
        <v>30.73</v>
      </c>
      <c r="C345" s="33">
        <v>1.46333</v>
      </c>
      <c r="D345" s="33">
        <v>2.6266699999999998</v>
      </c>
      <c r="E345" s="37">
        <f t="shared" si="60"/>
        <v>1.272381124041308E-3</v>
      </c>
      <c r="F345" s="37">
        <f t="shared" si="61"/>
        <v>1.0012723811240414</v>
      </c>
      <c r="G345" s="37">
        <f t="shared" si="62"/>
        <v>0.25216814828488676</v>
      </c>
      <c r="H345" s="37">
        <f t="shared" si="63"/>
        <v>8.9029175602253652E-2</v>
      </c>
      <c r="I345" s="37">
        <f t="shared" si="64"/>
        <v>5.0957427432660296E-2</v>
      </c>
      <c r="J345" s="37">
        <f t="shared" si="65"/>
        <v>5.0177321814999232E-2</v>
      </c>
      <c r="K345" s="33">
        <v>26.9</v>
      </c>
      <c r="L345" s="33">
        <v>2.36</v>
      </c>
      <c r="M345" s="33">
        <v>296.73641970260223</v>
      </c>
      <c r="N345" s="33">
        <v>14.130273512639405</v>
      </c>
      <c r="O345" s="33">
        <v>25987.102014755885</v>
      </c>
      <c r="P345" s="33">
        <v>25.363769981784383</v>
      </c>
      <c r="Q345" s="33">
        <v>2221.2672062837237</v>
      </c>
      <c r="R345" s="33">
        <v>14.042112347320577</v>
      </c>
      <c r="S345" s="33">
        <v>18.047877301272536</v>
      </c>
      <c r="T345" s="33">
        <v>11.69922373194958</v>
      </c>
      <c r="U345" s="37">
        <f t="shared" si="66"/>
        <v>1.9718023000183434E-2</v>
      </c>
      <c r="V345" s="38">
        <f t="shared" si="67"/>
        <v>1.0197180230001834</v>
      </c>
      <c r="W345" s="38">
        <f t="shared" si="68"/>
        <v>0.40612117829771965</v>
      </c>
      <c r="X345" s="37">
        <f t="shared" si="69"/>
        <v>0.15305224989291677</v>
      </c>
      <c r="Y345" s="37">
        <f t="shared" si="70"/>
        <v>0.13139840855609286</v>
      </c>
      <c r="Z345" s="37">
        <f t="shared" si="71"/>
        <v>9.573007922223109E-2</v>
      </c>
    </row>
    <row r="346" spans="1:26" x14ac:dyDescent="0.3">
      <c r="A346" s="34">
        <v>19968</v>
      </c>
      <c r="B346" s="33">
        <v>31.45</v>
      </c>
      <c r="C346" s="33">
        <v>1.47</v>
      </c>
      <c r="D346" s="33">
        <v>2.63</v>
      </c>
      <c r="E346" s="37">
        <f t="shared" si="60"/>
        <v>1.2669619532673442E-3</v>
      </c>
      <c r="F346" s="37">
        <f t="shared" si="61"/>
        <v>1.0012669619532673</v>
      </c>
      <c r="G346" s="37">
        <f t="shared" si="62"/>
        <v>0.27812078771585913</v>
      </c>
      <c r="H346" s="37">
        <f t="shared" si="63"/>
        <v>9.0222279064875011E-2</v>
      </c>
      <c r="I346" s="37">
        <f t="shared" si="64"/>
        <v>5.1289317066419926E-2</v>
      </c>
      <c r="J346" s="37">
        <f t="shared" si="65"/>
        <v>5.1108960816517168E-2</v>
      </c>
      <c r="K346" s="33">
        <v>26.8</v>
      </c>
      <c r="L346" s="33">
        <v>2.38</v>
      </c>
      <c r="M346" s="33">
        <v>304.82208395522383</v>
      </c>
      <c r="N346" s="33">
        <v>14.247645895522387</v>
      </c>
      <c r="O346" s="33">
        <v>26799.195008411822</v>
      </c>
      <c r="P346" s="33">
        <v>25.490686194029845</v>
      </c>
      <c r="Q346" s="33">
        <v>2241.0773568242635</v>
      </c>
      <c r="R346" s="33">
        <v>14.356474143296971</v>
      </c>
      <c r="S346" s="33">
        <v>18.445764153358329</v>
      </c>
      <c r="T346" s="33">
        <v>11.958174904942966</v>
      </c>
      <c r="U346" s="37">
        <f t="shared" si="66"/>
        <v>2.3159607004056251E-2</v>
      </c>
      <c r="V346" s="38">
        <f t="shared" si="67"/>
        <v>1.0231596070040563</v>
      </c>
      <c r="W346" s="38">
        <f t="shared" si="68"/>
        <v>0.3705074285884089</v>
      </c>
      <c r="X346" s="37">
        <f t="shared" si="69"/>
        <v>0.12681492560668861</v>
      </c>
      <c r="Y346" s="37">
        <f t="shared" si="70"/>
        <v>0.12629417005588195</v>
      </c>
      <c r="Z346" s="37">
        <f t="shared" si="71"/>
        <v>9.2262656238564666E-2</v>
      </c>
    </row>
    <row r="347" spans="1:26" x14ac:dyDescent="0.3">
      <c r="A347" s="34">
        <v>19998</v>
      </c>
      <c r="B347" s="33">
        <v>32.18</v>
      </c>
      <c r="C347" s="33">
        <v>1.49333</v>
      </c>
      <c r="D347" s="33">
        <v>2.6766700000000001</v>
      </c>
      <c r="E347" s="37">
        <f t="shared" si="60"/>
        <v>1.7589638430124552E-2</v>
      </c>
      <c r="F347" s="37">
        <f t="shared" si="61"/>
        <v>1.0175896384301246</v>
      </c>
      <c r="G347" s="37">
        <f t="shared" si="62"/>
        <v>0.30400876919889508</v>
      </c>
      <c r="H347" s="37">
        <f t="shared" si="63"/>
        <v>9.1410501710076808E-2</v>
      </c>
      <c r="I347" s="37">
        <f t="shared" si="64"/>
        <v>5.1620590672683875E-2</v>
      </c>
      <c r="J347" s="37">
        <f t="shared" si="65"/>
        <v>5.2030378241988195E-2</v>
      </c>
      <c r="K347" s="33">
        <v>26.8</v>
      </c>
      <c r="L347" s="33">
        <v>2.4300000000000002</v>
      </c>
      <c r="M347" s="33">
        <v>311.89744552238801</v>
      </c>
      <c r="N347" s="33">
        <v>14.47376669738806</v>
      </c>
      <c r="O347" s="33">
        <v>27527.284542475412</v>
      </c>
      <c r="P347" s="33">
        <v>25.943024720522388</v>
      </c>
      <c r="Q347" s="33">
        <v>2289.666150289238</v>
      </c>
      <c r="R347" s="33">
        <v>14.619231935730559</v>
      </c>
      <c r="S347" s="33">
        <v>18.776965474104706</v>
      </c>
      <c r="T347" s="33">
        <v>12.02240096836741</v>
      </c>
      <c r="U347" s="37">
        <f t="shared" si="66"/>
        <v>2.2946158417787733E-2</v>
      </c>
      <c r="V347" s="38">
        <f t="shared" si="67"/>
        <v>1.0229461584177877</v>
      </c>
      <c r="W347" s="38">
        <f t="shared" si="68"/>
        <v>0.39846508626071531</v>
      </c>
      <c r="X347" s="37">
        <f t="shared" si="69"/>
        <v>0.10487181759398823</v>
      </c>
      <c r="Y347" s="37">
        <f t="shared" si="70"/>
        <v>0.11334637196800568</v>
      </c>
      <c r="Z347" s="37">
        <f t="shared" si="71"/>
        <v>9.1659041991128731E-2</v>
      </c>
    </row>
    <row r="348" spans="1:26" x14ac:dyDescent="0.3">
      <c r="A348" s="34">
        <v>20029</v>
      </c>
      <c r="B348" s="33">
        <v>33.44</v>
      </c>
      <c r="C348" s="33">
        <v>1.51667</v>
      </c>
      <c r="D348" s="33">
        <v>2.7233299999999998</v>
      </c>
      <c r="E348" s="37">
        <f t="shared" si="60"/>
        <v>1.7281911593046883E-2</v>
      </c>
      <c r="F348" s="37">
        <f t="shared" si="61"/>
        <v>1.0172819115930469</v>
      </c>
      <c r="G348" s="37">
        <f t="shared" si="62"/>
        <v>0.30362671057610591</v>
      </c>
      <c r="H348" s="37">
        <f t="shared" si="63"/>
        <v>8.2299959612342377E-2</v>
      </c>
      <c r="I348" s="37">
        <f t="shared" si="64"/>
        <v>4.7335354398478913E-2</v>
      </c>
      <c r="J348" s="37">
        <f t="shared" si="65"/>
        <v>5.0874880875449335E-2</v>
      </c>
      <c r="K348" s="33">
        <v>26.8</v>
      </c>
      <c r="L348" s="33">
        <v>2.48</v>
      </c>
      <c r="M348" s="33">
        <v>324.10971343283575</v>
      </c>
      <c r="N348" s="33">
        <v>14.699984422014923</v>
      </c>
      <c r="O348" s="33">
        <v>28713.223917162752</v>
      </c>
      <c r="P348" s="33">
        <v>26.395266324253729</v>
      </c>
      <c r="Q348" s="33">
        <v>2338.3846916963771</v>
      </c>
      <c r="R348" s="33">
        <v>15.117311697434387</v>
      </c>
      <c r="S348" s="33">
        <v>19.407607457588686</v>
      </c>
      <c r="T348" s="33">
        <v>12.279084796921417</v>
      </c>
      <c r="U348" s="37">
        <f t="shared" si="66"/>
        <v>3.8407646652263767E-2</v>
      </c>
      <c r="V348" s="38">
        <f t="shared" si="67"/>
        <v>1.0384076466522638</v>
      </c>
      <c r="W348" s="38">
        <f t="shared" si="68"/>
        <v>0.29655068655083738</v>
      </c>
      <c r="X348" s="37">
        <f t="shared" si="69"/>
        <v>7.4924028477999727E-2</v>
      </c>
      <c r="Y348" s="37">
        <f t="shared" si="70"/>
        <v>0.10858998151679966</v>
      </c>
      <c r="Z348" s="37">
        <f t="shared" si="71"/>
        <v>9.1083199431357009E-2</v>
      </c>
    </row>
    <row r="349" spans="1:26" x14ac:dyDescent="0.3">
      <c r="A349" s="34">
        <v>20059</v>
      </c>
      <c r="B349" s="33">
        <v>34.97</v>
      </c>
      <c r="C349" s="33">
        <v>1.54</v>
      </c>
      <c r="D349" s="33">
        <v>2.77</v>
      </c>
      <c r="E349" s="37">
        <f t="shared" si="60"/>
        <v>1.6991923986402507E-2</v>
      </c>
      <c r="F349" s="37">
        <f t="shared" si="61"/>
        <v>1.0169919239864025</v>
      </c>
      <c r="G349" s="37">
        <f t="shared" si="62"/>
        <v>0.30326234059256363</v>
      </c>
      <c r="H349" s="37">
        <f t="shared" si="63"/>
        <v>7.3264865600277673E-2</v>
      </c>
      <c r="I349" s="37">
        <f t="shared" si="64"/>
        <v>4.3108690388851123E-2</v>
      </c>
      <c r="J349" s="37">
        <f t="shared" si="65"/>
        <v>4.9746132732040316E-2</v>
      </c>
      <c r="K349" s="33">
        <v>26.7</v>
      </c>
      <c r="L349" s="33">
        <v>2.5099999999999998</v>
      </c>
      <c r="M349" s="33">
        <v>340.20832996254677</v>
      </c>
      <c r="N349" s="33">
        <v>14.982008239700374</v>
      </c>
      <c r="O349" s="33">
        <v>30250.023464682705</v>
      </c>
      <c r="P349" s="33">
        <v>26.948157677902621</v>
      </c>
      <c r="Q349" s="33">
        <v>2396.127108869634</v>
      </c>
      <c r="R349" s="33">
        <v>15.789062002327078</v>
      </c>
      <c r="S349" s="33">
        <v>20.257529192442469</v>
      </c>
      <c r="T349" s="33">
        <v>12.624548736462094</v>
      </c>
      <c r="U349" s="37">
        <f t="shared" si="66"/>
        <v>4.4737762858783572E-2</v>
      </c>
      <c r="V349" s="38">
        <f t="shared" si="67"/>
        <v>1.0447377628587835</v>
      </c>
      <c r="W349" s="38">
        <f t="shared" si="68"/>
        <v>0.33008529370808604</v>
      </c>
      <c r="X349" s="37">
        <f t="shared" si="69"/>
        <v>5.4900564709255306E-2</v>
      </c>
      <c r="Y349" s="37">
        <f t="shared" si="70"/>
        <v>0.10179704164008108</v>
      </c>
      <c r="Z349" s="37">
        <f t="shared" si="71"/>
        <v>8.7981937634000751E-2</v>
      </c>
    </row>
    <row r="350" spans="1:26" x14ac:dyDescent="0.3">
      <c r="A350" s="34">
        <v>20090</v>
      </c>
      <c r="B350" s="33">
        <v>35.6</v>
      </c>
      <c r="C350" s="33">
        <v>1.54667</v>
      </c>
      <c r="D350" s="33">
        <v>2.8333300000000001</v>
      </c>
      <c r="E350" s="37">
        <f t="shared" si="60"/>
        <v>2.2605378157633717E-2</v>
      </c>
      <c r="F350" s="37">
        <f t="shared" si="61"/>
        <v>1.0226053781576336</v>
      </c>
      <c r="G350" s="37">
        <f t="shared" si="62"/>
        <v>0.3029055193790966</v>
      </c>
      <c r="H350" s="37">
        <f t="shared" si="63"/>
        <v>6.4300595072825928E-2</v>
      </c>
      <c r="I350" s="37">
        <f t="shared" si="64"/>
        <v>3.8938213818948242E-2</v>
      </c>
      <c r="J350" s="37">
        <f t="shared" si="65"/>
        <v>4.864286792450212E-2</v>
      </c>
      <c r="K350" s="33">
        <v>26.7</v>
      </c>
      <c r="L350" s="33">
        <v>2.61</v>
      </c>
      <c r="M350" s="33">
        <v>346.33733333333333</v>
      </c>
      <c r="N350" s="33">
        <v>15.04689784681648</v>
      </c>
      <c r="O350" s="33">
        <v>30906.483719151111</v>
      </c>
      <c r="P350" s="33">
        <v>27.564268445318355</v>
      </c>
      <c r="Q350" s="33">
        <v>2459.7827953927649</v>
      </c>
      <c r="R350" s="33">
        <v>15.990781062969832</v>
      </c>
      <c r="S350" s="33">
        <v>20.501927865048494</v>
      </c>
      <c r="T350" s="33">
        <v>12.564720664377251</v>
      </c>
      <c r="U350" s="37">
        <f t="shared" si="66"/>
        <v>1.7855086782700265E-2</v>
      </c>
      <c r="V350" s="38">
        <f t="shared" si="67"/>
        <v>1.0178550867827003</v>
      </c>
      <c r="W350" s="38">
        <f t="shared" si="68"/>
        <v>0.28496889579540863</v>
      </c>
      <c r="X350" s="37">
        <f t="shared" si="69"/>
        <v>4.0088233096669867E-2</v>
      </c>
      <c r="Y350" s="37">
        <f t="shared" si="70"/>
        <v>9.9220546413964605E-2</v>
      </c>
      <c r="Z350" s="37">
        <f t="shared" si="71"/>
        <v>8.1799080195138707E-2</v>
      </c>
    </row>
    <row r="351" spans="1:26" x14ac:dyDescent="0.3">
      <c r="A351" s="34">
        <v>20121</v>
      </c>
      <c r="B351" s="33">
        <v>36.79</v>
      </c>
      <c r="C351" s="33">
        <v>1.5533300000000001</v>
      </c>
      <c r="D351" s="33">
        <v>2.8966699999999999</v>
      </c>
      <c r="E351" s="37">
        <f t="shared" si="60"/>
        <v>2.2109102999634252E-2</v>
      </c>
      <c r="F351" s="37">
        <f t="shared" si="61"/>
        <v>1.0221091029996343</v>
      </c>
      <c r="G351" s="37">
        <f t="shared" si="62"/>
        <v>0.2822888547773621</v>
      </c>
      <c r="H351" s="37">
        <f t="shared" si="63"/>
        <v>4.9016725268566042E-2</v>
      </c>
      <c r="I351" s="37">
        <f t="shared" si="64"/>
        <v>3.4453809776676003E-2</v>
      </c>
      <c r="J351" s="37">
        <f t="shared" si="65"/>
        <v>4.7345672502199676E-2</v>
      </c>
      <c r="K351" s="33">
        <v>26.7</v>
      </c>
      <c r="L351" s="33">
        <v>2.65</v>
      </c>
      <c r="M351" s="33">
        <v>357.91433970037451</v>
      </c>
      <c r="N351" s="33">
        <v>15.111690168164793</v>
      </c>
      <c r="O351" s="33">
        <v>32051.971911718872</v>
      </c>
      <c r="P351" s="33">
        <v>28.180476498501871</v>
      </c>
      <c r="Q351" s="33">
        <v>2523.6201543223351</v>
      </c>
      <c r="R351" s="33">
        <v>16.437728215987114</v>
      </c>
      <c r="S351" s="33">
        <v>21.056961301473887</v>
      </c>
      <c r="T351" s="33">
        <v>12.700790908180773</v>
      </c>
      <c r="U351" s="37">
        <f t="shared" si="66"/>
        <v>3.2880431258698099E-2</v>
      </c>
      <c r="V351" s="38">
        <f t="shared" si="67"/>
        <v>1.0328804312586981</v>
      </c>
      <c r="W351" s="38">
        <f t="shared" si="68"/>
        <v>0.2280166555689298</v>
      </c>
      <c r="X351" s="37">
        <f t="shared" si="69"/>
        <v>4.0595162548837216E-2</v>
      </c>
      <c r="Y351" s="37">
        <f t="shared" si="70"/>
        <v>9.2074453200154949E-2</v>
      </c>
      <c r="Z351" s="37">
        <f t="shared" si="71"/>
        <v>8.2542775234735188E-2</v>
      </c>
    </row>
    <row r="352" spans="1:26" x14ac:dyDescent="0.3">
      <c r="A352" s="34">
        <v>20149</v>
      </c>
      <c r="B352" s="33">
        <v>36.5</v>
      </c>
      <c r="C352" s="33">
        <v>1.56</v>
      </c>
      <c r="D352" s="33">
        <v>2.96</v>
      </c>
      <c r="E352" s="37">
        <f t="shared" si="60"/>
        <v>2.1627466979454089E-2</v>
      </c>
      <c r="F352" s="37">
        <f t="shared" si="61"/>
        <v>1.0216274669794541</v>
      </c>
      <c r="G352" s="37">
        <f t="shared" si="62"/>
        <v>0.26256314932766256</v>
      </c>
      <c r="H352" s="37">
        <f t="shared" si="63"/>
        <v>3.3730008765538777E-2</v>
      </c>
      <c r="I352" s="37">
        <f t="shared" si="64"/>
        <v>3.0068403500628449E-2</v>
      </c>
      <c r="J352" s="37">
        <f t="shared" si="65"/>
        <v>4.6088710144595701E-2</v>
      </c>
      <c r="K352" s="33">
        <v>26.7</v>
      </c>
      <c r="L352" s="33">
        <v>2.68</v>
      </c>
      <c r="M352" s="33">
        <v>355.09305243445687</v>
      </c>
      <c r="N352" s="33">
        <v>15.176579775280899</v>
      </c>
      <c r="O352" s="33">
        <v>31912.577633222674</v>
      </c>
      <c r="P352" s="33">
        <v>28.796587265917605</v>
      </c>
      <c r="Q352" s="33">
        <v>2587.9788984750448</v>
      </c>
      <c r="R352" s="33">
        <v>16.219282945537792</v>
      </c>
      <c r="S352" s="33">
        <v>20.759297152464594</v>
      </c>
      <c r="T352" s="33">
        <v>12.331081081081081</v>
      </c>
      <c r="U352" s="37">
        <f t="shared" si="66"/>
        <v>-7.9138085282371602E-3</v>
      </c>
      <c r="V352" s="38">
        <f t="shared" si="67"/>
        <v>0.9920861914717628</v>
      </c>
      <c r="W352" s="38">
        <f t="shared" si="68"/>
        <v>0.19644067896016559</v>
      </c>
      <c r="X352" s="37">
        <f t="shared" si="69"/>
        <v>3.0913631962753207E-2</v>
      </c>
      <c r="Y352" s="37">
        <f t="shared" si="70"/>
        <v>7.7431901765398159E-2</v>
      </c>
      <c r="Z352" s="37">
        <f t="shared" si="71"/>
        <v>8.0016869319713635E-2</v>
      </c>
    </row>
    <row r="353" spans="1:26" x14ac:dyDescent="0.3">
      <c r="A353" s="34">
        <v>20180</v>
      </c>
      <c r="B353" s="33">
        <v>37.76</v>
      </c>
      <c r="C353" s="33">
        <v>1.5633300000000001</v>
      </c>
      <c r="D353" s="33">
        <v>3.0466700000000002</v>
      </c>
      <c r="E353" s="37">
        <f t="shared" si="60"/>
        <v>2.8859922553285181E-2</v>
      </c>
      <c r="F353" s="37">
        <f t="shared" si="61"/>
        <v>1.0288599225532853</v>
      </c>
      <c r="G353" s="37">
        <f t="shared" si="62"/>
        <v>0.24367352975829348</v>
      </c>
      <c r="H353" s="37">
        <f t="shared" si="63"/>
        <v>1.8424649014073147E-2</v>
      </c>
      <c r="I353" s="37">
        <f t="shared" si="64"/>
        <v>2.577906319621448E-2</v>
      </c>
      <c r="J353" s="37">
        <f t="shared" si="65"/>
        <v>4.4870286604699494E-2</v>
      </c>
      <c r="K353" s="33">
        <v>26.7</v>
      </c>
      <c r="L353" s="33">
        <v>2.75</v>
      </c>
      <c r="M353" s="33">
        <v>367.35105917602993</v>
      </c>
      <c r="N353" s="33">
        <v>15.208975935955056</v>
      </c>
      <c r="O353" s="33">
        <v>33128.121157893162</v>
      </c>
      <c r="P353" s="33">
        <v>29.639763015355808</v>
      </c>
      <c r="Q353" s="33">
        <v>2672.9463158929652</v>
      </c>
      <c r="R353" s="33">
        <v>16.685266628063506</v>
      </c>
      <c r="S353" s="33">
        <v>21.334047746091059</v>
      </c>
      <c r="T353" s="33">
        <v>12.393859525317804</v>
      </c>
      <c r="U353" s="37">
        <f t="shared" si="66"/>
        <v>3.3938080688853962E-2</v>
      </c>
      <c r="V353" s="38">
        <f t="shared" si="67"/>
        <v>1.0339380806888541</v>
      </c>
      <c r="W353" s="38">
        <f t="shared" si="68"/>
        <v>0.28630830544080843</v>
      </c>
      <c r="X353" s="37">
        <f t="shared" si="69"/>
        <v>4.0318762105642669E-2</v>
      </c>
      <c r="Y353" s="37">
        <f t="shared" si="70"/>
        <v>7.625072474650807E-2</v>
      </c>
      <c r="Z353" s="37">
        <f t="shared" si="71"/>
        <v>8.0909477587757017E-2</v>
      </c>
    </row>
    <row r="354" spans="1:26" x14ac:dyDescent="0.3">
      <c r="A354" s="34">
        <v>20210</v>
      </c>
      <c r="B354" s="33">
        <v>37.6</v>
      </c>
      <c r="C354" s="33">
        <v>1.56667</v>
      </c>
      <c r="D354" s="33">
        <v>3.1333299999999999</v>
      </c>
      <c r="E354" s="37">
        <f t="shared" si="60"/>
        <v>2.8047145888241188E-2</v>
      </c>
      <c r="F354" s="37">
        <f t="shared" si="61"/>
        <v>1.0280471458882412</v>
      </c>
      <c r="G354" s="37">
        <f t="shared" si="62"/>
        <v>0.19892028969307041</v>
      </c>
      <c r="H354" s="37">
        <f t="shared" si="63"/>
        <v>1.3257303129448061E-3</v>
      </c>
      <c r="I354" s="37">
        <f t="shared" si="64"/>
        <v>1.7484362701194911E-2</v>
      </c>
      <c r="J354" s="37">
        <f t="shared" si="65"/>
        <v>4.3145567660647366E-2</v>
      </c>
      <c r="K354" s="33">
        <v>26.7</v>
      </c>
      <c r="L354" s="33">
        <v>2.76</v>
      </c>
      <c r="M354" s="33">
        <v>365.79448689138576</v>
      </c>
      <c r="N354" s="33">
        <v>15.241469382397003</v>
      </c>
      <c r="O354" s="33">
        <v>33102.28879770443</v>
      </c>
      <c r="P354" s="33">
        <v>30.482841479026217</v>
      </c>
      <c r="Q354" s="33">
        <v>2758.5211318752986</v>
      </c>
      <c r="R354" s="33">
        <v>16.518057827257799</v>
      </c>
      <c r="S354" s="33">
        <v>21.097803794241592</v>
      </c>
      <c r="T354" s="33">
        <v>12.000012765971029</v>
      </c>
      <c r="U354" s="37">
        <f t="shared" si="66"/>
        <v>-4.2462908814509849E-3</v>
      </c>
      <c r="V354" s="38">
        <f t="shared" si="67"/>
        <v>0.99575370911854899</v>
      </c>
      <c r="W354" s="38">
        <f t="shared" si="68"/>
        <v>0.2586707918930311</v>
      </c>
      <c r="X354" s="37">
        <f t="shared" si="69"/>
        <v>3.0976876995777225E-2</v>
      </c>
      <c r="Y354" s="37">
        <f t="shared" si="70"/>
        <v>7.2098305723292455E-2</v>
      </c>
      <c r="Z354" s="37">
        <f t="shared" si="71"/>
        <v>7.885433092633054E-2</v>
      </c>
    </row>
    <row r="355" spans="1:26" x14ac:dyDescent="0.3">
      <c r="A355" s="34">
        <v>20241</v>
      </c>
      <c r="B355" s="33">
        <v>39.78</v>
      </c>
      <c r="C355" s="33">
        <v>1.57</v>
      </c>
      <c r="D355" s="33">
        <v>3.22</v>
      </c>
      <c r="E355" s="37">
        <f t="shared" si="60"/>
        <v>2.72850227788216E-2</v>
      </c>
      <c r="F355" s="37">
        <f t="shared" si="61"/>
        <v>1.0272850227788215</v>
      </c>
      <c r="G355" s="37">
        <f t="shared" si="62"/>
        <v>0.15661288690865338</v>
      </c>
      <c r="H355" s="37">
        <f t="shared" si="63"/>
        <v>-1.5662934184463406E-2</v>
      </c>
      <c r="I355" s="37">
        <f t="shared" si="64"/>
        <v>9.3189546393457334E-3</v>
      </c>
      <c r="J355" s="37">
        <f t="shared" si="65"/>
        <v>4.1488007968384366E-2</v>
      </c>
      <c r="K355" s="33">
        <v>26.7</v>
      </c>
      <c r="L355" s="33">
        <v>2.78</v>
      </c>
      <c r="M355" s="33">
        <v>387.00278426966287</v>
      </c>
      <c r="N355" s="33">
        <v>15.273865543071162</v>
      </c>
      <c r="O355" s="33">
        <v>35136.700296730007</v>
      </c>
      <c r="P355" s="33">
        <v>31.326017228464423</v>
      </c>
      <c r="Q355" s="33">
        <v>2844.1471833954411</v>
      </c>
      <c r="R355" s="33">
        <v>17.370091963405308</v>
      </c>
      <c r="S355" s="33">
        <v>22.157121672370522</v>
      </c>
      <c r="T355" s="33">
        <v>12.354037267080745</v>
      </c>
      <c r="U355" s="37">
        <f t="shared" si="66"/>
        <v>5.6360223029977244E-2</v>
      </c>
      <c r="V355" s="38">
        <f t="shared" si="67"/>
        <v>1.0563602230299773</v>
      </c>
      <c r="W355" s="38">
        <f t="shared" si="68"/>
        <v>0.22367755260839584</v>
      </c>
      <c r="X355" s="37">
        <f t="shared" si="69"/>
        <v>4.2807027080203675E-2</v>
      </c>
      <c r="Y355" s="37">
        <f t="shared" si="70"/>
        <v>7.1096245821828497E-2</v>
      </c>
      <c r="Z355" s="37">
        <f t="shared" si="71"/>
        <v>8.0759799641037411E-2</v>
      </c>
    </row>
    <row r="356" spans="1:26" x14ac:dyDescent="0.3">
      <c r="A356" s="34">
        <v>20271</v>
      </c>
      <c r="B356" s="33">
        <v>42.69</v>
      </c>
      <c r="C356" s="33">
        <v>1.58667</v>
      </c>
      <c r="D356" s="33">
        <v>3.2933300000000001</v>
      </c>
      <c r="E356" s="37">
        <f t="shared" si="60"/>
        <v>2.2517851389088506E-2</v>
      </c>
      <c r="F356" s="37">
        <f t="shared" si="61"/>
        <v>1.0225178513890885</v>
      </c>
      <c r="G356" s="37">
        <f t="shared" si="62"/>
        <v>0.11654931123649837</v>
      </c>
      <c r="H356" s="37">
        <f t="shared" si="63"/>
        <v>-3.2566383409559752E-2</v>
      </c>
      <c r="I356" s="37">
        <f t="shared" si="64"/>
        <v>1.2731609827199009E-3</v>
      </c>
      <c r="J356" s="37">
        <f t="shared" si="65"/>
        <v>3.9892555973948696E-2</v>
      </c>
      <c r="K356" s="33">
        <v>26.8</v>
      </c>
      <c r="L356" s="33">
        <v>2.9</v>
      </c>
      <c r="M356" s="33">
        <v>413.76326753731342</v>
      </c>
      <c r="N356" s="33">
        <v>15.378443750373133</v>
      </c>
      <c r="O356" s="33">
        <v>37682.687305551597</v>
      </c>
      <c r="P356" s="33">
        <v>31.919863712313429</v>
      </c>
      <c r="Q356" s="33">
        <v>2907.0396951040575</v>
      </c>
      <c r="R356" s="33">
        <v>18.454031906632878</v>
      </c>
      <c r="S356" s="33">
        <v>23.503510201463087</v>
      </c>
      <c r="T356" s="33">
        <v>12.96256372729122</v>
      </c>
      <c r="U356" s="37">
        <f t="shared" si="66"/>
        <v>7.0600427344044522E-2</v>
      </c>
      <c r="V356" s="38">
        <f t="shared" si="67"/>
        <v>1.0706004273440446</v>
      </c>
      <c r="W356" s="38">
        <f t="shared" si="68"/>
        <v>0.15165048411903359</v>
      </c>
      <c r="X356" s="37">
        <f t="shared" si="69"/>
        <v>3.2319837551583852E-2</v>
      </c>
      <c r="Y356" s="37">
        <f t="shared" si="70"/>
        <v>6.7235183987292224E-2</v>
      </c>
      <c r="Z356" s="37">
        <f t="shared" si="71"/>
        <v>7.0223072916864027E-2</v>
      </c>
    </row>
    <row r="357" spans="1:26" x14ac:dyDescent="0.3">
      <c r="A357" s="34">
        <v>20302</v>
      </c>
      <c r="B357" s="33">
        <v>42.43</v>
      </c>
      <c r="C357" s="33">
        <v>1.6033299999999999</v>
      </c>
      <c r="D357" s="33">
        <v>3.3666700000000001</v>
      </c>
      <c r="E357" s="37">
        <f t="shared" si="60"/>
        <v>2.2024914332218232E-2</v>
      </c>
      <c r="F357" s="37">
        <f t="shared" si="61"/>
        <v>1.0220249143322182</v>
      </c>
      <c r="G357" s="37">
        <f t="shared" si="62"/>
        <v>7.7712085597991365E-2</v>
      </c>
      <c r="H357" s="37">
        <f t="shared" si="63"/>
        <v>-4.1867471052416505E-2</v>
      </c>
      <c r="I357" s="37">
        <f t="shared" si="64"/>
        <v>-2.9760648755079444E-3</v>
      </c>
      <c r="J357" s="37">
        <f t="shared" si="65"/>
        <v>3.8616650736962299E-2</v>
      </c>
      <c r="K357" s="33">
        <v>26.8</v>
      </c>
      <c r="L357" s="33">
        <v>2.97</v>
      </c>
      <c r="M357" s="33">
        <v>411.24327574626864</v>
      </c>
      <c r="N357" s="33">
        <v>15.539917070522385</v>
      </c>
      <c r="O357" s="33">
        <v>37571.122924049858</v>
      </c>
      <c r="P357" s="33">
        <v>32.630695242910448</v>
      </c>
      <c r="Q357" s="33">
        <v>2981.1353385508119</v>
      </c>
      <c r="R357" s="33">
        <v>18.222326463047754</v>
      </c>
      <c r="S357" s="33">
        <v>23.173696654482612</v>
      </c>
      <c r="T357" s="33">
        <v>12.602957818853644</v>
      </c>
      <c r="U357" s="37">
        <f t="shared" si="66"/>
        <v>-6.1090415556371621E-3</v>
      </c>
      <c r="V357" s="38">
        <f t="shared" si="67"/>
        <v>0.99389095844436282</v>
      </c>
      <c r="W357" s="38">
        <f t="shared" si="68"/>
        <v>0.13253107410373777</v>
      </c>
      <c r="X357" s="37">
        <f t="shared" si="69"/>
        <v>1.8468701291389777E-2</v>
      </c>
      <c r="Y357" s="37">
        <f t="shared" si="70"/>
        <v>4.8414498456752497E-2</v>
      </c>
      <c r="Z357" s="37">
        <f t="shared" si="71"/>
        <v>6.3209226819197717E-2</v>
      </c>
    </row>
    <row r="358" spans="1:26" x14ac:dyDescent="0.3">
      <c r="A358" s="34">
        <v>20333</v>
      </c>
      <c r="B358" s="33">
        <v>44.34</v>
      </c>
      <c r="C358" s="33">
        <v>1.62</v>
      </c>
      <c r="D358" s="33">
        <v>3.44</v>
      </c>
      <c r="E358" s="37">
        <f t="shared" si="60"/>
        <v>2.1547346107683028E-2</v>
      </c>
      <c r="F358" s="37">
        <f t="shared" si="61"/>
        <v>1.0215473461076829</v>
      </c>
      <c r="G358" s="37">
        <f t="shared" si="62"/>
        <v>4.0548546794155094E-2</v>
      </c>
      <c r="H358" s="37">
        <f t="shared" si="63"/>
        <v>-5.1011059002628034E-2</v>
      </c>
      <c r="I358" s="37">
        <f t="shared" si="64"/>
        <v>-7.1270009927881794E-3</v>
      </c>
      <c r="J358" s="37">
        <f t="shared" si="65"/>
        <v>3.7379985801597293E-2</v>
      </c>
      <c r="K358" s="33">
        <v>26.9</v>
      </c>
      <c r="L358" s="33">
        <v>2.97</v>
      </c>
      <c r="M358" s="33">
        <v>428.1579189591078</v>
      </c>
      <c r="N358" s="33">
        <v>15.643117472118961</v>
      </c>
      <c r="O358" s="33">
        <v>39235.538215896166</v>
      </c>
      <c r="P358" s="33">
        <v>33.217484014869889</v>
      </c>
      <c r="Q358" s="33">
        <v>3043.9840203582048</v>
      </c>
      <c r="R358" s="33">
        <v>18.843960654261313</v>
      </c>
      <c r="S358" s="33">
        <v>23.925531307723027</v>
      </c>
      <c r="T358" s="33">
        <v>12.889534883720932</v>
      </c>
      <c r="U358" s="37">
        <f t="shared" si="66"/>
        <v>4.4031544973931927E-2</v>
      </c>
      <c r="V358" s="38">
        <f t="shared" si="67"/>
        <v>1.0440315449739319</v>
      </c>
      <c r="W358" s="38">
        <f t="shared" si="68"/>
        <v>0.13269771332383407</v>
      </c>
      <c r="X358" s="37">
        <f t="shared" si="69"/>
        <v>3.2563395162303443E-2</v>
      </c>
      <c r="Y358" s="37">
        <f t="shared" si="70"/>
        <v>5.2026424548186512E-2</v>
      </c>
      <c r="Z358" s="37">
        <f t="shared" si="71"/>
        <v>6.5662007685328483E-2</v>
      </c>
    </row>
    <row r="359" spans="1:26" x14ac:dyDescent="0.3">
      <c r="A359" s="34">
        <v>20363</v>
      </c>
      <c r="B359" s="33">
        <v>42.11</v>
      </c>
      <c r="C359" s="33">
        <v>1.6266700000000001</v>
      </c>
      <c r="D359" s="33">
        <v>3.5</v>
      </c>
      <c r="E359" s="37">
        <f t="shared" si="60"/>
        <v>1.7291497110061043E-2</v>
      </c>
      <c r="F359" s="37">
        <f t="shared" si="61"/>
        <v>1.0172914971100611</v>
      </c>
      <c r="G359" s="37">
        <f t="shared" si="62"/>
        <v>4.9529175272704506E-3</v>
      </c>
      <c r="H359" s="37">
        <f t="shared" si="63"/>
        <v>-6.0004833253019196E-2</v>
      </c>
      <c r="I359" s="37">
        <f t="shared" si="64"/>
        <v>-1.1183930332871128E-2</v>
      </c>
      <c r="J359" s="37">
        <f t="shared" si="65"/>
        <v>3.6181637974244119E-2</v>
      </c>
      <c r="K359" s="33">
        <v>26.9</v>
      </c>
      <c r="L359" s="33">
        <v>2.88</v>
      </c>
      <c r="M359" s="33">
        <v>406.62449182156132</v>
      </c>
      <c r="N359" s="33">
        <v>15.707524628624535</v>
      </c>
      <c r="O359" s="33">
        <v>37382.208397621223</v>
      </c>
      <c r="P359" s="33">
        <v>33.796858736059484</v>
      </c>
      <c r="Q359" s="33">
        <v>3107.0465303176043</v>
      </c>
      <c r="R359" s="33">
        <v>17.772325789386095</v>
      </c>
      <c r="S359" s="33">
        <v>22.532366303323762</v>
      </c>
      <c r="T359" s="33">
        <v>12.031428571428572</v>
      </c>
      <c r="U359" s="37">
        <f t="shared" si="66"/>
        <v>-5.1601962014329046E-2</v>
      </c>
      <c r="V359" s="38">
        <f t="shared" si="67"/>
        <v>0.94839803798567091</v>
      </c>
      <c r="W359" s="38">
        <f t="shared" si="68"/>
        <v>4.7366494253185731E-2</v>
      </c>
      <c r="X359" s="37">
        <f t="shared" si="69"/>
        <v>2.6765247252847679E-2</v>
      </c>
      <c r="Y359" s="37">
        <f t="shared" si="70"/>
        <v>3.7149176680845386E-2</v>
      </c>
      <c r="Z359" s="37">
        <f t="shared" si="71"/>
        <v>6.4581157082056251E-2</v>
      </c>
    </row>
    <row r="360" spans="1:26" x14ac:dyDescent="0.3">
      <c r="A360" s="34">
        <v>20394</v>
      </c>
      <c r="B360" s="33">
        <v>44.95</v>
      </c>
      <c r="C360" s="33">
        <v>1.6333299999999999</v>
      </c>
      <c r="D360" s="33">
        <v>3.56</v>
      </c>
      <c r="E360" s="37">
        <f t="shared" si="60"/>
        <v>1.6997576368571077E-2</v>
      </c>
      <c r="F360" s="37">
        <f t="shared" si="61"/>
        <v>1.016997576368571</v>
      </c>
      <c r="G360" s="37">
        <f t="shared" si="62"/>
        <v>-1.6899839149405405E-2</v>
      </c>
      <c r="H360" s="37">
        <f t="shared" si="63"/>
        <v>-6.5306600899901479E-2</v>
      </c>
      <c r="I360" s="37">
        <f t="shared" si="64"/>
        <v>-1.4608985524261708E-2</v>
      </c>
      <c r="J360" s="37">
        <f t="shared" si="65"/>
        <v>3.5852466057570531E-2</v>
      </c>
      <c r="K360" s="33">
        <v>26.9</v>
      </c>
      <c r="L360" s="33">
        <v>2.89</v>
      </c>
      <c r="M360" s="33">
        <v>434.04822862453528</v>
      </c>
      <c r="N360" s="33">
        <v>15.771835222676581</v>
      </c>
      <c r="O360" s="33">
        <v>40024.18406577807</v>
      </c>
      <c r="P360" s="33">
        <v>34.376233457249072</v>
      </c>
      <c r="Q360" s="33">
        <v>3169.8797613830911</v>
      </c>
      <c r="R360" s="33">
        <v>18.835559288273892</v>
      </c>
      <c r="S360" s="33">
        <v>23.841583744997806</v>
      </c>
      <c r="T360" s="33">
        <v>12.626404494382022</v>
      </c>
      <c r="U360" s="37">
        <f t="shared" si="66"/>
        <v>6.5265518743793036E-2</v>
      </c>
      <c r="V360" s="38">
        <f t="shared" si="67"/>
        <v>1.0652655187437929</v>
      </c>
      <c r="W360" s="38">
        <f t="shared" si="68"/>
        <v>9.0115621020625758E-2</v>
      </c>
      <c r="X360" s="37">
        <f t="shared" si="69"/>
        <v>5.7556007341589499E-2</v>
      </c>
      <c r="Y360" s="37">
        <f t="shared" si="70"/>
        <v>4.3747170356464693E-2</v>
      </c>
      <c r="Z360" s="37">
        <f t="shared" si="71"/>
        <v>7.2121506029446003E-2</v>
      </c>
    </row>
    <row r="361" spans="1:26" x14ac:dyDescent="0.3">
      <c r="A361" s="34">
        <v>20424</v>
      </c>
      <c r="B361" s="33">
        <v>45.37</v>
      </c>
      <c r="C361" s="33">
        <v>1.64</v>
      </c>
      <c r="D361" s="33">
        <v>3.62</v>
      </c>
      <c r="E361" s="37">
        <f t="shared" si="60"/>
        <v>1.6713480973740532E-2</v>
      </c>
      <c r="F361" s="37">
        <f t="shared" si="61"/>
        <v>1.0167134809737406</v>
      </c>
      <c r="G361" s="37">
        <f t="shared" si="62"/>
        <v>-3.8019296302743699E-2</v>
      </c>
      <c r="H361" s="37">
        <f t="shared" si="63"/>
        <v>-7.050955342012255E-2</v>
      </c>
      <c r="I361" s="37">
        <f t="shared" si="64"/>
        <v>-1.7975355621152378E-2</v>
      </c>
      <c r="J361" s="37">
        <f t="shared" si="65"/>
        <v>3.5533276320025564E-2</v>
      </c>
      <c r="K361" s="33">
        <v>26.8</v>
      </c>
      <c r="L361" s="33">
        <v>2.96</v>
      </c>
      <c r="M361" s="33">
        <v>439.73856753731343</v>
      </c>
      <c r="N361" s="33">
        <v>15.895332835820895</v>
      </c>
      <c r="O361" s="33">
        <v>40671.04225063631</v>
      </c>
      <c r="P361" s="33">
        <v>35.086039552238802</v>
      </c>
      <c r="Q361" s="33">
        <v>3245.0776492683144</v>
      </c>
      <c r="R361" s="33">
        <v>18.942369035813577</v>
      </c>
      <c r="S361" s="33">
        <v>23.937765745387562</v>
      </c>
      <c r="T361" s="33">
        <v>12.533149171270717</v>
      </c>
      <c r="U361" s="37">
        <f t="shared" si="66"/>
        <v>9.3003327582430861E-3</v>
      </c>
      <c r="V361" s="38">
        <f t="shared" si="67"/>
        <v>1.009300332758243</v>
      </c>
      <c r="W361" s="38">
        <f t="shared" si="68"/>
        <v>1.2649315405091288E-2</v>
      </c>
      <c r="X361" s="37">
        <f t="shared" si="69"/>
        <v>4.6275431903112008E-2</v>
      </c>
      <c r="Y361" s="37">
        <f t="shared" si="70"/>
        <v>3.7355526578278564E-2</v>
      </c>
      <c r="Z361" s="37">
        <f t="shared" si="71"/>
        <v>6.6592074633167186E-2</v>
      </c>
    </row>
    <row r="362" spans="1:26" x14ac:dyDescent="0.3">
      <c r="A362" s="34">
        <v>20455</v>
      </c>
      <c r="B362" s="33">
        <v>44.15</v>
      </c>
      <c r="C362" s="33">
        <v>1.67</v>
      </c>
      <c r="D362" s="33">
        <v>3.6433300000000002</v>
      </c>
      <c r="E362" s="37">
        <f t="shared" si="60"/>
        <v>6.4240727691561375E-3</v>
      </c>
      <c r="F362" s="37">
        <f t="shared" si="61"/>
        <v>1.0064240727691562</v>
      </c>
      <c r="G362" s="37">
        <f t="shared" si="62"/>
        <v>-5.8447167570242597E-2</v>
      </c>
      <c r="H362" s="37">
        <f t="shared" si="63"/>
        <v>-7.5619283914478252E-2</v>
      </c>
      <c r="I362" s="37">
        <f t="shared" si="64"/>
        <v>-2.1285002199506131E-2</v>
      </c>
      <c r="J362" s="37">
        <f t="shared" si="65"/>
        <v>3.5223619922984284E-2</v>
      </c>
      <c r="K362" s="33">
        <v>26.8</v>
      </c>
      <c r="L362" s="33">
        <v>2.9</v>
      </c>
      <c r="M362" s="33">
        <v>427.91399067164173</v>
      </c>
      <c r="N362" s="33">
        <v>16.186101119402981</v>
      </c>
      <c r="O362" s="33">
        <v>39702.150512353379</v>
      </c>
      <c r="P362" s="33">
        <v>35.312160354104478</v>
      </c>
      <c r="Q362" s="33">
        <v>3276.2862067083229</v>
      </c>
      <c r="R362" s="33">
        <v>18.292585385418892</v>
      </c>
      <c r="S362" s="33">
        <v>23.082459084217518</v>
      </c>
      <c r="T362" s="33">
        <v>12.118034874688814</v>
      </c>
      <c r="U362" s="37">
        <f t="shared" si="66"/>
        <v>-2.7258166625903534E-2</v>
      </c>
      <c r="V362" s="38">
        <f t="shared" si="67"/>
        <v>0.97274183337409648</v>
      </c>
      <c r="W362" s="38">
        <f t="shared" si="68"/>
        <v>1.81178777580846E-2</v>
      </c>
      <c r="X362" s="37">
        <f t="shared" si="69"/>
        <v>4.9371670031923109E-2</v>
      </c>
      <c r="Y362" s="37">
        <f t="shared" si="70"/>
        <v>4.019673686916736E-2</v>
      </c>
      <c r="Z362" s="37">
        <f t="shared" si="71"/>
        <v>6.5200874591075042E-2</v>
      </c>
    </row>
    <row r="363" spans="1:26" x14ac:dyDescent="0.3">
      <c r="A363" s="34">
        <v>20486</v>
      </c>
      <c r="B363" s="33">
        <v>44.43</v>
      </c>
      <c r="C363" s="33">
        <v>1.7</v>
      </c>
      <c r="D363" s="33">
        <v>3.6666699999999999</v>
      </c>
      <c r="E363" s="37">
        <f t="shared" si="60"/>
        <v>6.3857946139210297E-3</v>
      </c>
      <c r="F363" s="37">
        <f t="shared" si="61"/>
        <v>1.006385794613921</v>
      </c>
      <c r="G363" s="37">
        <f t="shared" si="62"/>
        <v>-6.5371203824245661E-2</v>
      </c>
      <c r="H363" s="37">
        <f t="shared" si="63"/>
        <v>-6.954132772742927E-2</v>
      </c>
      <c r="I363" s="37">
        <f t="shared" si="64"/>
        <v>-2.6294291353069266E-2</v>
      </c>
      <c r="J363" s="37">
        <f t="shared" si="65"/>
        <v>3.5538405666511785E-2</v>
      </c>
      <c r="K363" s="33">
        <v>26.8</v>
      </c>
      <c r="L363" s="33">
        <v>2.84</v>
      </c>
      <c r="M363" s="33">
        <v>430.62782798507459</v>
      </c>
      <c r="N363" s="33">
        <v>16.476869402985074</v>
      </c>
      <c r="O363" s="33">
        <v>40081.336774324896</v>
      </c>
      <c r="P363" s="33">
        <v>35.538378078731341</v>
      </c>
      <c r="Q363" s="33">
        <v>3307.7883211864478</v>
      </c>
      <c r="R363" s="33">
        <v>18.266116815127781</v>
      </c>
      <c r="S363" s="33">
        <v>23.017216418743011</v>
      </c>
      <c r="T363" s="33">
        <v>12.117261711580262</v>
      </c>
      <c r="U363" s="37">
        <f t="shared" si="66"/>
        <v>6.3219898978480217E-3</v>
      </c>
      <c r="V363" s="38">
        <f t="shared" si="67"/>
        <v>1.0063219898978479</v>
      </c>
      <c r="W363" s="38">
        <f t="shared" si="68"/>
        <v>2.3633385547363606E-2</v>
      </c>
      <c r="X363" s="37">
        <f t="shared" si="69"/>
        <v>7.1462862596537668E-2</v>
      </c>
      <c r="Y363" s="37">
        <f t="shared" si="70"/>
        <v>5.5568054582733062E-2</v>
      </c>
      <c r="Z363" s="37">
        <f t="shared" si="71"/>
        <v>6.9693538757654494E-2</v>
      </c>
    </row>
    <row r="364" spans="1:26" x14ac:dyDescent="0.3">
      <c r="A364" s="34">
        <v>20515</v>
      </c>
      <c r="B364" s="33">
        <v>47.49</v>
      </c>
      <c r="C364" s="33">
        <v>1.73</v>
      </c>
      <c r="D364" s="33">
        <v>3.69</v>
      </c>
      <c r="E364" s="37">
        <f t="shared" si="60"/>
        <v>6.3425648316790626E-3</v>
      </c>
      <c r="F364" s="37">
        <f t="shared" si="61"/>
        <v>1.0063425648316791</v>
      </c>
      <c r="G364" s="37">
        <f t="shared" si="62"/>
        <v>-7.2212650487599173E-2</v>
      </c>
      <c r="H364" s="37">
        <f t="shared" si="63"/>
        <v>-6.3644790758327296E-2</v>
      </c>
      <c r="I364" s="37">
        <f t="shared" si="64"/>
        <v>-3.1364931356535397E-2</v>
      </c>
      <c r="J364" s="37">
        <f t="shared" si="65"/>
        <v>3.5847968218256199E-2</v>
      </c>
      <c r="K364" s="33">
        <v>26.8</v>
      </c>
      <c r="L364" s="33">
        <v>2.96</v>
      </c>
      <c r="M364" s="33">
        <v>460.28619291044771</v>
      </c>
      <c r="N364" s="33">
        <v>16.767637686567163</v>
      </c>
      <c r="O364" s="33">
        <v>42971.890077222321</v>
      </c>
      <c r="P364" s="33">
        <v>35.76449888059701</v>
      </c>
      <c r="Q364" s="33">
        <v>3338.940290270591</v>
      </c>
      <c r="R364" s="33">
        <v>19.371210099299958</v>
      </c>
      <c r="S364" s="33">
        <v>24.373586635398734</v>
      </c>
      <c r="T364" s="33">
        <v>12.869918699186993</v>
      </c>
      <c r="U364" s="37">
        <f t="shared" si="66"/>
        <v>6.6604245613213486E-2</v>
      </c>
      <c r="V364" s="38">
        <f t="shared" si="67"/>
        <v>1.0666042456132134</v>
      </c>
      <c r="W364" s="38">
        <f t="shared" si="68"/>
        <v>-2.7657658620501846E-2</v>
      </c>
      <c r="X364" s="37">
        <f t="shared" si="69"/>
        <v>6.4147709381463081E-2</v>
      </c>
      <c r="Y364" s="37">
        <f t="shared" si="70"/>
        <v>6.2223819682085235E-2</v>
      </c>
      <c r="Z364" s="37">
        <f t="shared" si="71"/>
        <v>6.8376103846994774E-2</v>
      </c>
    </row>
    <row r="365" spans="1:26" x14ac:dyDescent="0.3">
      <c r="A365" s="34">
        <v>20546</v>
      </c>
      <c r="B365" s="33">
        <v>48.05</v>
      </c>
      <c r="C365" s="33">
        <v>1.7533300000000001</v>
      </c>
      <c r="D365" s="33">
        <v>3.66</v>
      </c>
      <c r="E365" s="37">
        <f t="shared" si="60"/>
        <v>-8.1633106391608701E-3</v>
      </c>
      <c r="F365" s="37">
        <f t="shared" si="61"/>
        <v>0.99183668936083913</v>
      </c>
      <c r="G365" s="37">
        <f t="shared" si="62"/>
        <v>-7.8962630860557326E-2</v>
      </c>
      <c r="H365" s="37">
        <f t="shared" si="63"/>
        <v>-5.792111665295252E-2</v>
      </c>
      <c r="I365" s="37">
        <f t="shared" si="64"/>
        <v>-3.6498618971255947E-2</v>
      </c>
      <c r="J365" s="37">
        <f t="shared" si="65"/>
        <v>3.6152970260009631E-2</v>
      </c>
      <c r="K365" s="33">
        <v>26.9</v>
      </c>
      <c r="L365" s="33">
        <v>3.18</v>
      </c>
      <c r="M365" s="33">
        <v>463.98258921933086</v>
      </c>
      <c r="N365" s="33">
        <v>16.930584665055761</v>
      </c>
      <c r="O365" s="33">
        <v>43448.700826371532</v>
      </c>
      <c r="P365" s="33">
        <v>35.341857992565053</v>
      </c>
      <c r="Q365" s="33">
        <v>3309.5160254842831</v>
      </c>
      <c r="R365" s="33">
        <v>19.370593634578505</v>
      </c>
      <c r="S365" s="33">
        <v>24.338669114170251</v>
      </c>
      <c r="T365" s="33">
        <v>13.128415300546447</v>
      </c>
      <c r="U365" s="37">
        <f t="shared" si="66"/>
        <v>1.1722972855270845E-2</v>
      </c>
      <c r="V365" s="38">
        <f t="shared" si="67"/>
        <v>1.0117229728552708</v>
      </c>
      <c r="W365" s="38">
        <f t="shared" si="68"/>
        <v>-7.6706756669342901E-2</v>
      </c>
      <c r="X365" s="37">
        <f t="shared" si="69"/>
        <v>5.0842015917619499E-2</v>
      </c>
      <c r="Y365" s="37">
        <f t="shared" si="70"/>
        <v>5.5377727863055171E-2</v>
      </c>
      <c r="Z365" s="37">
        <f t="shared" si="71"/>
        <v>5.7583780275568763E-2</v>
      </c>
    </row>
    <row r="366" spans="1:26" x14ac:dyDescent="0.3">
      <c r="A366" s="34">
        <v>20576</v>
      </c>
      <c r="B366" s="33">
        <v>46.54</v>
      </c>
      <c r="C366" s="33">
        <v>1.77667</v>
      </c>
      <c r="D366" s="33">
        <v>3.63</v>
      </c>
      <c r="E366" s="37">
        <f t="shared" si="60"/>
        <v>-8.230499136515591E-3</v>
      </c>
      <c r="F366" s="37">
        <f t="shared" si="61"/>
        <v>0.99176950086348437</v>
      </c>
      <c r="G366" s="37">
        <f t="shared" si="62"/>
        <v>-6.9562088556629265E-2</v>
      </c>
      <c r="H366" s="37">
        <f t="shared" si="63"/>
        <v>-4.5193386524557067E-2</v>
      </c>
      <c r="I366" s="37">
        <f t="shared" si="64"/>
        <v>-3.6163215729357212E-2</v>
      </c>
      <c r="J366" s="37">
        <f t="shared" si="65"/>
        <v>3.7720964437350624E-2</v>
      </c>
      <c r="K366" s="33">
        <v>27</v>
      </c>
      <c r="L366" s="33">
        <v>3.07</v>
      </c>
      <c r="M366" s="33">
        <v>447.73720814814811</v>
      </c>
      <c r="N366" s="33">
        <v>17.092420833703702</v>
      </c>
      <c r="O366" s="33">
        <v>42060.81740071212</v>
      </c>
      <c r="P366" s="33">
        <v>34.922347777777773</v>
      </c>
      <c r="Q366" s="33">
        <v>3280.635306501611</v>
      </c>
      <c r="R366" s="33">
        <v>18.544506591754434</v>
      </c>
      <c r="S366" s="33">
        <v>23.274196470664432</v>
      </c>
      <c r="T366" s="33">
        <v>12.820936639118457</v>
      </c>
      <c r="U366" s="37">
        <f t="shared" si="66"/>
        <v>-3.1929977542155825E-2</v>
      </c>
      <c r="V366" s="38">
        <f t="shared" si="67"/>
        <v>0.96807002245784413</v>
      </c>
      <c r="W366" s="38">
        <f t="shared" si="68"/>
        <v>-6.650504842098881E-2</v>
      </c>
      <c r="X366" s="37">
        <f t="shared" si="69"/>
        <v>5.2451681513233872E-2</v>
      </c>
      <c r="Y366" s="37">
        <f t="shared" si="70"/>
        <v>5.8256121810047468E-2</v>
      </c>
      <c r="Z366" s="37">
        <f t="shared" si="71"/>
        <v>5.9396968219858515E-2</v>
      </c>
    </row>
    <row r="367" spans="1:26" x14ac:dyDescent="0.3">
      <c r="A367" s="34">
        <v>20607</v>
      </c>
      <c r="B367" s="33">
        <v>46.27</v>
      </c>
      <c r="C367" s="33">
        <v>1.8</v>
      </c>
      <c r="D367" s="33">
        <v>3.6</v>
      </c>
      <c r="E367" s="37">
        <f t="shared" si="60"/>
        <v>-8.2988028146950658E-3</v>
      </c>
      <c r="F367" s="37">
        <f t="shared" si="61"/>
        <v>0.99170119718530492</v>
      </c>
      <c r="G367" s="37">
        <f t="shared" si="62"/>
        <v>-6.0008267927738945E-2</v>
      </c>
      <c r="H367" s="37">
        <f t="shared" si="63"/>
        <v>-3.2723953514788739E-2</v>
      </c>
      <c r="I367" s="37">
        <f t="shared" si="64"/>
        <v>-3.5822813264167142E-2</v>
      </c>
      <c r="J367" s="37">
        <f t="shared" si="65"/>
        <v>3.92904542815673E-2</v>
      </c>
      <c r="K367" s="33">
        <v>27.2</v>
      </c>
      <c r="L367" s="33">
        <v>3</v>
      </c>
      <c r="M367" s="33">
        <v>441.8665922794118</v>
      </c>
      <c r="N367" s="33">
        <v>17.189536764705881</v>
      </c>
      <c r="O367" s="33">
        <v>41643.893362610703</v>
      </c>
      <c r="P367" s="33">
        <v>34.379073529411762</v>
      </c>
      <c r="Q367" s="33">
        <v>3240.0695073567863</v>
      </c>
      <c r="R367" s="33">
        <v>18.158163846958701</v>
      </c>
      <c r="S367" s="33">
        <v>22.767416558558139</v>
      </c>
      <c r="T367" s="33">
        <v>12.852777777777778</v>
      </c>
      <c r="U367" s="37">
        <f t="shared" si="66"/>
        <v>-5.8183549552373653E-3</v>
      </c>
      <c r="V367" s="38">
        <f t="shared" si="67"/>
        <v>0.99418164504476259</v>
      </c>
      <c r="W367" s="38">
        <f t="shared" si="68"/>
        <v>6.2145432986415727E-4</v>
      </c>
      <c r="X367" s="37">
        <f t="shared" si="69"/>
        <v>6.8294058663662227E-2</v>
      </c>
      <c r="Y367" s="37">
        <f t="shared" si="70"/>
        <v>6.6805684683548527E-2</v>
      </c>
      <c r="Z367" s="37">
        <f t="shared" si="71"/>
        <v>5.7073739110492738E-2</v>
      </c>
    </row>
    <row r="368" spans="1:26" x14ac:dyDescent="0.3">
      <c r="A368" s="34">
        <v>20637</v>
      </c>
      <c r="B368" s="33">
        <v>48.78</v>
      </c>
      <c r="C368" s="33">
        <v>1.8133300000000001</v>
      </c>
      <c r="D368" s="33">
        <v>3.5533299999999999</v>
      </c>
      <c r="E368" s="37">
        <f t="shared" si="60"/>
        <v>-1.3048653479219581E-2</v>
      </c>
      <c r="F368" s="37">
        <f t="shared" si="61"/>
        <v>0.98695134652078043</v>
      </c>
      <c r="G368" s="37">
        <f t="shared" si="62"/>
        <v>-5.0291777909149293E-2</v>
      </c>
      <c r="H368" s="37">
        <f t="shared" si="63"/>
        <v>-2.0494585460621551E-2</v>
      </c>
      <c r="I368" s="37">
        <f t="shared" si="64"/>
        <v>-3.5477298457750717E-2</v>
      </c>
      <c r="J368" s="37">
        <f t="shared" si="65"/>
        <v>4.086163429346179E-2</v>
      </c>
      <c r="K368" s="33">
        <v>27.4</v>
      </c>
      <c r="L368" s="33">
        <v>3.11</v>
      </c>
      <c r="M368" s="33">
        <v>462.4361802919708</v>
      </c>
      <c r="N368" s="33">
        <v>17.190434579927008</v>
      </c>
      <c r="O368" s="33">
        <v>43717.492342693229</v>
      </c>
      <c r="P368" s="33">
        <v>33.685698083576639</v>
      </c>
      <c r="Q368" s="33">
        <v>3184.5567254215275</v>
      </c>
      <c r="R368" s="33">
        <v>18.856797596896786</v>
      </c>
      <c r="S368" s="33">
        <v>23.620311675201719</v>
      </c>
      <c r="T368" s="33">
        <v>13.727967849876032</v>
      </c>
      <c r="U368" s="37">
        <f t="shared" si="66"/>
        <v>5.2826589868866056E-2</v>
      </c>
      <c r="V368" s="38">
        <f t="shared" si="67"/>
        <v>1.052826589868866</v>
      </c>
      <c r="W368" s="38">
        <f t="shared" si="68"/>
        <v>2.2909277308303277E-2</v>
      </c>
      <c r="X368" s="37">
        <f t="shared" si="69"/>
        <v>6.7333169870614107E-2</v>
      </c>
      <c r="Y368" s="37">
        <f t="shared" si="70"/>
        <v>6.5282226240350738E-2</v>
      </c>
      <c r="Z368" s="37">
        <f t="shared" si="71"/>
        <v>5.6819437412188201E-2</v>
      </c>
    </row>
    <row r="369" spans="1:26" x14ac:dyDescent="0.3">
      <c r="A369" s="34">
        <v>20668</v>
      </c>
      <c r="B369" s="33">
        <v>48.49</v>
      </c>
      <c r="C369" s="33">
        <v>1.82667</v>
      </c>
      <c r="D369" s="33">
        <v>3.5066700000000002</v>
      </c>
      <c r="E369" s="37">
        <f t="shared" si="60"/>
        <v>-1.3218322771500205E-2</v>
      </c>
      <c r="F369" s="37">
        <f t="shared" si="61"/>
        <v>0.98678167722849974</v>
      </c>
      <c r="G369" s="37">
        <f t="shared" si="62"/>
        <v>-3.3056580232748489E-2</v>
      </c>
      <c r="H369" s="37">
        <f t="shared" si="63"/>
        <v>-1.5146842212876876E-2</v>
      </c>
      <c r="I369" s="37">
        <f t="shared" si="64"/>
        <v>-3.2419768542554017E-2</v>
      </c>
      <c r="J369" s="37">
        <f t="shared" si="65"/>
        <v>4.2485088699401707E-2</v>
      </c>
      <c r="K369" s="33">
        <v>27.3</v>
      </c>
      <c r="L369" s="33">
        <v>3.33</v>
      </c>
      <c r="M369" s="33">
        <v>461.37080476190471</v>
      </c>
      <c r="N369" s="33">
        <v>17.380330128571426</v>
      </c>
      <c r="O369" s="33">
        <v>43753.698760454012</v>
      </c>
      <c r="P369" s="33">
        <v>33.36513012857143</v>
      </c>
      <c r="Q369" s="33">
        <v>3164.1530796519137</v>
      </c>
      <c r="R369" s="33">
        <v>18.670937110186419</v>
      </c>
      <c r="S369" s="33">
        <v>23.368947299227301</v>
      </c>
      <c r="T369" s="33">
        <v>13.827933623637239</v>
      </c>
      <c r="U369" s="37">
        <f t="shared" si="66"/>
        <v>-5.9628016705133456E-3</v>
      </c>
      <c r="V369" s="38">
        <f t="shared" si="67"/>
        <v>0.99403719832948667</v>
      </c>
      <c r="W369" s="38">
        <f t="shared" si="68"/>
        <v>-8.9959968543209534E-3</v>
      </c>
      <c r="X369" s="37">
        <f t="shared" si="69"/>
        <v>6.2874512439563546E-2</v>
      </c>
      <c r="Y369" s="37">
        <f t="shared" si="70"/>
        <v>5.4382318961795129E-2</v>
      </c>
      <c r="Z369" s="37">
        <f t="shared" si="71"/>
        <v>5.1390926669655279E-2</v>
      </c>
    </row>
    <row r="370" spans="1:26" x14ac:dyDescent="0.3">
      <c r="A370" s="34">
        <v>20699</v>
      </c>
      <c r="B370" s="33">
        <v>46.84</v>
      </c>
      <c r="C370" s="33">
        <v>1.84</v>
      </c>
      <c r="D370" s="33">
        <v>3.46</v>
      </c>
      <c r="E370" s="37">
        <f t="shared" si="60"/>
        <v>-1.3398280141711729E-2</v>
      </c>
      <c r="F370" s="37">
        <f t="shared" si="61"/>
        <v>0.98660171985828826</v>
      </c>
      <c r="G370" s="37">
        <f t="shared" si="62"/>
        <v>-1.5365217994400382E-2</v>
      </c>
      <c r="H370" s="37">
        <f t="shared" si="63"/>
        <v>-9.7423051714455866E-3</v>
      </c>
      <c r="I370" s="37">
        <f t="shared" si="64"/>
        <v>-2.9328770479037924E-2</v>
      </c>
      <c r="J370" s="37">
        <f t="shared" si="65"/>
        <v>4.4124908703413013E-2</v>
      </c>
      <c r="K370" s="33">
        <v>27.4</v>
      </c>
      <c r="L370" s="33">
        <v>3.38</v>
      </c>
      <c r="M370" s="33">
        <v>444.04490948905112</v>
      </c>
      <c r="N370" s="33">
        <v>17.443267153284673</v>
      </c>
      <c r="O370" s="33">
        <v>42248.463981861074</v>
      </c>
      <c r="P370" s="33">
        <v>32.800926277372263</v>
      </c>
      <c r="Q370" s="33">
        <v>3120.8301745781237</v>
      </c>
      <c r="R370" s="33">
        <v>17.836640796312022</v>
      </c>
      <c r="S370" s="33">
        <v>22.311473210449883</v>
      </c>
      <c r="T370" s="33">
        <v>13.537572254335261</v>
      </c>
      <c r="U370" s="37">
        <f t="shared" si="66"/>
        <v>-3.4620052387744231E-2</v>
      </c>
      <c r="V370" s="38">
        <f t="shared" si="67"/>
        <v>0.96537994761225576</v>
      </c>
      <c r="W370" s="38">
        <f t="shared" si="68"/>
        <v>-5.9491531861000424E-2</v>
      </c>
      <c r="X370" s="37">
        <f t="shared" si="69"/>
        <v>6.2960532174237471E-2</v>
      </c>
      <c r="Y370" s="37">
        <f t="shared" si="70"/>
        <v>6.2552641171333079E-2</v>
      </c>
      <c r="Z370" s="37">
        <f t="shared" si="71"/>
        <v>4.552581143487977E-2</v>
      </c>
    </row>
    <row r="371" spans="1:26" x14ac:dyDescent="0.3">
      <c r="A371" s="34">
        <v>20729</v>
      </c>
      <c r="B371" s="33">
        <v>46.24</v>
      </c>
      <c r="C371" s="33">
        <v>1.80667</v>
      </c>
      <c r="D371" s="33">
        <v>3.44333</v>
      </c>
      <c r="E371" s="37">
        <f t="shared" si="60"/>
        <v>-4.8295626608749987E-3</v>
      </c>
      <c r="F371" s="37">
        <f t="shared" si="61"/>
        <v>0.99517043733912502</v>
      </c>
      <c r="G371" s="37">
        <f t="shared" si="62"/>
        <v>2.8123610824120071E-3</v>
      </c>
      <c r="H371" s="37">
        <f t="shared" si="63"/>
        <v>-4.2773984825412725E-3</v>
      </c>
      <c r="I371" s="37">
        <f t="shared" si="64"/>
        <v>-2.6200877605428108E-2</v>
      </c>
      <c r="J371" s="37">
        <f t="shared" si="65"/>
        <v>4.5782521171966017E-2</v>
      </c>
      <c r="K371" s="33">
        <v>27.5</v>
      </c>
      <c r="L371" s="33">
        <v>3.34</v>
      </c>
      <c r="M371" s="33">
        <v>436.76286254545454</v>
      </c>
      <c r="N371" s="33">
        <v>17.065016454909088</v>
      </c>
      <c r="O371" s="33">
        <v>41690.920367916231</v>
      </c>
      <c r="P371" s="33">
        <v>32.524192635999995</v>
      </c>
      <c r="Q371" s="33">
        <v>3104.5760560219933</v>
      </c>
      <c r="R371" s="33">
        <v>17.418952948636129</v>
      </c>
      <c r="S371" s="33">
        <v>21.777269004413139</v>
      </c>
      <c r="T371" s="33">
        <v>13.428861015354324</v>
      </c>
      <c r="U371" s="37">
        <f t="shared" si="66"/>
        <v>-1.289231436539456E-2</v>
      </c>
      <c r="V371" s="38">
        <f t="shared" si="67"/>
        <v>0.98710768563460549</v>
      </c>
      <c r="W371" s="38">
        <f t="shared" si="68"/>
        <v>-6.6118323138821711E-2</v>
      </c>
      <c r="X371" s="37">
        <f t="shared" si="69"/>
        <v>6.0960274987536422E-2</v>
      </c>
      <c r="Y371" s="37">
        <f t="shared" si="70"/>
        <v>6.8053127497234023E-2</v>
      </c>
      <c r="Z371" s="37">
        <f t="shared" si="71"/>
        <v>4.539796172077093E-2</v>
      </c>
    </row>
    <row r="372" spans="1:26" x14ac:dyDescent="0.3">
      <c r="A372" s="34">
        <v>20760</v>
      </c>
      <c r="B372" s="33">
        <v>45.76</v>
      </c>
      <c r="C372" s="33">
        <v>1.7733300000000001</v>
      </c>
      <c r="D372" s="33">
        <v>3.4266700000000001</v>
      </c>
      <c r="E372" s="37">
        <f t="shared" si="60"/>
        <v>-4.8500822876757161E-3</v>
      </c>
      <c r="F372" s="37">
        <f t="shared" si="61"/>
        <v>0.99514991771232431</v>
      </c>
      <c r="G372" s="37">
        <f t="shared" si="62"/>
        <v>-2.0467195086739665E-3</v>
      </c>
      <c r="H372" s="37">
        <f t="shared" si="63"/>
        <v>-3.9642416620289112E-3</v>
      </c>
      <c r="I372" s="37">
        <f t="shared" si="64"/>
        <v>-2.2226341015017415E-2</v>
      </c>
      <c r="J372" s="37">
        <f t="shared" si="65"/>
        <v>4.6510777411302939E-2</v>
      </c>
      <c r="K372" s="33">
        <v>27.5</v>
      </c>
      <c r="L372" s="33">
        <v>3.49</v>
      </c>
      <c r="M372" s="33">
        <v>432.22899199999995</v>
      </c>
      <c r="N372" s="33">
        <v>16.750101363272726</v>
      </c>
      <c r="O372" s="33">
        <v>41391.381834353728</v>
      </c>
      <c r="P372" s="33">
        <v>32.366829545818177</v>
      </c>
      <c r="Q372" s="33">
        <v>3099.532482306051</v>
      </c>
      <c r="R372" s="33">
        <v>17.120339736628253</v>
      </c>
      <c r="S372" s="33">
        <v>21.39208741537233</v>
      </c>
      <c r="T372" s="33">
        <v>13.354072612769832</v>
      </c>
      <c r="U372" s="37">
        <f t="shared" si="66"/>
        <v>-1.0434877292579619E-2</v>
      </c>
      <c r="V372" s="38">
        <f t="shared" si="67"/>
        <v>0.98956512270742036</v>
      </c>
      <c r="W372" s="38">
        <f t="shared" si="68"/>
        <v>-0.11477895227926094</v>
      </c>
      <c r="X372" s="37">
        <f t="shared" si="69"/>
        <v>6.5014426664185443E-2</v>
      </c>
      <c r="Y372" s="37">
        <f t="shared" si="70"/>
        <v>7.2852884699342368E-2</v>
      </c>
      <c r="Z372" s="37">
        <f t="shared" si="71"/>
        <v>4.5815516992415262E-2</v>
      </c>
    </row>
    <row r="373" spans="1:26" x14ac:dyDescent="0.3">
      <c r="A373" s="34">
        <v>20790</v>
      </c>
      <c r="B373" s="33">
        <v>46.44</v>
      </c>
      <c r="C373" s="33">
        <v>1.74</v>
      </c>
      <c r="D373" s="33">
        <v>3.41</v>
      </c>
      <c r="E373" s="37">
        <f t="shared" si="60"/>
        <v>-4.8766528256566953E-3</v>
      </c>
      <c r="F373" s="37">
        <f t="shared" si="61"/>
        <v>0.99512334717434325</v>
      </c>
      <c r="G373" s="37">
        <f t="shared" si="62"/>
        <v>-6.9590517299247256E-3</v>
      </c>
      <c r="H373" s="37">
        <f t="shared" si="63"/>
        <v>-3.6502807520775171E-3</v>
      </c>
      <c r="I373" s="37">
        <f t="shared" si="64"/>
        <v>-1.8291683055616126E-2</v>
      </c>
      <c r="J373" s="37">
        <f t="shared" si="65"/>
        <v>4.724074529099731E-2</v>
      </c>
      <c r="K373" s="33">
        <v>27.6</v>
      </c>
      <c r="L373" s="33">
        <v>3.59</v>
      </c>
      <c r="M373" s="33">
        <v>437.06265652173909</v>
      </c>
      <c r="N373" s="33">
        <v>16.37573260869565</v>
      </c>
      <c r="O373" s="33">
        <v>41984.948150810174</v>
      </c>
      <c r="P373" s="33">
        <v>32.092671376811595</v>
      </c>
      <c r="Q373" s="33">
        <v>3082.8740997903255</v>
      </c>
      <c r="R373" s="33">
        <v>17.197522725560919</v>
      </c>
      <c r="S373" s="33">
        <v>21.474498795561207</v>
      </c>
      <c r="T373" s="33">
        <v>13.618768328445746</v>
      </c>
      <c r="U373" s="37">
        <f t="shared" si="66"/>
        <v>1.4750809758148218E-2</v>
      </c>
      <c r="V373" s="38">
        <f t="shared" si="67"/>
        <v>1.0147508097581481</v>
      </c>
      <c r="W373" s="38">
        <f t="shared" si="68"/>
        <v>-0.12496113073181436</v>
      </c>
      <c r="X373" s="37">
        <f t="shared" si="69"/>
        <v>6.9877803278911799E-2</v>
      </c>
      <c r="Y373" s="37">
        <f t="shared" si="70"/>
        <v>8.3690088335563573E-2</v>
      </c>
      <c r="Z373" s="37">
        <f t="shared" si="71"/>
        <v>5.1655959035327825E-2</v>
      </c>
    </row>
    <row r="374" spans="1:26" x14ac:dyDescent="0.3">
      <c r="A374" s="34">
        <v>20821</v>
      </c>
      <c r="B374" s="33">
        <v>45.43</v>
      </c>
      <c r="C374" s="33">
        <v>1.7366699999999999</v>
      </c>
      <c r="D374" s="33">
        <v>3.4066700000000001</v>
      </c>
      <c r="E374" s="37">
        <f t="shared" si="60"/>
        <v>-9.7701671487429608E-4</v>
      </c>
      <c r="F374" s="37">
        <f t="shared" si="61"/>
        <v>0.99902298328512573</v>
      </c>
      <c r="G374" s="37">
        <f t="shared" si="62"/>
        <v>-1.1913628907447626E-2</v>
      </c>
      <c r="H374" s="37">
        <f t="shared" si="63"/>
        <v>-3.3315671688338711E-3</v>
      </c>
      <c r="I374" s="37">
        <f t="shared" si="64"/>
        <v>-1.4393159526881139E-2</v>
      </c>
      <c r="J374" s="37">
        <f t="shared" si="65"/>
        <v>4.7972676212807208E-2</v>
      </c>
      <c r="K374" s="33">
        <v>27.6</v>
      </c>
      <c r="L374" s="33">
        <v>3.46</v>
      </c>
      <c r="M374" s="33">
        <v>427.55720253623184</v>
      </c>
      <c r="N374" s="33">
        <v>16.344392844565217</v>
      </c>
      <c r="O374" s="33">
        <v>41202.677888674894</v>
      </c>
      <c r="P374" s="33">
        <v>32.061331612681158</v>
      </c>
      <c r="Q374" s="33">
        <v>3089.6748114244356</v>
      </c>
      <c r="R374" s="33">
        <v>16.717780078533004</v>
      </c>
      <c r="S374" s="33">
        <v>20.863186388755381</v>
      </c>
      <c r="T374" s="33">
        <v>13.335603389820557</v>
      </c>
      <c r="U374" s="37">
        <f t="shared" si="66"/>
        <v>-2.1988477058378718E-2</v>
      </c>
      <c r="V374" s="38">
        <f t="shared" si="67"/>
        <v>0.9780115229416213</v>
      </c>
      <c r="W374" s="38">
        <f t="shared" si="68"/>
        <v>-0.1381085592787481</v>
      </c>
      <c r="X374" s="37">
        <f t="shared" si="69"/>
        <v>7.53598997026943E-2</v>
      </c>
      <c r="Y374" s="37">
        <f t="shared" si="70"/>
        <v>8.259393466062015E-2</v>
      </c>
      <c r="Z374" s="37">
        <f t="shared" si="71"/>
        <v>5.0605244726259713E-2</v>
      </c>
    </row>
    <row r="375" spans="1:26" x14ac:dyDescent="0.3">
      <c r="A375" s="34">
        <v>20852</v>
      </c>
      <c r="B375" s="33">
        <v>43.47</v>
      </c>
      <c r="C375" s="33">
        <v>1.73333</v>
      </c>
      <c r="D375" s="33">
        <v>3.40333</v>
      </c>
      <c r="E375" s="37">
        <f t="shared" si="60"/>
        <v>-9.8091050449582965E-4</v>
      </c>
      <c r="F375" s="37">
        <f t="shared" si="61"/>
        <v>0.99901908949550422</v>
      </c>
      <c r="G375" s="37">
        <f t="shared" si="62"/>
        <v>-3.3708905078138285E-2</v>
      </c>
      <c r="H375" s="37">
        <f t="shared" si="63"/>
        <v>-3.0058217716071312E-3</v>
      </c>
      <c r="I375" s="37">
        <f t="shared" si="64"/>
        <v>-1.0509176466087844E-2</v>
      </c>
      <c r="J375" s="37">
        <f t="shared" si="65"/>
        <v>4.7464239343656622E-2</v>
      </c>
      <c r="K375" s="33">
        <v>27.7</v>
      </c>
      <c r="L375" s="33">
        <v>3.34</v>
      </c>
      <c r="M375" s="33">
        <v>407.63404007220214</v>
      </c>
      <c r="N375" s="33">
        <v>16.254067418411552</v>
      </c>
      <c r="O375" s="33">
        <v>39413.260280210714</v>
      </c>
      <c r="P375" s="33">
        <v>31.914266335379061</v>
      </c>
      <c r="Q375" s="33">
        <v>3085.7219026788484</v>
      </c>
      <c r="R375" s="33">
        <v>15.843733142229739</v>
      </c>
      <c r="S375" s="33">
        <v>19.762632437908923</v>
      </c>
      <c r="T375" s="33">
        <v>12.772784302433205</v>
      </c>
      <c r="U375" s="37">
        <f t="shared" si="66"/>
        <v>-4.4101634770611249E-2</v>
      </c>
      <c r="V375" s="38">
        <f t="shared" si="67"/>
        <v>0.95589836522938876</v>
      </c>
      <c r="W375" s="38">
        <f t="shared" si="68"/>
        <v>-0.10163503932412732</v>
      </c>
      <c r="X375" s="37">
        <f t="shared" si="69"/>
        <v>7.6863865038174772E-2</v>
      </c>
      <c r="Y375" s="37">
        <f t="shared" si="70"/>
        <v>7.9285338063399102E-2</v>
      </c>
      <c r="Z375" s="37">
        <f t="shared" si="71"/>
        <v>5.6550395792837271E-2</v>
      </c>
    </row>
    <row r="376" spans="1:26" x14ac:dyDescent="0.3">
      <c r="A376" s="34">
        <v>20880</v>
      </c>
      <c r="B376" s="33">
        <v>44.03</v>
      </c>
      <c r="C376" s="33">
        <v>1.73</v>
      </c>
      <c r="D376" s="33">
        <v>3.4</v>
      </c>
      <c r="E376" s="37">
        <f t="shared" si="60"/>
        <v>-9.7893245393968018E-4</v>
      </c>
      <c r="F376" s="37">
        <f t="shared" si="61"/>
        <v>0.99902106754606035</v>
      </c>
      <c r="G376" s="37">
        <f t="shared" si="62"/>
        <v>-5.5541092804063497E-2</v>
      </c>
      <c r="H376" s="37">
        <f t="shared" si="63"/>
        <v>-2.6787686177667247E-3</v>
      </c>
      <c r="I376" s="37">
        <f t="shared" si="64"/>
        <v>-6.6900598809733758E-3</v>
      </c>
      <c r="J376" s="37">
        <f t="shared" si="65"/>
        <v>4.6952344191813822E-2</v>
      </c>
      <c r="K376" s="33">
        <v>27.8</v>
      </c>
      <c r="L376" s="33">
        <v>3.41</v>
      </c>
      <c r="M376" s="33">
        <v>411.40016510791366</v>
      </c>
      <c r="N376" s="33">
        <v>16.16448525179856</v>
      </c>
      <c r="O376" s="33">
        <v>39907.641273568595</v>
      </c>
      <c r="P376" s="33">
        <v>31.768352517985608</v>
      </c>
      <c r="Q376" s="33">
        <v>3081.6711408161073</v>
      </c>
      <c r="R376" s="33">
        <v>15.900417108869165</v>
      </c>
      <c r="S376" s="33">
        <v>19.821836742269998</v>
      </c>
      <c r="T376" s="33">
        <v>12.950000000000001</v>
      </c>
      <c r="U376" s="37">
        <f t="shared" si="66"/>
        <v>1.2800174766961816E-2</v>
      </c>
      <c r="V376" s="38">
        <f t="shared" si="67"/>
        <v>1.0128001747669617</v>
      </c>
      <c r="W376" s="38">
        <f t="shared" si="68"/>
        <v>-5.6993469182202605E-2</v>
      </c>
      <c r="X376" s="37">
        <f t="shared" si="69"/>
        <v>7.8459394758121803E-2</v>
      </c>
      <c r="Y376" s="37">
        <f t="shared" si="70"/>
        <v>9.166922882881412E-2</v>
      </c>
      <c r="Z376" s="37">
        <f t="shared" si="71"/>
        <v>6.4431960455381798E-2</v>
      </c>
    </row>
    <row r="377" spans="1:26" x14ac:dyDescent="0.3">
      <c r="A377" s="34">
        <v>20911</v>
      </c>
      <c r="B377" s="33">
        <v>45.05</v>
      </c>
      <c r="C377" s="33">
        <v>1.73</v>
      </c>
      <c r="D377" s="33">
        <v>3.4066700000000001</v>
      </c>
      <c r="E377" s="37">
        <f t="shared" si="60"/>
        <v>1.9598429584356297E-3</v>
      </c>
      <c r="F377" s="37">
        <f t="shared" si="61"/>
        <v>1.0019598429584355</v>
      </c>
      <c r="G377" s="37">
        <f t="shared" si="62"/>
        <v>-7.7421948524271755E-2</v>
      </c>
      <c r="H377" s="37">
        <f t="shared" si="63"/>
        <v>-2.3523664156148705E-3</v>
      </c>
      <c r="I377" s="37">
        <f t="shared" si="64"/>
        <v>-2.934664313198887E-3</v>
      </c>
      <c r="J377" s="37">
        <f t="shared" si="65"/>
        <v>4.643672333203952E-2</v>
      </c>
      <c r="K377" s="33">
        <v>27.9</v>
      </c>
      <c r="L377" s="33">
        <v>3.48</v>
      </c>
      <c r="M377" s="33">
        <v>419.42195878136198</v>
      </c>
      <c r="N377" s="33">
        <v>16.106548028673835</v>
      </c>
      <c r="O377" s="33">
        <v>40815.991401720632</v>
      </c>
      <c r="P377" s="33">
        <v>31.716586111469532</v>
      </c>
      <c r="Q377" s="33">
        <v>3086.4953036292923</v>
      </c>
      <c r="R377" s="33">
        <v>16.123704360211754</v>
      </c>
      <c r="S377" s="33">
        <v>20.08683118874508</v>
      </c>
      <c r="T377" s="33">
        <v>13.224057510706935</v>
      </c>
      <c r="U377" s="37">
        <f t="shared" si="66"/>
        <v>2.2901764286684414E-2</v>
      </c>
      <c r="V377" s="38">
        <f t="shared" si="67"/>
        <v>1.0229017642866844</v>
      </c>
      <c r="W377" s="38">
        <f t="shared" si="68"/>
        <v>-4.9925055674103769E-2</v>
      </c>
      <c r="X377" s="37">
        <f t="shared" si="69"/>
        <v>6.956066812103856E-2</v>
      </c>
      <c r="Y377" s="37">
        <f t="shared" si="70"/>
        <v>8.9306934753655476E-2</v>
      </c>
      <c r="Z377" s="37">
        <f t="shared" si="71"/>
        <v>6.5469592144721034E-2</v>
      </c>
    </row>
    <row r="378" spans="1:26" x14ac:dyDescent="0.3">
      <c r="A378" s="34">
        <v>20941</v>
      </c>
      <c r="B378" s="33">
        <v>46.78</v>
      </c>
      <c r="C378" s="33">
        <v>1.73</v>
      </c>
      <c r="D378" s="33">
        <v>3.4133300000000002</v>
      </c>
      <c r="E378" s="37">
        <f t="shared" si="60"/>
        <v>1.9530797997239617E-3</v>
      </c>
      <c r="F378" s="37">
        <f t="shared" si="61"/>
        <v>1.001953079799724</v>
      </c>
      <c r="G378" s="37">
        <f t="shared" si="62"/>
        <v>-9.9985577493008848E-2</v>
      </c>
      <c r="H378" s="37">
        <f t="shared" si="63"/>
        <v>-7.3188588043433533E-3</v>
      </c>
      <c r="I378" s="37">
        <f t="shared" si="64"/>
        <v>-1.3678289695255863E-3</v>
      </c>
      <c r="J378" s="37">
        <f t="shared" si="65"/>
        <v>4.5497970300367285E-2</v>
      </c>
      <c r="K378" s="33">
        <v>28</v>
      </c>
      <c r="L378" s="33">
        <v>3.6</v>
      </c>
      <c r="M378" s="33">
        <v>433.97304785714283</v>
      </c>
      <c r="N378" s="33">
        <v>16.049024642857141</v>
      </c>
      <c r="O378" s="33">
        <v>42362.179396914595</v>
      </c>
      <c r="P378" s="33">
        <v>31.66509669607143</v>
      </c>
      <c r="Q378" s="33">
        <v>3090.9811415320755</v>
      </c>
      <c r="R378" s="33">
        <v>16.598110789114262</v>
      </c>
      <c r="S378" s="33">
        <v>20.661106693401848</v>
      </c>
      <c r="T378" s="33">
        <v>13.705091508878427</v>
      </c>
      <c r="U378" s="37">
        <f t="shared" si="66"/>
        <v>3.7682777101686091E-2</v>
      </c>
      <c r="V378" s="38">
        <f t="shared" si="67"/>
        <v>1.0376827771016861</v>
      </c>
      <c r="W378" s="38">
        <f t="shared" si="68"/>
        <v>-6.6137083484472337E-2</v>
      </c>
      <c r="X378" s="37">
        <f t="shared" si="69"/>
        <v>6.6240951846145535E-2</v>
      </c>
      <c r="Y378" s="37">
        <f t="shared" si="70"/>
        <v>7.8116144621239947E-2</v>
      </c>
      <c r="Z378" s="37">
        <f t="shared" si="71"/>
        <v>6.4895276992829487E-2</v>
      </c>
    </row>
    <row r="379" spans="1:26" x14ac:dyDescent="0.3">
      <c r="A379" s="34">
        <v>20972</v>
      </c>
      <c r="B379" s="33">
        <v>47.55</v>
      </c>
      <c r="C379" s="33">
        <v>1.73</v>
      </c>
      <c r="D379" s="33">
        <v>3.42</v>
      </c>
      <c r="E379" s="37">
        <f t="shared" si="60"/>
        <v>1.9521966942385744E-3</v>
      </c>
      <c r="F379" s="37">
        <f t="shared" si="61"/>
        <v>1.0019521966942386</v>
      </c>
      <c r="G379" s="37">
        <f t="shared" si="62"/>
        <v>-0.12245856424156565</v>
      </c>
      <c r="H379" s="37">
        <f t="shared" si="63"/>
        <v>-1.2338625256381963E-2</v>
      </c>
      <c r="I379" s="37">
        <f t="shared" si="64"/>
        <v>1.8214025611751339E-4</v>
      </c>
      <c r="J379" s="37">
        <f t="shared" si="65"/>
        <v>4.4554439900998943E-2</v>
      </c>
      <c r="K379" s="33">
        <v>28.1</v>
      </c>
      <c r="L379" s="33">
        <v>3.8</v>
      </c>
      <c r="M379" s="33">
        <v>439.54644661921702</v>
      </c>
      <c r="N379" s="33">
        <v>15.991910676156582</v>
      </c>
      <c r="O379" s="33">
        <v>43036.312661029333</v>
      </c>
      <c r="P379" s="33">
        <v>31.614066192170814</v>
      </c>
      <c r="Q379" s="33">
        <v>3095.3562418658321</v>
      </c>
      <c r="R379" s="33">
        <v>16.729918872472865</v>
      </c>
      <c r="S379" s="33">
        <v>20.806763725120597</v>
      </c>
      <c r="T379" s="33">
        <v>13.903508771929824</v>
      </c>
      <c r="U379" s="37">
        <f t="shared" si="66"/>
        <v>1.6326027835366325E-2</v>
      </c>
      <c r="V379" s="38">
        <f t="shared" si="67"/>
        <v>1.0163260278353663</v>
      </c>
      <c r="W379" s="38">
        <f t="shared" si="68"/>
        <v>-7.1597028534982399E-2</v>
      </c>
      <c r="X379" s="37">
        <f t="shared" si="69"/>
        <v>5.0757156718714391E-2</v>
      </c>
      <c r="Y379" s="37">
        <f t="shared" si="70"/>
        <v>5.4505355781138576E-2</v>
      </c>
      <c r="Z379" s="37">
        <f t="shared" si="71"/>
        <v>6.2946479066027017E-2</v>
      </c>
    </row>
    <row r="380" spans="1:26" x14ac:dyDescent="0.3">
      <c r="A380" s="34">
        <v>21002</v>
      </c>
      <c r="B380" s="33">
        <v>48.51</v>
      </c>
      <c r="C380" s="33">
        <v>1.74</v>
      </c>
      <c r="D380" s="33">
        <v>3.4366699999999999</v>
      </c>
      <c r="E380" s="37">
        <f t="shared" si="60"/>
        <v>4.8624282178793624E-3</v>
      </c>
      <c r="F380" s="37">
        <f t="shared" si="61"/>
        <v>1.0048624282178793</v>
      </c>
      <c r="G380" s="37">
        <f t="shared" si="62"/>
        <v>-0.14484662722000308</v>
      </c>
      <c r="H380" s="37">
        <f t="shared" si="63"/>
        <v>-1.7413025132877014E-2</v>
      </c>
      <c r="I380" s="37">
        <f t="shared" si="64"/>
        <v>1.7132695141599541E-3</v>
      </c>
      <c r="J380" s="37">
        <f t="shared" si="65"/>
        <v>4.3605461310732174E-2</v>
      </c>
      <c r="K380" s="33">
        <v>28.3</v>
      </c>
      <c r="L380" s="33">
        <v>3.93</v>
      </c>
      <c r="M380" s="33">
        <v>445.25152049469961</v>
      </c>
      <c r="N380" s="33">
        <v>15.970679151943463</v>
      </c>
      <c r="O380" s="33">
        <v>43725.209000664312</v>
      </c>
      <c r="P380" s="33">
        <v>31.543651678798582</v>
      </c>
      <c r="Q380" s="33">
        <v>3097.6935480584007</v>
      </c>
      <c r="R380" s="33">
        <v>16.868882383979795</v>
      </c>
      <c r="S380" s="33">
        <v>20.959760285686023</v>
      </c>
      <c r="T380" s="33">
        <v>14.115408229477953</v>
      </c>
      <c r="U380" s="37">
        <f t="shared" si="66"/>
        <v>1.9988173265725821E-2</v>
      </c>
      <c r="V380" s="38">
        <f t="shared" si="67"/>
        <v>1.0199881732657259</v>
      </c>
      <c r="W380" s="38">
        <f t="shared" si="68"/>
        <v>-6.482139070114612E-2</v>
      </c>
      <c r="X380" s="37">
        <f t="shared" si="69"/>
        <v>5.7266450607647457E-2</v>
      </c>
      <c r="Y380" s="37">
        <f t="shared" si="70"/>
        <v>2.4632663190518933E-2</v>
      </c>
      <c r="Z380" s="37">
        <f t="shared" si="71"/>
        <v>6.0043495117810153E-2</v>
      </c>
    </row>
    <row r="381" spans="1:26" x14ac:dyDescent="0.3">
      <c r="A381" s="34">
        <v>21033</v>
      </c>
      <c r="B381" s="33">
        <v>45.84</v>
      </c>
      <c r="C381" s="33">
        <v>1.75</v>
      </c>
      <c r="D381" s="33">
        <v>3.4533299999999998</v>
      </c>
      <c r="E381" s="37">
        <f t="shared" si="60"/>
        <v>4.8360036194028434E-3</v>
      </c>
      <c r="F381" s="37">
        <f t="shared" si="61"/>
        <v>1.0048360036194028</v>
      </c>
      <c r="G381" s="37">
        <f t="shared" si="62"/>
        <v>-0.15384023801417579</v>
      </c>
      <c r="H381" s="37">
        <f t="shared" si="63"/>
        <v>-1.8687842847496583E-2</v>
      </c>
      <c r="I381" s="37">
        <f t="shared" si="64"/>
        <v>1.8893050627379893E-3</v>
      </c>
      <c r="J381" s="37">
        <f t="shared" si="65"/>
        <v>4.2930000072875174E-2</v>
      </c>
      <c r="K381" s="33">
        <v>28.3</v>
      </c>
      <c r="L381" s="33">
        <v>3.93</v>
      </c>
      <c r="M381" s="33">
        <v>420.7447886925795</v>
      </c>
      <c r="N381" s="33">
        <v>16.062464664310955</v>
      </c>
      <c r="O381" s="33">
        <v>41450.013885172455</v>
      </c>
      <c r="P381" s="33">
        <v>31.696566342402825</v>
      </c>
      <c r="Q381" s="33">
        <v>3122.6129243037212</v>
      </c>
      <c r="R381" s="33">
        <v>15.868942729452243</v>
      </c>
      <c r="S381" s="33">
        <v>19.702677805273037</v>
      </c>
      <c r="T381" s="33">
        <v>13.274144087011669</v>
      </c>
      <c r="U381" s="37">
        <f t="shared" si="66"/>
        <v>-5.6612889850640884E-2</v>
      </c>
      <c r="V381" s="38">
        <f t="shared" si="67"/>
        <v>0.94338711014935916</v>
      </c>
      <c r="W381" s="38">
        <f t="shared" si="68"/>
        <v>-5.8287074062640554E-2</v>
      </c>
      <c r="X381" s="37">
        <f t="shared" si="69"/>
        <v>4.2129502876996128E-2</v>
      </c>
      <c r="Y381" s="37">
        <f t="shared" si="70"/>
        <v>2.5380678961978376E-2</v>
      </c>
      <c r="Z381" s="37">
        <f t="shared" si="71"/>
        <v>5.9761816885689711E-2</v>
      </c>
    </row>
    <row r="382" spans="1:26" x14ac:dyDescent="0.3">
      <c r="A382" s="34">
        <v>21064</v>
      </c>
      <c r="B382" s="33">
        <v>43.98</v>
      </c>
      <c r="C382" s="33">
        <v>1.76</v>
      </c>
      <c r="D382" s="33">
        <v>3.47</v>
      </c>
      <c r="E382" s="37">
        <f t="shared" si="60"/>
        <v>4.8156110469718127E-3</v>
      </c>
      <c r="F382" s="37">
        <f t="shared" si="61"/>
        <v>1.0048156110469719</v>
      </c>
      <c r="G382" s="37">
        <f t="shared" si="62"/>
        <v>-0.1627419097308519</v>
      </c>
      <c r="H382" s="37">
        <f t="shared" si="63"/>
        <v>-1.9953102311286663E-2</v>
      </c>
      <c r="I382" s="37">
        <f t="shared" si="64"/>
        <v>2.0640716178430552E-3</v>
      </c>
      <c r="J382" s="37">
        <f t="shared" si="65"/>
        <v>4.2256860446387989E-2</v>
      </c>
      <c r="K382" s="33">
        <v>28.3</v>
      </c>
      <c r="L382" s="33">
        <v>3.92</v>
      </c>
      <c r="M382" s="33">
        <v>403.67268339222608</v>
      </c>
      <c r="N382" s="33">
        <v>16.154250176678445</v>
      </c>
      <c r="O382" s="33">
        <v>39900.762348161203</v>
      </c>
      <c r="P382" s="33">
        <v>31.849572791519432</v>
      </c>
      <c r="Q382" s="33">
        <v>3148.150189816266</v>
      </c>
      <c r="R382" s="33">
        <v>15.157274488962209</v>
      </c>
      <c r="S382" s="33">
        <v>18.807961927666817</v>
      </c>
      <c r="T382" s="33">
        <v>12.674351585014408</v>
      </c>
      <c r="U382" s="37">
        <f t="shared" si="66"/>
        <v>-4.1422087279869117E-2</v>
      </c>
      <c r="V382" s="38">
        <f t="shared" si="67"/>
        <v>0.95857791272013093</v>
      </c>
      <c r="W382" s="38">
        <f t="shared" si="68"/>
        <v>3.4885052251270254E-2</v>
      </c>
      <c r="X382" s="37">
        <f t="shared" si="69"/>
        <v>6.5612833413010385E-2</v>
      </c>
      <c r="Y382" s="37">
        <f t="shared" si="70"/>
        <v>4.2382216237223602E-2</v>
      </c>
      <c r="Z382" s="37">
        <f t="shared" si="71"/>
        <v>6.719515592135572E-2</v>
      </c>
    </row>
    <row r="383" spans="1:26" x14ac:dyDescent="0.3">
      <c r="A383" s="34">
        <v>21094</v>
      </c>
      <c r="B383" s="33">
        <v>41.24</v>
      </c>
      <c r="C383" s="33">
        <v>1.77</v>
      </c>
      <c r="D383" s="33">
        <v>3.4366699999999999</v>
      </c>
      <c r="E383" s="37">
        <f t="shared" si="60"/>
        <v>-9.6516146663746648E-3</v>
      </c>
      <c r="F383" s="37">
        <f t="shared" si="61"/>
        <v>0.99034838533362535</v>
      </c>
      <c r="G383" s="37">
        <f t="shared" si="62"/>
        <v>-0.17156357841783476</v>
      </c>
      <c r="H383" s="37">
        <f t="shared" si="63"/>
        <v>-2.1212839264475924E-2</v>
      </c>
      <c r="I383" s="37">
        <f t="shared" si="64"/>
        <v>2.2364424294858409E-3</v>
      </c>
      <c r="J383" s="37">
        <f t="shared" si="65"/>
        <v>4.1585438381228634E-2</v>
      </c>
      <c r="K383" s="33">
        <v>28.3</v>
      </c>
      <c r="L383" s="33">
        <v>3.97</v>
      </c>
      <c r="M383" s="33">
        <v>378.52345300353358</v>
      </c>
      <c r="N383" s="33">
        <v>16.246035689045936</v>
      </c>
      <c r="O383" s="33">
        <v>37548.7221847322</v>
      </c>
      <c r="P383" s="33">
        <v>31.543651678798582</v>
      </c>
      <c r="Q383" s="33">
        <v>3129.0632170369445</v>
      </c>
      <c r="R383" s="33">
        <v>14.149451489483535</v>
      </c>
      <c r="S383" s="33">
        <v>17.551467653382655</v>
      </c>
      <c r="T383" s="33">
        <v>11.999988360826032</v>
      </c>
      <c r="U383" s="37">
        <f t="shared" si="66"/>
        <v>-6.4326325977855883E-2</v>
      </c>
      <c r="V383" s="38">
        <f t="shared" si="67"/>
        <v>0.93567367402214408</v>
      </c>
      <c r="W383" s="38">
        <f t="shared" si="68"/>
        <v>0.10775223373687837</v>
      </c>
      <c r="X383" s="37">
        <f t="shared" si="69"/>
        <v>6.9395077233084912E-2</v>
      </c>
      <c r="Y383" s="37">
        <f t="shared" si="70"/>
        <v>4.9075384442359038E-2</v>
      </c>
      <c r="Z383" s="37">
        <f t="shared" si="71"/>
        <v>7.2836091561419458E-2</v>
      </c>
    </row>
    <row r="384" spans="1:26" x14ac:dyDescent="0.3">
      <c r="A384" s="34">
        <v>21125</v>
      </c>
      <c r="B384" s="33">
        <v>40.35</v>
      </c>
      <c r="C384" s="33">
        <v>1.78</v>
      </c>
      <c r="D384" s="33">
        <v>3.40333</v>
      </c>
      <c r="E384" s="37">
        <f t="shared" si="60"/>
        <v>-9.7486152163377918E-3</v>
      </c>
      <c r="F384" s="37">
        <f t="shared" si="61"/>
        <v>0.99025138478366226</v>
      </c>
      <c r="G384" s="37">
        <f t="shared" si="62"/>
        <v>-0.16252324926287132</v>
      </c>
      <c r="H384" s="37">
        <f t="shared" si="63"/>
        <v>-1.7985288195961679E-2</v>
      </c>
      <c r="I384" s="37">
        <f t="shared" si="64"/>
        <v>6.7876159808983871E-3</v>
      </c>
      <c r="J384" s="37">
        <f t="shared" si="65"/>
        <v>4.2747681429045059E-2</v>
      </c>
      <c r="K384" s="33">
        <v>28.4</v>
      </c>
      <c r="L384" s="33">
        <v>3.72</v>
      </c>
      <c r="M384" s="33">
        <v>369.05047711267611</v>
      </c>
      <c r="N384" s="33">
        <v>16.280293661971832</v>
      </c>
      <c r="O384" s="33">
        <v>36743.603984207664</v>
      </c>
      <c r="P384" s="33">
        <v>31.127647094718309</v>
      </c>
      <c r="Q384" s="33">
        <v>3099.1477013029353</v>
      </c>
      <c r="R384" s="33">
        <v>13.736242235298485</v>
      </c>
      <c r="S384" s="33">
        <v>17.035278552833901</v>
      </c>
      <c r="T384" s="33">
        <v>11.856035118545661</v>
      </c>
      <c r="U384" s="37">
        <f t="shared" si="66"/>
        <v>-2.1817264432801336E-2</v>
      </c>
      <c r="V384" s="38">
        <f t="shared" si="67"/>
        <v>0.9781827355671987</v>
      </c>
      <c r="W384" s="38">
        <f t="shared" si="68"/>
        <v>0.23107698443878655</v>
      </c>
      <c r="X384" s="37">
        <f t="shared" si="69"/>
        <v>8.4956735199796185E-2</v>
      </c>
      <c r="Y384" s="37">
        <f t="shared" si="70"/>
        <v>5.5885661340935755E-2</v>
      </c>
      <c r="Z384" s="37">
        <f t="shared" si="71"/>
        <v>7.9369308046096876E-2</v>
      </c>
    </row>
    <row r="385" spans="1:26" x14ac:dyDescent="0.3">
      <c r="A385" s="34">
        <v>21155</v>
      </c>
      <c r="B385" s="33">
        <v>40.33</v>
      </c>
      <c r="C385" s="33">
        <v>1.79</v>
      </c>
      <c r="D385" s="33">
        <v>3.37</v>
      </c>
      <c r="E385" s="37">
        <f t="shared" si="60"/>
        <v>-9.8416197117849255E-3</v>
      </c>
      <c r="F385" s="37">
        <f t="shared" si="61"/>
        <v>0.99015838028821512</v>
      </c>
      <c r="G385" s="37">
        <f t="shared" si="62"/>
        <v>-0.15329953497808546</v>
      </c>
      <c r="H385" s="37">
        <f t="shared" si="63"/>
        <v>-1.4724257378935235E-2</v>
      </c>
      <c r="I385" s="37">
        <f t="shared" si="64"/>
        <v>1.1325930130404949E-2</v>
      </c>
      <c r="J385" s="37">
        <f t="shared" si="65"/>
        <v>4.3919512281086703E-2</v>
      </c>
      <c r="K385" s="33">
        <v>28.4</v>
      </c>
      <c r="L385" s="33">
        <v>3.21</v>
      </c>
      <c r="M385" s="33">
        <v>368.86755246478867</v>
      </c>
      <c r="N385" s="33">
        <v>16.371755985915492</v>
      </c>
      <c r="O385" s="33">
        <v>36861.226012657717</v>
      </c>
      <c r="P385" s="33">
        <v>30.822803169014087</v>
      </c>
      <c r="Q385" s="33">
        <v>3080.1470781714988</v>
      </c>
      <c r="R385" s="33">
        <v>13.673246057951381</v>
      </c>
      <c r="S385" s="33">
        <v>16.954577613038243</v>
      </c>
      <c r="T385" s="33">
        <v>11.967359050445102</v>
      </c>
      <c r="U385" s="37">
        <f t="shared" si="66"/>
        <v>-4.9578583068115494E-4</v>
      </c>
      <c r="V385" s="38">
        <f t="shared" si="67"/>
        <v>0.99950421416931889</v>
      </c>
      <c r="W385" s="38">
        <f t="shared" si="68"/>
        <v>0.29625105622742565</v>
      </c>
      <c r="X385" s="37">
        <f t="shared" si="69"/>
        <v>0.10290690633598576</v>
      </c>
      <c r="Y385" s="37">
        <f t="shared" si="70"/>
        <v>7.3291086831924979E-2</v>
      </c>
      <c r="Z385" s="37">
        <f t="shared" si="71"/>
        <v>7.8330198561007869E-2</v>
      </c>
    </row>
    <row r="386" spans="1:26" x14ac:dyDescent="0.3">
      <c r="A386" s="34">
        <v>21186</v>
      </c>
      <c r="B386" s="33">
        <v>41.12</v>
      </c>
      <c r="C386" s="33">
        <v>1.7833300000000001</v>
      </c>
      <c r="D386" s="33">
        <v>3.2933300000000001</v>
      </c>
      <c r="E386" s="37">
        <f t="shared" si="60"/>
        <v>-2.3013533418864866E-2</v>
      </c>
      <c r="F386" s="37">
        <f t="shared" si="61"/>
        <v>0.97698646658113508</v>
      </c>
      <c r="G386" s="37">
        <f t="shared" si="62"/>
        <v>-0.14389793160311148</v>
      </c>
      <c r="H386" s="37">
        <f t="shared" si="63"/>
        <v>-1.1431060737143728E-2</v>
      </c>
      <c r="I386" s="37">
        <f t="shared" si="64"/>
        <v>1.5852517078299044E-2</v>
      </c>
      <c r="J386" s="37">
        <f t="shared" si="65"/>
        <v>4.5100530915788362E-2</v>
      </c>
      <c r="K386" s="33">
        <v>28.6</v>
      </c>
      <c r="L386" s="33">
        <v>3.09</v>
      </c>
      <c r="M386" s="33">
        <v>373.46305454545444</v>
      </c>
      <c r="N386" s="33">
        <v>16.196689422727271</v>
      </c>
      <c r="O386" s="33">
        <v>37455.337164917379</v>
      </c>
      <c r="P386" s="33">
        <v>29.910921240909087</v>
      </c>
      <c r="Q386" s="33">
        <v>2999.8245511998389</v>
      </c>
      <c r="R386" s="33">
        <v>13.78843155230763</v>
      </c>
      <c r="S386" s="33">
        <v>17.094108854212227</v>
      </c>
      <c r="T386" s="33">
        <v>12.485842597006677</v>
      </c>
      <c r="U386" s="37">
        <f t="shared" si="66"/>
        <v>1.9399012261632948E-2</v>
      </c>
      <c r="V386" s="38">
        <f t="shared" si="67"/>
        <v>1.019399012261633</v>
      </c>
      <c r="W386" s="38">
        <f t="shared" si="68"/>
        <v>0.32112202995565364</v>
      </c>
      <c r="X386" s="37">
        <f t="shared" si="69"/>
        <v>0.11094911943983465</v>
      </c>
      <c r="Y386" s="37">
        <f t="shared" si="70"/>
        <v>8.1748366332861089E-2</v>
      </c>
      <c r="Z386" s="37">
        <f t="shared" si="71"/>
        <v>8.1169087812461349E-2</v>
      </c>
    </row>
    <row r="387" spans="1:26" x14ac:dyDescent="0.3">
      <c r="A387" s="34">
        <v>21217</v>
      </c>
      <c r="B387" s="33">
        <v>41.26</v>
      </c>
      <c r="C387" s="33">
        <v>1.77667</v>
      </c>
      <c r="D387" s="33">
        <v>3.2166700000000001</v>
      </c>
      <c r="E387" s="37">
        <f t="shared" si="60"/>
        <v>-2.3552547993727493E-2</v>
      </c>
      <c r="F387" s="37">
        <f t="shared" si="61"/>
        <v>0.97644745200627248</v>
      </c>
      <c r="G387" s="37">
        <f t="shared" si="62"/>
        <v>-0.1017751396241342</v>
      </c>
      <c r="H387" s="37">
        <f t="shared" si="63"/>
        <v>-9.9024850942952547E-3</v>
      </c>
      <c r="I387" s="37">
        <f t="shared" si="64"/>
        <v>2.1241131561152038E-2</v>
      </c>
      <c r="J387" s="37">
        <f t="shared" si="65"/>
        <v>4.8123773514006096E-2</v>
      </c>
      <c r="K387" s="33">
        <v>28.6</v>
      </c>
      <c r="L387" s="33">
        <v>3.05</v>
      </c>
      <c r="M387" s="33">
        <v>374.73457272727268</v>
      </c>
      <c r="N387" s="33">
        <v>16.136201486363635</v>
      </c>
      <c r="O387" s="33">
        <v>37717.721123084244</v>
      </c>
      <c r="P387" s="33">
        <v>29.214674213636364</v>
      </c>
      <c r="Q387" s="33">
        <v>2940.5104703100196</v>
      </c>
      <c r="R387" s="33">
        <v>13.784906390337678</v>
      </c>
      <c r="S387" s="33">
        <v>17.087281988811394</v>
      </c>
      <c r="T387" s="33">
        <v>12.826929713026203</v>
      </c>
      <c r="U387" s="37">
        <f t="shared" si="66"/>
        <v>3.3988864961960845E-3</v>
      </c>
      <c r="V387" s="38">
        <f t="shared" si="67"/>
        <v>1.003398886496196</v>
      </c>
      <c r="W387" s="38">
        <f t="shared" si="68"/>
        <v>0.34658691633073313</v>
      </c>
      <c r="X387" s="37">
        <f t="shared" si="69"/>
        <v>0.12094522361559434</v>
      </c>
      <c r="Y387" s="37">
        <f t="shared" si="70"/>
        <v>8.5371792179203432E-2</v>
      </c>
      <c r="Z387" s="37">
        <f t="shared" si="71"/>
        <v>7.8959549062377121E-2</v>
      </c>
    </row>
    <row r="388" spans="1:26" x14ac:dyDescent="0.3">
      <c r="A388" s="34">
        <v>21245</v>
      </c>
      <c r="B388" s="33">
        <v>42.11</v>
      </c>
      <c r="C388" s="33">
        <v>1.77</v>
      </c>
      <c r="D388" s="33">
        <v>3.14</v>
      </c>
      <c r="E388" s="37">
        <f t="shared" ref="E388:E451" si="72">LN(D388/D387)</f>
        <v>-2.4123863031516025E-2</v>
      </c>
      <c r="F388" s="37">
        <f t="shared" ref="F388:F451" si="73">1+E388</f>
        <v>0.97587613696848396</v>
      </c>
      <c r="G388" s="37">
        <f t="shared" ref="G388:G451" si="74">PRODUCT(F388:F399)-1</f>
        <v>-5.76199917903083E-2</v>
      </c>
      <c r="H388" s="37">
        <f t="shared" ref="H388:H451" si="75">((PRODUCT(F388:F423)^(1/COUNT(F388:F423))-1))*12</f>
        <v>-8.3085031175325064E-3</v>
      </c>
      <c r="I388" s="37">
        <f t="shared" ref="I388:I451" si="76">((PRODUCT(F388:F447)^(1/COUNT(F388:F447))-1))*12</f>
        <v>2.67407052601083E-2</v>
      </c>
      <c r="J388" s="37">
        <f t="shared" ref="J388:J451" si="77">((PRODUCT(F388:F507)^(1/COUNT(F388:F507))-1))*12</f>
        <v>5.1198354956239811E-2</v>
      </c>
      <c r="K388" s="33">
        <v>28.8</v>
      </c>
      <c r="L388" s="33">
        <v>2.98</v>
      </c>
      <c r="M388" s="33">
        <v>379.79857048611109</v>
      </c>
      <c r="N388" s="33">
        <v>15.963986458333332</v>
      </c>
      <c r="O388" s="33">
        <v>38361.322146028368</v>
      </c>
      <c r="P388" s="33">
        <v>28.320292361111111</v>
      </c>
      <c r="Q388" s="33">
        <v>2860.4737957380453</v>
      </c>
      <c r="R388" s="33">
        <v>13.925589923892938</v>
      </c>
      <c r="S388" s="33">
        <v>17.25815533706723</v>
      </c>
      <c r="T388" s="33">
        <v>13.410828025477706</v>
      </c>
      <c r="U388" s="37">
        <f t="shared" ref="U388:U451" si="78">LN(B388/B387)</f>
        <v>2.039173453073068E-2</v>
      </c>
      <c r="V388" s="38">
        <f t="shared" ref="V388:V451" si="79">1+U388</f>
        <v>1.0203917345307307</v>
      </c>
      <c r="W388" s="38">
        <f t="shared" ref="W388:W451" si="80">PRODUCT(V388:V399)-1</f>
        <v>0.32135799531188391</v>
      </c>
      <c r="X388" s="37">
        <f t="shared" ref="X388:X451" si="81">((PRODUCT(V388:V423)^(1/COUNT(V388:V423)))-1)*12</f>
        <v>0.13308074415700055</v>
      </c>
      <c r="Y388" s="37">
        <f t="shared" ref="Y388:Y451" si="82">((PRODUCT(V388:V447)^(1/COUNT(V388:V447)))-1)*12</f>
        <v>8.7316356917627402E-2</v>
      </c>
      <c r="Z388" s="37">
        <f t="shared" ref="Z388:Z451" si="83">((PRODUCT(V388:V507)^(1/COUNT(V388:V507)))-1)*12</f>
        <v>7.385895041669599E-2</v>
      </c>
    </row>
    <row r="389" spans="1:26" x14ac:dyDescent="0.3">
      <c r="A389" s="34">
        <v>21276</v>
      </c>
      <c r="B389" s="33">
        <v>42.34</v>
      </c>
      <c r="C389" s="33">
        <v>1.75667</v>
      </c>
      <c r="D389" s="33">
        <v>3.07</v>
      </c>
      <c r="E389" s="37">
        <f t="shared" si="72"/>
        <v>-2.2545238321056323E-2</v>
      </c>
      <c r="F389" s="37">
        <f t="shared" si="73"/>
        <v>0.97745476167894363</v>
      </c>
      <c r="G389" s="37">
        <f t="shared" si="74"/>
        <v>-1.1281970053614643E-2</v>
      </c>
      <c r="H389" s="37">
        <f t="shared" si="75"/>
        <v>-6.6425684831323828E-3</v>
      </c>
      <c r="I389" s="37">
        <f t="shared" si="76"/>
        <v>3.235702266125795E-2</v>
      </c>
      <c r="J389" s="37">
        <f t="shared" si="77"/>
        <v>5.4328102939400935E-2</v>
      </c>
      <c r="K389" s="33">
        <v>28.9</v>
      </c>
      <c r="L389" s="33">
        <v>2.88</v>
      </c>
      <c r="M389" s="33">
        <v>380.55162698961942</v>
      </c>
      <c r="N389" s="33">
        <v>15.788937803114186</v>
      </c>
      <c r="O389" s="33">
        <v>38570.280157133406</v>
      </c>
      <c r="P389" s="33">
        <v>27.59313875432526</v>
      </c>
      <c r="Q389" s="33">
        <v>2796.6641493245052</v>
      </c>
      <c r="R389" s="33">
        <v>13.913501765262778</v>
      </c>
      <c r="S389" s="33">
        <v>17.239665390241097</v>
      </c>
      <c r="T389" s="33">
        <v>13.791530944625409</v>
      </c>
      <c r="U389" s="37">
        <f t="shared" si="78"/>
        <v>5.4470235328828893E-3</v>
      </c>
      <c r="V389" s="38">
        <f t="shared" si="79"/>
        <v>1.005447023532883</v>
      </c>
      <c r="W389" s="38">
        <f t="shared" si="80"/>
        <v>0.32740597183372389</v>
      </c>
      <c r="X389" s="37">
        <f t="shared" si="81"/>
        <v>0.13652899934868667</v>
      </c>
      <c r="Y389" s="37">
        <f t="shared" si="82"/>
        <v>8.2483700212399924E-2</v>
      </c>
      <c r="Z389" s="37">
        <f t="shared" si="83"/>
        <v>6.9953636099838512E-2</v>
      </c>
    </row>
    <row r="390" spans="1:26" x14ac:dyDescent="0.3">
      <c r="A390" s="34">
        <v>21306</v>
      </c>
      <c r="B390" s="33">
        <v>43.7</v>
      </c>
      <c r="C390" s="33">
        <v>1.74333</v>
      </c>
      <c r="D390" s="33">
        <v>3</v>
      </c>
      <c r="E390" s="37">
        <f t="shared" si="72"/>
        <v>-2.306527293099599E-2</v>
      </c>
      <c r="F390" s="37">
        <f t="shared" si="73"/>
        <v>0.97693472706900397</v>
      </c>
      <c r="G390" s="37">
        <f t="shared" si="74"/>
        <v>4.2486071833692574E-2</v>
      </c>
      <c r="H390" s="37">
        <f t="shared" si="75"/>
        <v>-1.2148248814076723E-3</v>
      </c>
      <c r="I390" s="37">
        <f t="shared" si="76"/>
        <v>3.9247105968462925E-2</v>
      </c>
      <c r="J390" s="37">
        <f t="shared" si="77"/>
        <v>5.7412947285254923E-2</v>
      </c>
      <c r="K390" s="33">
        <v>28.9</v>
      </c>
      <c r="L390" s="33">
        <v>2.92</v>
      </c>
      <c r="M390" s="33">
        <v>392.77529757785464</v>
      </c>
      <c r="N390" s="33">
        <v>15.669037975432525</v>
      </c>
      <c r="O390" s="33">
        <v>39941.53605909914</v>
      </c>
      <c r="P390" s="33">
        <v>26.963979238754327</v>
      </c>
      <c r="Q390" s="33">
        <v>2741.9818804873553</v>
      </c>
      <c r="R390" s="33">
        <v>14.323824968409225</v>
      </c>
      <c r="S390" s="33">
        <v>17.742987045801215</v>
      </c>
      <c r="T390" s="33">
        <v>14.566666666666668</v>
      </c>
      <c r="U390" s="37">
        <f t="shared" si="78"/>
        <v>3.1615836394825451E-2</v>
      </c>
      <c r="V390" s="38">
        <f t="shared" si="79"/>
        <v>1.0316158363948253</v>
      </c>
      <c r="W390" s="38">
        <f t="shared" si="80"/>
        <v>0.3421294466900362</v>
      </c>
      <c r="X390" s="37">
        <f t="shared" si="81"/>
        <v>0.14345779842759754</v>
      </c>
      <c r="Y390" s="37">
        <f t="shared" si="82"/>
        <v>9.0445050790869175E-2</v>
      </c>
      <c r="Z390" s="37">
        <f t="shared" si="83"/>
        <v>7.6332391846356096E-2</v>
      </c>
    </row>
    <row r="391" spans="1:26" x14ac:dyDescent="0.3">
      <c r="A391" s="34">
        <v>21337</v>
      </c>
      <c r="B391" s="33">
        <v>44.75</v>
      </c>
      <c r="C391" s="33">
        <v>1.73</v>
      </c>
      <c r="D391" s="33">
        <v>2.93</v>
      </c>
      <c r="E391" s="37">
        <f t="shared" si="72"/>
        <v>-2.3609865639133736E-2</v>
      </c>
      <c r="F391" s="37">
        <f t="shared" si="73"/>
        <v>0.9763901343608663</v>
      </c>
      <c r="G391" s="37">
        <f t="shared" si="74"/>
        <v>9.8789745132279227E-2</v>
      </c>
      <c r="H391" s="37">
        <f t="shared" si="75"/>
        <v>4.3785838468073379E-3</v>
      </c>
      <c r="I391" s="37">
        <f t="shared" si="76"/>
        <v>4.6222047674485012E-2</v>
      </c>
      <c r="J391" s="37">
        <f t="shared" si="77"/>
        <v>6.0546020152658642E-2</v>
      </c>
      <c r="K391" s="33">
        <v>28.9</v>
      </c>
      <c r="L391" s="33">
        <v>2.97</v>
      </c>
      <c r="M391" s="33">
        <v>402.21269031141867</v>
      </c>
      <c r="N391" s="33">
        <v>15.549228027681661</v>
      </c>
      <c r="O391" s="33">
        <v>41032.997179859805</v>
      </c>
      <c r="P391" s="33">
        <v>26.33481972318339</v>
      </c>
      <c r="Q391" s="33">
        <v>2686.6297594857929</v>
      </c>
      <c r="R391" s="33">
        <v>14.635555551956264</v>
      </c>
      <c r="S391" s="33">
        <v>18.122451008262207</v>
      </c>
      <c r="T391" s="33">
        <v>15.273037542662115</v>
      </c>
      <c r="U391" s="37">
        <f t="shared" si="78"/>
        <v>2.3743342619319888E-2</v>
      </c>
      <c r="V391" s="38">
        <f t="shared" si="79"/>
        <v>1.0237433426193199</v>
      </c>
      <c r="W391" s="38">
        <f t="shared" si="80"/>
        <v>0.32044593810232658</v>
      </c>
      <c r="X391" s="37">
        <f t="shared" si="81"/>
        <v>0.1363589914649479</v>
      </c>
      <c r="Y391" s="37">
        <f t="shared" si="82"/>
        <v>8.8137983890804961E-2</v>
      </c>
      <c r="Z391" s="37">
        <f t="shared" si="83"/>
        <v>7.5462359296847303E-2</v>
      </c>
    </row>
    <row r="392" spans="1:26" x14ac:dyDescent="0.3">
      <c r="A392" s="34">
        <v>21367</v>
      </c>
      <c r="B392" s="33">
        <v>45.98</v>
      </c>
      <c r="C392" s="33">
        <v>1.73</v>
      </c>
      <c r="D392" s="33">
        <v>2.9133300000000002</v>
      </c>
      <c r="E392" s="37">
        <f t="shared" si="72"/>
        <v>-5.7056661950558385E-3</v>
      </c>
      <c r="F392" s="37">
        <f t="shared" si="73"/>
        <v>0.99429433380494414</v>
      </c>
      <c r="G392" s="37">
        <f t="shared" si="74"/>
        <v>0.15781962089709434</v>
      </c>
      <c r="H392" s="37">
        <f t="shared" si="75"/>
        <v>1.0146184399690839E-2</v>
      </c>
      <c r="I392" s="37">
        <f t="shared" si="76"/>
        <v>5.3286645515106201E-2</v>
      </c>
      <c r="J392" s="37">
        <f t="shared" si="77"/>
        <v>6.3729650271341143E-2</v>
      </c>
      <c r="K392" s="33">
        <v>29</v>
      </c>
      <c r="L392" s="33">
        <v>3.2</v>
      </c>
      <c r="M392" s="33">
        <v>411.84285999999997</v>
      </c>
      <c r="N392" s="33">
        <v>15.495609999999999</v>
      </c>
      <c r="O392" s="33">
        <v>42147.185468594973</v>
      </c>
      <c r="P392" s="33">
        <v>26.094696809999999</v>
      </c>
      <c r="Q392" s="33">
        <v>2670.4797703615004</v>
      </c>
      <c r="R392" s="33">
        <v>14.957457101901131</v>
      </c>
      <c r="S392" s="33">
        <v>18.513137401048027</v>
      </c>
      <c r="T392" s="33">
        <v>15.782626753577519</v>
      </c>
      <c r="U392" s="37">
        <f t="shared" si="78"/>
        <v>2.7115074614171075E-2</v>
      </c>
      <c r="V392" s="38">
        <f t="shared" si="79"/>
        <v>1.0271150746141711</v>
      </c>
      <c r="W392" s="38">
        <f t="shared" si="80"/>
        <v>0.278646175873694</v>
      </c>
      <c r="X392" s="37">
        <f t="shared" si="81"/>
        <v>0.12393341008990966</v>
      </c>
      <c r="Y392" s="37">
        <f t="shared" si="82"/>
        <v>8.3325092700746062E-2</v>
      </c>
      <c r="Z392" s="37">
        <f t="shared" si="83"/>
        <v>7.573469506303887E-2</v>
      </c>
    </row>
    <row r="393" spans="1:26" x14ac:dyDescent="0.3">
      <c r="A393" s="34">
        <v>21398</v>
      </c>
      <c r="B393" s="33">
        <v>47.7</v>
      </c>
      <c r="C393" s="33">
        <v>1.73</v>
      </c>
      <c r="D393" s="33">
        <v>2.8966699999999999</v>
      </c>
      <c r="E393" s="37">
        <f t="shared" si="72"/>
        <v>-5.7349554774051605E-3</v>
      </c>
      <c r="F393" s="37">
        <f t="shared" si="73"/>
        <v>0.99426504452259479</v>
      </c>
      <c r="G393" s="37">
        <f t="shared" si="74"/>
        <v>0.16788352821738606</v>
      </c>
      <c r="H393" s="37">
        <f t="shared" si="75"/>
        <v>1.2788204165718575E-2</v>
      </c>
      <c r="I393" s="37">
        <f t="shared" si="76"/>
        <v>5.6507606947048039E-2</v>
      </c>
      <c r="J393" s="37">
        <f t="shared" si="77"/>
        <v>6.4843503042635753E-2</v>
      </c>
      <c r="K393" s="33">
        <v>28.9</v>
      </c>
      <c r="L393" s="33">
        <v>3.54</v>
      </c>
      <c r="M393" s="33">
        <v>428.72726989619377</v>
      </c>
      <c r="N393" s="33">
        <v>15.549228027681661</v>
      </c>
      <c r="O393" s="33">
        <v>44007.709096192506</v>
      </c>
      <c r="P393" s="33">
        <v>26.035249913840829</v>
      </c>
      <c r="Q393" s="33">
        <v>2672.4488617959737</v>
      </c>
      <c r="R393" s="33">
        <v>15.544566891165916</v>
      </c>
      <c r="S393" s="33">
        <v>19.229233309769281</v>
      </c>
      <c r="T393" s="33">
        <v>16.467184732813887</v>
      </c>
      <c r="U393" s="37">
        <f t="shared" si="78"/>
        <v>3.6724878559260113E-2</v>
      </c>
      <c r="V393" s="38">
        <f t="shared" si="79"/>
        <v>1.0367248785592602</v>
      </c>
      <c r="W393" s="38">
        <f t="shared" si="80"/>
        <v>0.29333300571365206</v>
      </c>
      <c r="X393" s="37">
        <f t="shared" si="81"/>
        <v>0.11400104555941049</v>
      </c>
      <c r="Y393" s="37">
        <f t="shared" si="82"/>
        <v>7.4907614013001833E-2</v>
      </c>
      <c r="Z393" s="37">
        <f t="shared" si="83"/>
        <v>7.2842098735476313E-2</v>
      </c>
    </row>
    <row r="394" spans="1:26" x14ac:dyDescent="0.3">
      <c r="A394" s="34">
        <v>21429</v>
      </c>
      <c r="B394" s="33">
        <v>48.96</v>
      </c>
      <c r="C394" s="33">
        <v>1.73</v>
      </c>
      <c r="D394" s="33">
        <v>2.88</v>
      </c>
      <c r="E394" s="37">
        <f t="shared" si="72"/>
        <v>-5.7715072086604513E-3</v>
      </c>
      <c r="F394" s="37">
        <f t="shared" si="73"/>
        <v>0.99422849279133951</v>
      </c>
      <c r="G394" s="37">
        <f t="shared" si="74"/>
        <v>0.17805951343903148</v>
      </c>
      <c r="H394" s="37">
        <f t="shared" si="75"/>
        <v>1.5437935997766772E-2</v>
      </c>
      <c r="I394" s="37">
        <f t="shared" si="76"/>
        <v>5.9714204816868843E-2</v>
      </c>
      <c r="J394" s="37">
        <f t="shared" si="77"/>
        <v>6.595755029041861E-2</v>
      </c>
      <c r="K394" s="33">
        <v>28.9</v>
      </c>
      <c r="L394" s="33">
        <v>3.76</v>
      </c>
      <c r="M394" s="33">
        <v>440.05214117647057</v>
      </c>
      <c r="N394" s="33">
        <v>15.549228027681661</v>
      </c>
      <c r="O394" s="33">
        <v>45303.184110641916</v>
      </c>
      <c r="P394" s="33">
        <v>25.885420069204152</v>
      </c>
      <c r="Q394" s="33">
        <v>2664.8931829789362</v>
      </c>
      <c r="R394" s="33">
        <v>15.931923184092838</v>
      </c>
      <c r="S394" s="33">
        <v>19.695350298388743</v>
      </c>
      <c r="T394" s="33">
        <v>17</v>
      </c>
      <c r="U394" s="37">
        <f t="shared" si="78"/>
        <v>2.6072240309775105E-2</v>
      </c>
      <c r="V394" s="38">
        <f t="shared" si="79"/>
        <v>1.0260722403097751</v>
      </c>
      <c r="W394" s="38">
        <f t="shared" si="80"/>
        <v>0.24039773946740306</v>
      </c>
      <c r="X394" s="37">
        <f t="shared" si="81"/>
        <v>0.11353207378398888</v>
      </c>
      <c r="Y394" s="37">
        <f t="shared" si="82"/>
        <v>7.3065459687858159E-2</v>
      </c>
      <c r="Z394" s="37">
        <f t="shared" si="83"/>
        <v>6.6969052156628628E-2</v>
      </c>
    </row>
    <row r="395" spans="1:26" x14ac:dyDescent="0.3">
      <c r="A395" s="34">
        <v>21459</v>
      </c>
      <c r="B395" s="33">
        <v>50.95</v>
      </c>
      <c r="C395" s="33">
        <v>1.7366699999999999</v>
      </c>
      <c r="D395" s="33">
        <v>2.8833299999999999</v>
      </c>
      <c r="E395" s="37">
        <f t="shared" si="72"/>
        <v>1.1555820577912595E-3</v>
      </c>
      <c r="F395" s="37">
        <f t="shared" si="73"/>
        <v>1.0011555820577913</v>
      </c>
      <c r="G395" s="37">
        <f t="shared" si="74"/>
        <v>0.18835772085513192</v>
      </c>
      <c r="H395" s="37">
        <f t="shared" si="75"/>
        <v>1.8100022070701272E-2</v>
      </c>
      <c r="I395" s="37">
        <f t="shared" si="76"/>
        <v>6.2908323266499089E-2</v>
      </c>
      <c r="J395" s="37">
        <f t="shared" si="77"/>
        <v>6.7072557108539321E-2</v>
      </c>
      <c r="K395" s="33">
        <v>28.9</v>
      </c>
      <c r="L395" s="33">
        <v>3.8</v>
      </c>
      <c r="M395" s="33">
        <v>457.93824740484428</v>
      </c>
      <c r="N395" s="33">
        <v>15.609177941522491</v>
      </c>
      <c r="O395" s="33">
        <v>47278.46447098974</v>
      </c>
      <c r="P395" s="33">
        <v>25.915350086159169</v>
      </c>
      <c r="Q395" s="33">
        <v>2675.5527961361895</v>
      </c>
      <c r="R395" s="33">
        <v>16.559803310351565</v>
      </c>
      <c r="S395" s="33">
        <v>20.455148275406565</v>
      </c>
      <c r="T395" s="33">
        <v>17.670540659584578</v>
      </c>
      <c r="U395" s="37">
        <f t="shared" si="78"/>
        <v>3.9841121464663148E-2</v>
      </c>
      <c r="V395" s="38">
        <f t="shared" si="79"/>
        <v>1.0398411214646632</v>
      </c>
      <c r="W395" s="38">
        <f t="shared" si="80"/>
        <v>0.16008172857495384</v>
      </c>
      <c r="X395" s="37">
        <f t="shared" si="81"/>
        <v>0.10222529875238706</v>
      </c>
      <c r="Y395" s="37">
        <f t="shared" si="82"/>
        <v>7.3052152581777108E-2</v>
      </c>
      <c r="Z395" s="37">
        <f t="shared" si="83"/>
        <v>6.7548050858992958E-2</v>
      </c>
    </row>
    <row r="396" spans="1:26" x14ac:dyDescent="0.3">
      <c r="A396" s="34">
        <v>21490</v>
      </c>
      <c r="B396" s="33">
        <v>52.5</v>
      </c>
      <c r="C396" s="33">
        <v>1.74333</v>
      </c>
      <c r="D396" s="33">
        <v>2.8866700000000001</v>
      </c>
      <c r="E396" s="37">
        <f t="shared" si="72"/>
        <v>1.1577124343326926E-3</v>
      </c>
      <c r="F396" s="37">
        <f t="shared" si="73"/>
        <v>1.0011577124343327</v>
      </c>
      <c r="G396" s="37">
        <f t="shared" si="74"/>
        <v>0.18236409324629022</v>
      </c>
      <c r="H396" s="37">
        <f t="shared" si="75"/>
        <v>2.274681243869825E-2</v>
      </c>
      <c r="I396" s="37">
        <f t="shared" si="76"/>
        <v>6.3686452575840491E-2</v>
      </c>
      <c r="J396" s="37">
        <f t="shared" si="77"/>
        <v>6.754512674844726E-2</v>
      </c>
      <c r="K396" s="33">
        <v>29</v>
      </c>
      <c r="L396" s="33">
        <v>3.74</v>
      </c>
      <c r="M396" s="33">
        <v>470.24249999999995</v>
      </c>
      <c r="N396" s="33">
        <v>15.615006809999999</v>
      </c>
      <c r="O396" s="33">
        <v>48683.123945342151</v>
      </c>
      <c r="P396" s="33">
        <v>25.855903189999999</v>
      </c>
      <c r="Q396" s="33">
        <v>2676.8021599866825</v>
      </c>
      <c r="R396" s="33">
        <v>16.988883579386325</v>
      </c>
      <c r="S396" s="33">
        <v>20.965610881429555</v>
      </c>
      <c r="T396" s="33">
        <v>18.18704597338802</v>
      </c>
      <c r="U396" s="37">
        <f t="shared" si="78"/>
        <v>2.9968409928844184E-2</v>
      </c>
      <c r="V396" s="38">
        <f t="shared" si="79"/>
        <v>1.0299684099288442</v>
      </c>
      <c r="W396" s="38">
        <f t="shared" si="80"/>
        <v>0.11465543645047593</v>
      </c>
      <c r="X396" s="37">
        <f t="shared" si="81"/>
        <v>9.2753850256373838E-2</v>
      </c>
      <c r="Y396" s="37">
        <f t="shared" si="82"/>
        <v>6.5689194881004553E-2</v>
      </c>
      <c r="Z396" s="37">
        <f t="shared" si="83"/>
        <v>6.6041630969216669E-2</v>
      </c>
    </row>
    <row r="397" spans="1:26" x14ac:dyDescent="0.3">
      <c r="A397" s="34">
        <v>21520</v>
      </c>
      <c r="B397" s="33">
        <v>53.49</v>
      </c>
      <c r="C397" s="33">
        <v>1.75</v>
      </c>
      <c r="D397" s="33">
        <v>2.89</v>
      </c>
      <c r="E397" s="37">
        <f t="shared" si="72"/>
        <v>1.1529134843622888E-3</v>
      </c>
      <c r="F397" s="37">
        <f t="shared" si="73"/>
        <v>1.0011529134843622</v>
      </c>
      <c r="G397" s="37">
        <f t="shared" si="74"/>
        <v>0.17637674529032243</v>
      </c>
      <c r="H397" s="37">
        <f t="shared" si="75"/>
        <v>2.7318875068127468E-2</v>
      </c>
      <c r="I397" s="37">
        <f t="shared" si="76"/>
        <v>6.4459152026632438E-2</v>
      </c>
      <c r="J397" s="37">
        <f t="shared" si="77"/>
        <v>6.8014248877771522E-2</v>
      </c>
      <c r="K397" s="33">
        <v>28.9</v>
      </c>
      <c r="L397" s="33">
        <v>3.86</v>
      </c>
      <c r="M397" s="33">
        <v>480.76774982698959</v>
      </c>
      <c r="N397" s="33">
        <v>15.728987889273357</v>
      </c>
      <c r="O397" s="33">
        <v>49908.477667011401</v>
      </c>
      <c r="P397" s="33">
        <v>25.975300000000001</v>
      </c>
      <c r="Q397" s="33">
        <v>2696.4946804573369</v>
      </c>
      <c r="R397" s="33">
        <v>17.358357365369955</v>
      </c>
      <c r="S397" s="33">
        <v>21.399510465598862</v>
      </c>
      <c r="T397" s="33">
        <v>18.508650519031143</v>
      </c>
      <c r="U397" s="37">
        <f t="shared" si="78"/>
        <v>1.8681550945580716E-2</v>
      </c>
      <c r="V397" s="38">
        <f t="shared" si="79"/>
        <v>1.0186815509455807</v>
      </c>
      <c r="W397" s="38">
        <f t="shared" si="80"/>
        <v>8.6581013640123272E-2</v>
      </c>
      <c r="X397" s="37">
        <f t="shared" si="81"/>
        <v>9.7396021604452265E-2</v>
      </c>
      <c r="Y397" s="37">
        <f t="shared" si="82"/>
        <v>5.8617960726103924E-2</v>
      </c>
      <c r="Z397" s="37">
        <f t="shared" si="83"/>
        <v>6.4599093139117159E-2</v>
      </c>
    </row>
    <row r="398" spans="1:26" x14ac:dyDescent="0.3">
      <c r="A398" s="34">
        <v>21551</v>
      </c>
      <c r="B398" s="33">
        <v>55.62</v>
      </c>
      <c r="C398" s="33">
        <v>1.75667</v>
      </c>
      <c r="D398" s="33">
        <v>2.96333</v>
      </c>
      <c r="E398" s="37">
        <f t="shared" si="72"/>
        <v>2.5057133873337377E-2</v>
      </c>
      <c r="F398" s="37">
        <f t="shared" si="73"/>
        <v>1.0250571338733374</v>
      </c>
      <c r="G398" s="37">
        <f t="shared" si="74"/>
        <v>0.17041073985477651</v>
      </c>
      <c r="H398" s="37">
        <f t="shared" si="75"/>
        <v>3.1822735802936819E-2</v>
      </c>
      <c r="I398" s="37">
        <f t="shared" si="76"/>
        <v>6.522786263317748E-2</v>
      </c>
      <c r="J398" s="37">
        <f t="shared" si="77"/>
        <v>6.8480308625544772E-2</v>
      </c>
      <c r="K398" s="33">
        <v>29</v>
      </c>
      <c r="L398" s="33">
        <v>4.0199999999999996</v>
      </c>
      <c r="M398" s="33">
        <v>498.18833999999998</v>
      </c>
      <c r="N398" s="33">
        <v>15.734493189999998</v>
      </c>
      <c r="O398" s="33">
        <v>51853.024736631145</v>
      </c>
      <c r="P398" s="33">
        <v>26.542546810000001</v>
      </c>
      <c r="Q398" s="33">
        <v>2762.6325744840196</v>
      </c>
      <c r="R398" s="33">
        <v>17.980339342993386</v>
      </c>
      <c r="S398" s="33">
        <v>22.140010454221414</v>
      </c>
      <c r="T398" s="33">
        <v>18.769424937485869</v>
      </c>
      <c r="U398" s="37">
        <f t="shared" si="78"/>
        <v>3.9048128262659895E-2</v>
      </c>
      <c r="V398" s="38">
        <f t="shared" si="79"/>
        <v>1.0390481282626598</v>
      </c>
      <c r="W398" s="38">
        <f t="shared" si="80"/>
        <v>0.10022788309221387</v>
      </c>
      <c r="X398" s="37">
        <f t="shared" si="81"/>
        <v>9.4268182072362983E-2</v>
      </c>
      <c r="Y398" s="37">
        <f t="shared" si="82"/>
        <v>5.9098359996355931E-2</v>
      </c>
      <c r="Z398" s="37">
        <f t="shared" si="83"/>
        <v>6.3776680322927604E-2</v>
      </c>
    </row>
    <row r="399" spans="1:26" x14ac:dyDescent="0.3">
      <c r="A399" s="34">
        <v>21582</v>
      </c>
      <c r="B399" s="33">
        <v>54.77</v>
      </c>
      <c r="C399" s="33">
        <v>1.7633300000000001</v>
      </c>
      <c r="D399" s="33">
        <v>3.03667</v>
      </c>
      <c r="E399" s="37">
        <f t="shared" si="72"/>
        <v>2.4447884300317236E-2</v>
      </c>
      <c r="F399" s="37">
        <f t="shared" si="73"/>
        <v>1.0244478843003173</v>
      </c>
      <c r="G399" s="37">
        <f t="shared" si="74"/>
        <v>0.14180049206837619</v>
      </c>
      <c r="H399" s="37">
        <f t="shared" si="75"/>
        <v>2.9722109723047119E-2</v>
      </c>
      <c r="I399" s="37">
        <f t="shared" si="76"/>
        <v>6.2884320409024141E-2</v>
      </c>
      <c r="J399" s="37">
        <f t="shared" si="77"/>
        <v>6.633953634623424E-2</v>
      </c>
      <c r="K399" s="33">
        <v>28.9</v>
      </c>
      <c r="L399" s="33">
        <v>3.96</v>
      </c>
      <c r="M399" s="33">
        <v>492.27238096885816</v>
      </c>
      <c r="N399" s="33">
        <v>15.848797837024222</v>
      </c>
      <c r="O399" s="33">
        <v>51374.739032222111</v>
      </c>
      <c r="P399" s="33">
        <v>27.293568944982699</v>
      </c>
      <c r="Q399" s="33">
        <v>2848.4230194810648</v>
      </c>
      <c r="R399" s="33">
        <v>17.759169263611419</v>
      </c>
      <c r="S399" s="33">
        <v>21.841682331178763</v>
      </c>
      <c r="T399" s="33">
        <v>18.036204131499307</v>
      </c>
      <c r="U399" s="37">
        <f t="shared" si="78"/>
        <v>-1.5400250010188727E-2</v>
      </c>
      <c r="V399" s="38">
        <f t="shared" si="79"/>
        <v>0.98459974998981126</v>
      </c>
      <c r="W399" s="38">
        <f t="shared" si="80"/>
        <v>4.0250889681978208E-2</v>
      </c>
      <c r="X399" s="37">
        <f t="shared" si="81"/>
        <v>6.8437250216559775E-2</v>
      </c>
      <c r="Y399" s="37">
        <f t="shared" si="82"/>
        <v>5.7394697937120931E-2</v>
      </c>
      <c r="Z399" s="37">
        <f t="shared" si="83"/>
        <v>5.5492028977324637E-2</v>
      </c>
    </row>
    <row r="400" spans="1:26" x14ac:dyDescent="0.3">
      <c r="A400" s="34">
        <v>21610</v>
      </c>
      <c r="B400" s="33">
        <v>56.16</v>
      </c>
      <c r="C400" s="33">
        <v>1.77</v>
      </c>
      <c r="D400" s="33">
        <v>3.11</v>
      </c>
      <c r="E400" s="37">
        <f t="shared" si="72"/>
        <v>2.3861205893147108E-2</v>
      </c>
      <c r="F400" s="37">
        <f t="shared" si="73"/>
        <v>1.0238612058931471</v>
      </c>
      <c r="G400" s="37">
        <f t="shared" si="74"/>
        <v>0.11455205244355571</v>
      </c>
      <c r="H400" s="37">
        <f t="shared" si="75"/>
        <v>2.7708658993863544E-2</v>
      </c>
      <c r="I400" s="37">
        <f t="shared" si="76"/>
        <v>6.0627207930559202E-2</v>
      </c>
      <c r="J400" s="37">
        <f t="shared" si="77"/>
        <v>6.4257715796152581E-2</v>
      </c>
      <c r="K400" s="33">
        <v>28.9</v>
      </c>
      <c r="L400" s="33">
        <v>3.99</v>
      </c>
      <c r="M400" s="33">
        <v>504.7656913494809</v>
      </c>
      <c r="N400" s="33">
        <v>15.908747750865052</v>
      </c>
      <c r="O400" s="33">
        <v>52816.927479584549</v>
      </c>
      <c r="P400" s="33">
        <v>27.952658477508649</v>
      </c>
      <c r="Q400" s="33">
        <v>2924.8690253117516</v>
      </c>
      <c r="R400" s="33">
        <v>18.200871845485626</v>
      </c>
      <c r="S400" s="33">
        <v>22.355431528386678</v>
      </c>
      <c r="T400" s="33">
        <v>18.057877813504824</v>
      </c>
      <c r="U400" s="37">
        <f t="shared" si="78"/>
        <v>2.5062160921925702E-2</v>
      </c>
      <c r="V400" s="38">
        <f t="shared" si="79"/>
        <v>1.0250621609219257</v>
      </c>
      <c r="W400" s="38">
        <f t="shared" si="80"/>
        <v>1.4741719041444279E-2</v>
      </c>
      <c r="X400" s="37">
        <f t="shared" si="81"/>
        <v>7.9135261795868495E-2</v>
      </c>
      <c r="Y400" s="37">
        <f t="shared" si="82"/>
        <v>6.2955772737142368E-2</v>
      </c>
      <c r="Z400" s="37">
        <f t="shared" si="83"/>
        <v>5.6556368680914737E-2</v>
      </c>
    </row>
    <row r="401" spans="1:26" x14ac:dyDescent="0.3">
      <c r="A401" s="34">
        <v>21641</v>
      </c>
      <c r="B401" s="33">
        <v>57.1</v>
      </c>
      <c r="C401" s="33">
        <v>1.77667</v>
      </c>
      <c r="D401" s="33">
        <v>3.2066699999999999</v>
      </c>
      <c r="E401" s="37">
        <f t="shared" si="72"/>
        <v>3.061028931886196E-2</v>
      </c>
      <c r="F401" s="37">
        <f t="shared" si="73"/>
        <v>1.030610289318862</v>
      </c>
      <c r="G401" s="37">
        <f t="shared" si="74"/>
        <v>8.8577285698890895E-2</v>
      </c>
      <c r="H401" s="37">
        <f t="shared" si="75"/>
        <v>2.5779075823020747E-2</v>
      </c>
      <c r="I401" s="37">
        <f t="shared" si="76"/>
        <v>5.8452017550676416E-2</v>
      </c>
      <c r="J401" s="37">
        <f t="shared" si="77"/>
        <v>6.2232644414467408E-2</v>
      </c>
      <c r="K401" s="33">
        <v>29</v>
      </c>
      <c r="L401" s="33">
        <v>4.12</v>
      </c>
      <c r="M401" s="33">
        <v>511.44470000000001</v>
      </c>
      <c r="N401" s="33">
        <v>15.913633189999999</v>
      </c>
      <c r="O401" s="33">
        <v>53654.558001931196</v>
      </c>
      <c r="P401" s="33">
        <v>28.722143189999997</v>
      </c>
      <c r="Q401" s="33">
        <v>3013.1779598608173</v>
      </c>
      <c r="R401" s="33">
        <v>18.430753048783416</v>
      </c>
      <c r="S401" s="33">
        <v>22.606141738483998</v>
      </c>
      <c r="T401" s="33">
        <v>17.806634296637945</v>
      </c>
      <c r="U401" s="37">
        <f t="shared" si="78"/>
        <v>1.6599356944408866E-2</v>
      </c>
      <c r="V401" s="38">
        <f t="shared" si="79"/>
        <v>1.0165993569444089</v>
      </c>
      <c r="W401" s="38">
        <f t="shared" si="80"/>
        <v>-2.3648619223328282E-2</v>
      </c>
      <c r="X401" s="37">
        <f t="shared" si="81"/>
        <v>7.1166540905931441E-2</v>
      </c>
      <c r="Y401" s="37">
        <f t="shared" si="82"/>
        <v>6.1576875706582435E-2</v>
      </c>
      <c r="Z401" s="37">
        <f t="shared" si="83"/>
        <v>5.1844166495171429E-2</v>
      </c>
    </row>
    <row r="402" spans="1:26" x14ac:dyDescent="0.3">
      <c r="A402" s="34">
        <v>21671</v>
      </c>
      <c r="B402" s="33">
        <v>57.96</v>
      </c>
      <c r="C402" s="33">
        <v>1.7833300000000001</v>
      </c>
      <c r="D402" s="33">
        <v>3.3033299999999999</v>
      </c>
      <c r="E402" s="37">
        <f t="shared" si="72"/>
        <v>2.96980350815375E-2</v>
      </c>
      <c r="F402" s="37">
        <f t="shared" si="73"/>
        <v>1.0296980350815375</v>
      </c>
      <c r="G402" s="37">
        <f t="shared" si="74"/>
        <v>4.2657666057302368E-2</v>
      </c>
      <c r="H402" s="37">
        <f t="shared" si="75"/>
        <v>1.8980542354168684E-2</v>
      </c>
      <c r="I402" s="37">
        <f t="shared" si="76"/>
        <v>5.4768615899773998E-2</v>
      </c>
      <c r="J402" s="37">
        <f t="shared" si="77"/>
        <v>5.9317313474706701E-2</v>
      </c>
      <c r="K402" s="33">
        <v>29</v>
      </c>
      <c r="L402" s="33">
        <v>4.3099999999999996</v>
      </c>
      <c r="M402" s="33">
        <v>519.14771999999994</v>
      </c>
      <c r="N402" s="33">
        <v>15.973286810000001</v>
      </c>
      <c r="O402" s="33">
        <v>54602.308763025052</v>
      </c>
      <c r="P402" s="33">
        <v>29.587926809999999</v>
      </c>
      <c r="Q402" s="33">
        <v>3111.9641926529257</v>
      </c>
      <c r="R402" s="33">
        <v>18.69272143959418</v>
      </c>
      <c r="S402" s="33">
        <v>22.894229168466914</v>
      </c>
      <c r="T402" s="33">
        <v>17.545930924249166</v>
      </c>
      <c r="U402" s="37">
        <f t="shared" si="78"/>
        <v>1.4949000790517029E-2</v>
      </c>
      <c r="V402" s="38">
        <f t="shared" si="79"/>
        <v>1.0149490007905171</v>
      </c>
      <c r="W402" s="38">
        <f t="shared" si="80"/>
        <v>-2.7276575426794958E-2</v>
      </c>
      <c r="X402" s="37">
        <f t="shared" si="81"/>
        <v>5.4618277557169748E-2</v>
      </c>
      <c r="Y402" s="37">
        <f t="shared" si="82"/>
        <v>6.1134241480656826E-2</v>
      </c>
      <c r="Z402" s="37">
        <f t="shared" si="83"/>
        <v>5.2173741971196286E-2</v>
      </c>
    </row>
    <row r="403" spans="1:26" x14ac:dyDescent="0.3">
      <c r="A403" s="34">
        <v>21702</v>
      </c>
      <c r="B403" s="33">
        <v>57.46</v>
      </c>
      <c r="C403" s="33">
        <v>1.79</v>
      </c>
      <c r="D403" s="33">
        <v>3.4</v>
      </c>
      <c r="E403" s="37">
        <f t="shared" si="72"/>
        <v>2.8844381030573577E-2</v>
      </c>
      <c r="F403" s="37">
        <f t="shared" si="73"/>
        <v>1.0288443810305736</v>
      </c>
      <c r="G403" s="37">
        <f t="shared" si="74"/>
        <v>-6.1296897865281696E-4</v>
      </c>
      <c r="H403" s="37">
        <f t="shared" si="75"/>
        <v>1.2450606763242611E-2</v>
      </c>
      <c r="I403" s="37">
        <f t="shared" si="76"/>
        <v>5.123646747323285E-2</v>
      </c>
      <c r="J403" s="37">
        <f t="shared" si="77"/>
        <v>5.6491355277597854E-2</v>
      </c>
      <c r="K403" s="33">
        <v>29.1</v>
      </c>
      <c r="L403" s="33">
        <v>4.34</v>
      </c>
      <c r="M403" s="33">
        <v>512.90059725085905</v>
      </c>
      <c r="N403" s="33">
        <v>15.977933676975942</v>
      </c>
      <c r="O403" s="33">
        <v>54085.298589324084</v>
      </c>
      <c r="P403" s="33">
        <v>30.349147766323021</v>
      </c>
      <c r="Q403" s="33">
        <v>3200.3135259955079</v>
      </c>
      <c r="R403" s="33">
        <v>18.44859139706648</v>
      </c>
      <c r="S403" s="33">
        <v>22.562214820417108</v>
      </c>
      <c r="T403" s="33">
        <v>16.900000000000002</v>
      </c>
      <c r="U403" s="37">
        <f t="shared" si="78"/>
        <v>-8.6640639013381582E-3</v>
      </c>
      <c r="V403" s="38">
        <f t="shared" si="79"/>
        <v>0.99133593609866189</v>
      </c>
      <c r="W403" s="38">
        <f t="shared" si="80"/>
        <v>-5.0414559670074688E-2</v>
      </c>
      <c r="X403" s="37">
        <f t="shared" si="81"/>
        <v>2.2764771012081297E-2</v>
      </c>
      <c r="Y403" s="37">
        <f t="shared" si="82"/>
        <v>6.0093976880151168E-2</v>
      </c>
      <c r="Z403" s="37">
        <f t="shared" si="83"/>
        <v>5.3852693403547924E-2</v>
      </c>
    </row>
    <row r="404" spans="1:26" x14ac:dyDescent="0.3">
      <c r="A404" s="34">
        <v>21732</v>
      </c>
      <c r="B404" s="33">
        <v>59.74</v>
      </c>
      <c r="C404" s="33">
        <v>1.79667</v>
      </c>
      <c r="D404" s="33">
        <v>3.41</v>
      </c>
      <c r="E404" s="37">
        <f t="shared" si="72"/>
        <v>2.9368596733097057E-3</v>
      </c>
      <c r="F404" s="37">
        <f t="shared" si="73"/>
        <v>1.0029368596733097</v>
      </c>
      <c r="G404" s="37">
        <f t="shared" si="74"/>
        <v>-4.1457301468452834E-2</v>
      </c>
      <c r="H404" s="37">
        <f t="shared" si="75"/>
        <v>6.1687782488721865E-3</v>
      </c>
      <c r="I404" s="37">
        <f t="shared" si="76"/>
        <v>4.7844800810127097E-2</v>
      </c>
      <c r="J404" s="37">
        <f t="shared" si="77"/>
        <v>5.3749409250491098E-2</v>
      </c>
      <c r="K404" s="33">
        <v>29.2</v>
      </c>
      <c r="L404" s="33">
        <v>4.4000000000000004</v>
      </c>
      <c r="M404" s="33">
        <v>531.42617191780823</v>
      </c>
      <c r="N404" s="33">
        <v>15.98254871609589</v>
      </c>
      <c r="O404" s="33">
        <v>56179.264398263957</v>
      </c>
      <c r="P404" s="33">
        <v>30.334168835616442</v>
      </c>
      <c r="Q404" s="33">
        <v>3206.7507800147323</v>
      </c>
      <c r="R404" s="33">
        <v>19.090533975796514</v>
      </c>
      <c r="S404" s="33">
        <v>23.31074290797515</v>
      </c>
      <c r="T404" s="33">
        <v>17.519061583577713</v>
      </c>
      <c r="U404" s="37">
        <f t="shared" si="78"/>
        <v>3.8912759236820339E-2</v>
      </c>
      <c r="V404" s="38">
        <f t="shared" si="79"/>
        <v>1.0389127592368204</v>
      </c>
      <c r="W404" s="38">
        <f t="shared" si="80"/>
        <v>-7.3661167854832676E-3</v>
      </c>
      <c r="X404" s="37">
        <f t="shared" si="81"/>
        <v>-1.8567960614011003E-2</v>
      </c>
      <c r="Y404" s="37">
        <f t="shared" si="82"/>
        <v>6.0640658385799462E-2</v>
      </c>
      <c r="Z404" s="37">
        <f t="shared" si="83"/>
        <v>4.919284078966335E-2</v>
      </c>
    </row>
    <row r="405" spans="1:26" x14ac:dyDescent="0.3">
      <c r="A405" s="34">
        <v>21763</v>
      </c>
      <c r="B405" s="33">
        <v>59.4</v>
      </c>
      <c r="C405" s="33">
        <v>1.8033300000000001</v>
      </c>
      <c r="D405" s="33">
        <v>3.42</v>
      </c>
      <c r="E405" s="37">
        <f t="shared" si="72"/>
        <v>2.9282597790883597E-3</v>
      </c>
      <c r="F405" s="37">
        <f t="shared" si="73"/>
        <v>1.0029282597790883</v>
      </c>
      <c r="G405" s="37">
        <f t="shared" si="74"/>
        <v>-4.3288404004253711E-2</v>
      </c>
      <c r="H405" s="37">
        <f t="shared" si="75"/>
        <v>7.1020056278037202E-3</v>
      </c>
      <c r="I405" s="37">
        <f t="shared" si="76"/>
        <v>4.9397266696625586E-2</v>
      </c>
      <c r="J405" s="37">
        <f t="shared" si="77"/>
        <v>5.3740748199699873E-2</v>
      </c>
      <c r="K405" s="33">
        <v>29.2</v>
      </c>
      <c r="L405" s="33">
        <v>4.43</v>
      </c>
      <c r="M405" s="33">
        <v>528.4016506849315</v>
      </c>
      <c r="N405" s="33">
        <v>16.041793749657536</v>
      </c>
      <c r="O405" s="33">
        <v>56000.850094785565</v>
      </c>
      <c r="P405" s="33">
        <v>30.423125342465752</v>
      </c>
      <c r="Q405" s="33">
        <v>3224.2913690937144</v>
      </c>
      <c r="R405" s="33">
        <v>18.958803640750208</v>
      </c>
      <c r="S405" s="33">
        <v>23.114626571364813</v>
      </c>
      <c r="T405" s="33">
        <v>17.368421052631579</v>
      </c>
      <c r="U405" s="37">
        <f t="shared" si="78"/>
        <v>-5.7075864193645975E-3</v>
      </c>
      <c r="V405" s="38">
        <f t="shared" si="79"/>
        <v>0.99429241358063536</v>
      </c>
      <c r="W405" s="38">
        <f t="shared" si="80"/>
        <v>-6.8538710156344607E-2</v>
      </c>
      <c r="X405" s="37">
        <f t="shared" si="81"/>
        <v>-2.3443214603510398E-2</v>
      </c>
      <c r="Y405" s="37">
        <f t="shared" si="82"/>
        <v>6.0166620709905416E-2</v>
      </c>
      <c r="Z405" s="37">
        <f t="shared" si="83"/>
        <v>4.0664431704701798E-2</v>
      </c>
    </row>
    <row r="406" spans="1:26" x14ac:dyDescent="0.3">
      <c r="A406" s="34">
        <v>21794</v>
      </c>
      <c r="B406" s="33">
        <v>57.05</v>
      </c>
      <c r="C406" s="33">
        <v>1.81</v>
      </c>
      <c r="D406" s="33">
        <v>3.43</v>
      </c>
      <c r="E406" s="37">
        <f t="shared" si="72"/>
        <v>2.9197101033348462E-3</v>
      </c>
      <c r="F406" s="37">
        <f t="shared" si="73"/>
        <v>1.0029197101033349</v>
      </c>
      <c r="G406" s="37">
        <f t="shared" si="74"/>
        <v>-4.5105893797621421E-2</v>
      </c>
      <c r="H406" s="37">
        <f t="shared" si="75"/>
        <v>8.0272738024875778E-3</v>
      </c>
      <c r="I406" s="37">
        <f t="shared" si="76"/>
        <v>5.092860726577797E-2</v>
      </c>
      <c r="J406" s="37">
        <f t="shared" si="77"/>
        <v>5.3731966451517899E-2</v>
      </c>
      <c r="K406" s="33">
        <v>29.3</v>
      </c>
      <c r="L406" s="33">
        <v>4.68</v>
      </c>
      <c r="M406" s="33">
        <v>505.76480034129685</v>
      </c>
      <c r="N406" s="33">
        <v>16.046175085324229</v>
      </c>
      <c r="O406" s="33">
        <v>53743.477177731198</v>
      </c>
      <c r="P406" s="33">
        <v>30.407945051194542</v>
      </c>
      <c r="Q406" s="33">
        <v>3231.2029223421218</v>
      </c>
      <c r="R406" s="33">
        <v>18.123290556758619</v>
      </c>
      <c r="S406" s="33">
        <v>22.06562182278455</v>
      </c>
      <c r="T406" s="33">
        <v>16.632653061224488</v>
      </c>
      <c r="U406" s="37">
        <f t="shared" si="78"/>
        <v>-4.0366150060514611E-2</v>
      </c>
      <c r="V406" s="38">
        <f t="shared" si="79"/>
        <v>0.95963384993948542</v>
      </c>
      <c r="W406" s="38">
        <f t="shared" si="80"/>
        <v>-5.2018339550114479E-2</v>
      </c>
      <c r="X406" s="37">
        <f t="shared" si="81"/>
        <v>-1.272148704722742E-2</v>
      </c>
      <c r="Y406" s="37">
        <f t="shared" si="82"/>
        <v>5.8326649252640195E-2</v>
      </c>
      <c r="Z406" s="37">
        <f t="shared" si="83"/>
        <v>4.0674102921433253E-2</v>
      </c>
    </row>
    <row r="407" spans="1:26" x14ac:dyDescent="0.3">
      <c r="A407" s="34">
        <v>21824</v>
      </c>
      <c r="B407" s="33">
        <v>57</v>
      </c>
      <c r="C407" s="33">
        <v>1.81667</v>
      </c>
      <c r="D407" s="33">
        <v>3.4166699999999999</v>
      </c>
      <c r="E407" s="37">
        <f t="shared" si="72"/>
        <v>-3.8938686522609306E-3</v>
      </c>
      <c r="F407" s="37">
        <f t="shared" si="73"/>
        <v>0.99610613134773907</v>
      </c>
      <c r="G407" s="37">
        <f t="shared" si="74"/>
        <v>-4.6915713055378228E-2</v>
      </c>
      <c r="H407" s="37">
        <f t="shared" si="75"/>
        <v>8.944687675522367E-3</v>
      </c>
      <c r="I407" s="37">
        <f t="shared" si="76"/>
        <v>5.2440179745173232E-2</v>
      </c>
      <c r="J407" s="37">
        <f t="shared" si="77"/>
        <v>5.3723405137337643E-2</v>
      </c>
      <c r="K407" s="33">
        <v>29.4</v>
      </c>
      <c r="L407" s="33">
        <v>4.53</v>
      </c>
      <c r="M407" s="33">
        <v>503.60275510204076</v>
      </c>
      <c r="N407" s="33">
        <v>16.050526615986396</v>
      </c>
      <c r="O407" s="33">
        <v>53655.864181129728</v>
      </c>
      <c r="P407" s="33">
        <v>30.186744303061225</v>
      </c>
      <c r="Q407" s="33">
        <v>3216.2172188024651</v>
      </c>
      <c r="R407" s="33">
        <v>18.021962441515424</v>
      </c>
      <c r="S407" s="33">
        <v>21.913293512657319</v>
      </c>
      <c r="T407" s="33">
        <v>16.682910553257997</v>
      </c>
      <c r="U407" s="37">
        <f t="shared" si="78"/>
        <v>-8.7680847353442573E-4</v>
      </c>
      <c r="V407" s="38">
        <f t="shared" si="79"/>
        <v>0.99912319152646556</v>
      </c>
      <c r="W407" s="38">
        <f t="shared" si="80"/>
        <v>-4.2316396255518307E-2</v>
      </c>
      <c r="X407" s="37">
        <f t="shared" si="81"/>
        <v>-1.9821257733556585E-3</v>
      </c>
      <c r="Y407" s="37">
        <f t="shared" si="82"/>
        <v>7.0010540284088485E-2</v>
      </c>
      <c r="Z407" s="37">
        <f t="shared" si="83"/>
        <v>4.5159605140889347E-2</v>
      </c>
    </row>
    <row r="408" spans="1:26" x14ac:dyDescent="0.3">
      <c r="A408" s="34">
        <v>21855</v>
      </c>
      <c r="B408" s="33">
        <v>57.23</v>
      </c>
      <c r="C408" s="33">
        <v>1.8233299999999999</v>
      </c>
      <c r="D408" s="33">
        <v>3.40333</v>
      </c>
      <c r="E408" s="37">
        <f t="shared" si="72"/>
        <v>-3.9120284495322592E-3</v>
      </c>
      <c r="F408" s="37">
        <f t="shared" si="73"/>
        <v>0.99608797155046769</v>
      </c>
      <c r="G408" s="37">
        <f t="shared" si="74"/>
        <v>-4.3190020670697549E-2</v>
      </c>
      <c r="H408" s="37">
        <f t="shared" si="75"/>
        <v>1.4600327588657258E-2</v>
      </c>
      <c r="I408" s="37">
        <f t="shared" si="76"/>
        <v>5.4415447270981687E-2</v>
      </c>
      <c r="J408" s="37">
        <f t="shared" si="77"/>
        <v>5.3486011264346267E-2</v>
      </c>
      <c r="K408" s="33">
        <v>29.4</v>
      </c>
      <c r="L408" s="33">
        <v>4.53</v>
      </c>
      <c r="M408" s="33">
        <v>505.63483639455779</v>
      </c>
      <c r="N408" s="33">
        <v>16.109368622108843</v>
      </c>
      <c r="O408" s="33">
        <v>54015.400046593619</v>
      </c>
      <c r="P408" s="33">
        <v>30.068883588095236</v>
      </c>
      <c r="Q408" s="33">
        <v>3212.1654978258512</v>
      </c>
      <c r="R408" s="33">
        <v>18.071789130570213</v>
      </c>
      <c r="S408" s="33">
        <v>21.94586339590122</v>
      </c>
      <c r="T408" s="33">
        <v>16.815883267270586</v>
      </c>
      <c r="U408" s="37">
        <f t="shared" si="78"/>
        <v>4.0269685864607876E-3</v>
      </c>
      <c r="V408" s="38">
        <f t="shared" si="79"/>
        <v>1.0040269685864607</v>
      </c>
      <c r="W408" s="38">
        <f t="shared" si="80"/>
        <v>-6.0551689201424397E-2</v>
      </c>
      <c r="X408" s="37">
        <f t="shared" si="81"/>
        <v>-1.2545125664993328E-2</v>
      </c>
      <c r="Y408" s="37">
        <f t="shared" si="82"/>
        <v>7.3601728915589248E-2</v>
      </c>
      <c r="Z408" s="37">
        <f t="shared" si="83"/>
        <v>4.6309078624451772E-2</v>
      </c>
    </row>
    <row r="409" spans="1:26" x14ac:dyDescent="0.3">
      <c r="A409" s="34">
        <v>21885</v>
      </c>
      <c r="B409" s="33">
        <v>59.06</v>
      </c>
      <c r="C409" s="33">
        <v>1.83</v>
      </c>
      <c r="D409" s="33">
        <v>3.39</v>
      </c>
      <c r="E409" s="37">
        <f t="shared" si="72"/>
        <v>-3.9244426836963853E-3</v>
      </c>
      <c r="F409" s="37">
        <f t="shared" si="73"/>
        <v>0.99607555731630359</v>
      </c>
      <c r="G409" s="37">
        <f t="shared" si="74"/>
        <v>-3.943225231404679E-2</v>
      </c>
      <c r="H409" s="37">
        <f t="shared" si="75"/>
        <v>2.0207686346672915E-2</v>
      </c>
      <c r="I409" s="37">
        <f t="shared" si="76"/>
        <v>5.6387233237088275E-2</v>
      </c>
      <c r="J409" s="37">
        <f t="shared" si="77"/>
        <v>5.324665989533095E-2</v>
      </c>
      <c r="K409" s="33">
        <v>29.4</v>
      </c>
      <c r="L409" s="33">
        <v>4.6900000000000004</v>
      </c>
      <c r="M409" s="33">
        <v>521.80313537414963</v>
      </c>
      <c r="N409" s="33">
        <v>16.168298979591835</v>
      </c>
      <c r="O409" s="33">
        <v>55886.543338440053</v>
      </c>
      <c r="P409" s="33">
        <v>29.951111224489797</v>
      </c>
      <c r="Q409" s="33">
        <v>3207.8459518677923</v>
      </c>
      <c r="R409" s="33">
        <v>18.624728977900109</v>
      </c>
      <c r="S409" s="33">
        <v>22.588315691509795</v>
      </c>
      <c r="T409" s="33">
        <v>17.421828908554573</v>
      </c>
      <c r="U409" s="37">
        <f t="shared" si="78"/>
        <v>3.1475639894765747E-2</v>
      </c>
      <c r="V409" s="38">
        <f t="shared" si="79"/>
        <v>1.0314756398947658</v>
      </c>
      <c r="W409" s="38">
        <f t="shared" si="80"/>
        <v>-3.4498735688546556E-2</v>
      </c>
      <c r="X409" s="37">
        <f t="shared" si="81"/>
        <v>7.6119175015421092E-3</v>
      </c>
      <c r="Y409" s="37">
        <f t="shared" si="82"/>
        <v>7.4182604599622337E-2</v>
      </c>
      <c r="Z409" s="37">
        <f t="shared" si="83"/>
        <v>4.6625598670651414E-2</v>
      </c>
    </row>
    <row r="410" spans="1:26" x14ac:dyDescent="0.3">
      <c r="A410" s="34">
        <v>21916</v>
      </c>
      <c r="B410" s="33">
        <v>58.03</v>
      </c>
      <c r="C410" s="33">
        <v>1.8666700000000001</v>
      </c>
      <c r="D410" s="33">
        <v>3.39</v>
      </c>
      <c r="E410" s="37">
        <f t="shared" si="72"/>
        <v>0</v>
      </c>
      <c r="F410" s="37">
        <f t="shared" si="73"/>
        <v>1</v>
      </c>
      <c r="G410" s="37">
        <f t="shared" si="74"/>
        <v>-3.5647707013329422E-2</v>
      </c>
      <c r="H410" s="37">
        <f t="shared" si="75"/>
        <v>2.5768027114944303E-2</v>
      </c>
      <c r="I410" s="37">
        <f t="shared" si="76"/>
        <v>5.8355345004939885E-2</v>
      </c>
      <c r="J410" s="37">
        <f t="shared" si="77"/>
        <v>5.3004375033861351E-2</v>
      </c>
      <c r="K410" s="33">
        <v>29.3</v>
      </c>
      <c r="L410" s="33">
        <v>4.72</v>
      </c>
      <c r="M410" s="33">
        <v>514.45278464163823</v>
      </c>
      <c r="N410" s="33">
        <v>16.548571075426622</v>
      </c>
      <c r="O410" s="33">
        <v>55247.000435649818</v>
      </c>
      <c r="P410" s="33">
        <v>30.053333447098975</v>
      </c>
      <c r="Q410" s="33">
        <v>3227.4225655153004</v>
      </c>
      <c r="R410" s="33">
        <v>18.33828499437557</v>
      </c>
      <c r="S410" s="33">
        <v>22.215441275545878</v>
      </c>
      <c r="T410" s="33">
        <v>17.117994100294986</v>
      </c>
      <c r="U410" s="37">
        <f t="shared" si="78"/>
        <v>-1.759375811325967E-2</v>
      </c>
      <c r="V410" s="38">
        <f t="shared" si="79"/>
        <v>0.98240624188674031</v>
      </c>
      <c r="W410" s="38">
        <f t="shared" si="80"/>
        <v>-4.178266069708636E-2</v>
      </c>
      <c r="X410" s="37">
        <f t="shared" si="81"/>
        <v>1.1124203135893573E-2</v>
      </c>
      <c r="Y410" s="37">
        <f t="shared" si="82"/>
        <v>6.4402698855465346E-2</v>
      </c>
      <c r="Z410" s="37">
        <f t="shared" si="83"/>
        <v>3.7895402929865263E-2</v>
      </c>
    </row>
    <row r="411" spans="1:26" x14ac:dyDescent="0.3">
      <c r="A411" s="34">
        <v>21947</v>
      </c>
      <c r="B411" s="33">
        <v>55.78</v>
      </c>
      <c r="C411" s="33">
        <v>1.90333</v>
      </c>
      <c r="D411" s="33">
        <v>3.39</v>
      </c>
      <c r="E411" s="37">
        <f t="shared" si="72"/>
        <v>0</v>
      </c>
      <c r="F411" s="37">
        <f t="shared" si="73"/>
        <v>1</v>
      </c>
      <c r="G411" s="37">
        <f t="shared" si="74"/>
        <v>-5.3506593191594676E-2</v>
      </c>
      <c r="H411" s="37">
        <f t="shared" si="75"/>
        <v>2.697701686546683E-2</v>
      </c>
      <c r="I411" s="37">
        <f t="shared" si="76"/>
        <v>6.0251345586481264E-2</v>
      </c>
      <c r="J411" s="37">
        <f t="shared" si="77"/>
        <v>5.2127941149543666E-2</v>
      </c>
      <c r="K411" s="33">
        <v>29.4</v>
      </c>
      <c r="L411" s="33">
        <v>4.49</v>
      </c>
      <c r="M411" s="33">
        <v>492.82388911564624</v>
      </c>
      <c r="N411" s="33">
        <v>16.816179506462586</v>
      </c>
      <c r="O411" s="33">
        <v>53074.767445180943</v>
      </c>
      <c r="P411" s="33">
        <v>29.951111224489797</v>
      </c>
      <c r="Q411" s="33">
        <v>3225.5909221793368</v>
      </c>
      <c r="R411" s="33">
        <v>17.545275108945983</v>
      </c>
      <c r="S411" s="33">
        <v>21.233856769802053</v>
      </c>
      <c r="T411" s="33">
        <v>16.454277286135692</v>
      </c>
      <c r="U411" s="37">
        <f t="shared" si="78"/>
        <v>-3.9544736003174027E-2</v>
      </c>
      <c r="V411" s="38">
        <f t="shared" si="79"/>
        <v>0.96045526399682601</v>
      </c>
      <c r="W411" s="38">
        <f t="shared" si="80"/>
        <v>2.4274227434137874E-2</v>
      </c>
      <c r="X411" s="37">
        <f t="shared" si="81"/>
        <v>2.9473674697316987E-2</v>
      </c>
      <c r="Y411" s="37">
        <f t="shared" si="82"/>
        <v>7.3018610693515562E-2</v>
      </c>
      <c r="Z411" s="37">
        <f t="shared" si="83"/>
        <v>3.8787431548105822E-2</v>
      </c>
    </row>
    <row r="412" spans="1:26" x14ac:dyDescent="0.3">
      <c r="A412" s="34">
        <v>21976</v>
      </c>
      <c r="B412" s="33">
        <v>55.02</v>
      </c>
      <c r="C412" s="33">
        <v>1.94</v>
      </c>
      <c r="D412" s="33">
        <v>3.39</v>
      </c>
      <c r="E412" s="37">
        <f t="shared" si="72"/>
        <v>0</v>
      </c>
      <c r="F412" s="37">
        <f t="shared" si="73"/>
        <v>1</v>
      </c>
      <c r="G412" s="37">
        <f t="shared" si="74"/>
        <v>-7.1365489182160902E-2</v>
      </c>
      <c r="H412" s="37">
        <f t="shared" si="75"/>
        <v>2.8182668494865837E-2</v>
      </c>
      <c r="I412" s="37">
        <f t="shared" si="76"/>
        <v>6.2130350850541305E-2</v>
      </c>
      <c r="J412" s="37">
        <f t="shared" si="77"/>
        <v>5.1243856554297196E-2</v>
      </c>
      <c r="K412" s="33">
        <v>29.4</v>
      </c>
      <c r="L412" s="33">
        <v>4.25</v>
      </c>
      <c r="M412" s="33">
        <v>486.10918571428579</v>
      </c>
      <c r="N412" s="33">
        <v>17.14016394557823</v>
      </c>
      <c r="O412" s="33">
        <v>52505.452233252545</v>
      </c>
      <c r="P412" s="33">
        <v>29.951111224489797</v>
      </c>
      <c r="Q412" s="33">
        <v>3235.0687581011648</v>
      </c>
      <c r="R412" s="33">
        <v>17.286020720522156</v>
      </c>
      <c r="S412" s="33">
        <v>20.901862083864067</v>
      </c>
      <c r="T412" s="33">
        <v>16.23008849557522</v>
      </c>
      <c r="U412" s="37">
        <f t="shared" si="78"/>
        <v>-1.3718626702914362E-2</v>
      </c>
      <c r="V412" s="38">
        <f t="shared" si="79"/>
        <v>0.98628137329708565</v>
      </c>
      <c r="W412" s="38">
        <f t="shared" si="80"/>
        <v>0.10932369549685128</v>
      </c>
      <c r="X412" s="37">
        <f t="shared" si="81"/>
        <v>4.7328747678720973E-2</v>
      </c>
      <c r="Y412" s="37">
        <f t="shared" si="82"/>
        <v>8.2602390142084481E-2</v>
      </c>
      <c r="Z412" s="37">
        <f t="shared" si="83"/>
        <v>3.9208760555783151E-2</v>
      </c>
    </row>
    <row r="413" spans="1:26" x14ac:dyDescent="0.3">
      <c r="A413" s="34">
        <v>22007</v>
      </c>
      <c r="B413" s="33">
        <v>55.73</v>
      </c>
      <c r="C413" s="33">
        <v>1.94333</v>
      </c>
      <c r="D413" s="33">
        <v>3.34667</v>
      </c>
      <c r="E413" s="37">
        <f t="shared" si="72"/>
        <v>-1.2864099781445286E-2</v>
      </c>
      <c r="F413" s="37">
        <f t="shared" si="73"/>
        <v>0.98713590021855468</v>
      </c>
      <c r="G413" s="37">
        <f t="shared" si="74"/>
        <v>-8.9224395558425651E-2</v>
      </c>
      <c r="H413" s="37">
        <f t="shared" si="75"/>
        <v>2.9383207741187967E-2</v>
      </c>
      <c r="I413" s="37">
        <f t="shared" si="76"/>
        <v>6.3991817805249873E-2</v>
      </c>
      <c r="J413" s="37">
        <f t="shared" si="77"/>
        <v>5.0351985922200804E-2</v>
      </c>
      <c r="K413" s="33">
        <v>29.5</v>
      </c>
      <c r="L413" s="33">
        <v>4.28</v>
      </c>
      <c r="M413" s="33">
        <v>490.71304033898298</v>
      </c>
      <c r="N413" s="33">
        <v>17.111382965762711</v>
      </c>
      <c r="O413" s="33">
        <v>53156.741189457214</v>
      </c>
      <c r="P413" s="33">
        <v>29.46805330542373</v>
      </c>
      <c r="Q413" s="33">
        <v>3192.1419529251893</v>
      </c>
      <c r="R413" s="33">
        <v>17.429766947597205</v>
      </c>
      <c r="S413" s="33">
        <v>21.05701364532402</v>
      </c>
      <c r="T413" s="33">
        <v>16.652373852217277</v>
      </c>
      <c r="U413" s="37">
        <f t="shared" si="78"/>
        <v>1.2821846085016343E-2</v>
      </c>
      <c r="V413" s="38">
        <f t="shared" si="79"/>
        <v>1.0128218460850162</v>
      </c>
      <c r="W413" s="38">
        <f t="shared" si="80"/>
        <v>0.15949039760229122</v>
      </c>
      <c r="X413" s="37">
        <f t="shared" si="81"/>
        <v>5.0677926810941187E-2</v>
      </c>
      <c r="Y413" s="37">
        <f t="shared" si="82"/>
        <v>8.5570027673742999E-2</v>
      </c>
      <c r="Z413" s="37">
        <f t="shared" si="83"/>
        <v>4.2281364222913176E-2</v>
      </c>
    </row>
    <row r="414" spans="1:26" x14ac:dyDescent="0.3">
      <c r="A414" s="34">
        <v>22037</v>
      </c>
      <c r="B414" s="33">
        <v>55.22</v>
      </c>
      <c r="C414" s="33">
        <v>1.9466699999999999</v>
      </c>
      <c r="D414" s="33">
        <v>3.3033299999999999</v>
      </c>
      <c r="E414" s="37">
        <f t="shared" si="72"/>
        <v>-1.30347710193715E-2</v>
      </c>
      <c r="F414" s="37">
        <f t="shared" si="73"/>
        <v>0.98696522898062855</v>
      </c>
      <c r="G414" s="37">
        <f t="shared" si="74"/>
        <v>-8.3346623136225095E-2</v>
      </c>
      <c r="H414" s="37">
        <f t="shared" si="75"/>
        <v>3.7570059991448801E-2</v>
      </c>
      <c r="I414" s="37">
        <f t="shared" si="76"/>
        <v>6.8861567568870186E-2</v>
      </c>
      <c r="J414" s="37">
        <f t="shared" si="77"/>
        <v>5.0993833780282216E-2</v>
      </c>
      <c r="K414" s="33">
        <v>29.5</v>
      </c>
      <c r="L414" s="33">
        <v>4.3499999999999996</v>
      </c>
      <c r="M414" s="33">
        <v>486.22239525423726</v>
      </c>
      <c r="N414" s="33">
        <v>17.140792288474575</v>
      </c>
      <c r="O414" s="33">
        <v>52825.021854107916</v>
      </c>
      <c r="P414" s="33">
        <v>29.086436525084746</v>
      </c>
      <c r="Q414" s="33">
        <v>3160.0593886514002</v>
      </c>
      <c r="R414" s="33">
        <v>17.256170578727914</v>
      </c>
      <c r="S414" s="33">
        <v>20.829617960486186</v>
      </c>
      <c r="T414" s="33">
        <v>16.716464900570031</v>
      </c>
      <c r="U414" s="37">
        <f t="shared" si="78"/>
        <v>-9.1933950794365529E-3</v>
      </c>
      <c r="V414" s="38">
        <f t="shared" si="79"/>
        <v>0.99080660492056349</v>
      </c>
      <c r="W414" s="38">
        <f t="shared" si="80"/>
        <v>0.17494248069705032</v>
      </c>
      <c r="X414" s="37">
        <f t="shared" si="81"/>
        <v>6.1466062338234373E-2</v>
      </c>
      <c r="Y414" s="37">
        <f t="shared" si="82"/>
        <v>8.5614137069137897E-2</v>
      </c>
      <c r="Z414" s="37">
        <f t="shared" si="83"/>
        <v>3.7850712004009246E-2</v>
      </c>
    </row>
    <row r="415" spans="1:26" x14ac:dyDescent="0.3">
      <c r="A415" s="34">
        <v>22068</v>
      </c>
      <c r="B415" s="33">
        <v>57.26</v>
      </c>
      <c r="C415" s="33">
        <v>1.95</v>
      </c>
      <c r="D415" s="33">
        <v>3.26</v>
      </c>
      <c r="E415" s="37">
        <f t="shared" si="72"/>
        <v>-1.3203855212925913E-2</v>
      </c>
      <c r="F415" s="37">
        <f t="shared" si="73"/>
        <v>0.98679614478707411</v>
      </c>
      <c r="G415" s="37">
        <f t="shared" si="74"/>
        <v>-7.7310800569302729E-2</v>
      </c>
      <c r="H415" s="37">
        <f t="shared" si="75"/>
        <v>4.5777123970293765E-2</v>
      </c>
      <c r="I415" s="37">
        <f t="shared" si="76"/>
        <v>7.3743231711914881E-2</v>
      </c>
      <c r="J415" s="37">
        <f t="shared" si="77"/>
        <v>5.1648917984622678E-2</v>
      </c>
      <c r="K415" s="33">
        <v>29.6</v>
      </c>
      <c r="L415" s="33">
        <v>4.1500000000000004</v>
      </c>
      <c r="M415" s="33">
        <v>502.48164797297289</v>
      </c>
      <c r="N415" s="33">
        <v>17.112106418918916</v>
      </c>
      <c r="O415" s="33">
        <v>54746.414901705582</v>
      </c>
      <c r="P415" s="33">
        <v>28.607931756756752</v>
      </c>
      <c r="Q415" s="33">
        <v>3116.8933387977681</v>
      </c>
      <c r="R415" s="33">
        <v>17.823363817264749</v>
      </c>
      <c r="S415" s="33">
        <v>21.494025476015562</v>
      </c>
      <c r="T415" s="33">
        <v>17.564417177914113</v>
      </c>
      <c r="U415" s="37">
        <f t="shared" si="78"/>
        <v>3.6277093167960586E-2</v>
      </c>
      <c r="V415" s="38">
        <f t="shared" si="79"/>
        <v>1.0362770931679606</v>
      </c>
      <c r="W415" s="38">
        <f t="shared" si="80"/>
        <v>0.19785261685771416</v>
      </c>
      <c r="X415" s="37">
        <f t="shared" si="81"/>
        <v>7.1156693053651132E-2</v>
      </c>
      <c r="Y415" s="37">
        <f t="shared" si="82"/>
        <v>9.0431089648456364E-2</v>
      </c>
      <c r="Z415" s="37">
        <f t="shared" si="83"/>
        <v>2.5703647852452605E-2</v>
      </c>
    </row>
    <row r="416" spans="1:26" x14ac:dyDescent="0.3">
      <c r="A416" s="34">
        <v>22098</v>
      </c>
      <c r="B416" s="33">
        <v>55.84</v>
      </c>
      <c r="C416" s="33">
        <v>1.95</v>
      </c>
      <c r="D416" s="33">
        <v>3.2633299999999998</v>
      </c>
      <c r="E416" s="37">
        <f t="shared" si="72"/>
        <v>1.0209510447117336E-3</v>
      </c>
      <c r="F416" s="37">
        <f t="shared" si="73"/>
        <v>1.0010209510447117</v>
      </c>
      <c r="G416" s="37">
        <f t="shared" si="74"/>
        <v>-7.1116300263870613E-2</v>
      </c>
      <c r="H416" s="37">
        <f t="shared" si="75"/>
        <v>5.4003146980033279E-2</v>
      </c>
      <c r="I416" s="37">
        <f t="shared" si="76"/>
        <v>7.8636225919131775E-2</v>
      </c>
      <c r="J416" s="37">
        <f t="shared" si="77"/>
        <v>5.2316661746096393E-2</v>
      </c>
      <c r="K416" s="33">
        <v>29.6</v>
      </c>
      <c r="L416" s="33">
        <v>3.9</v>
      </c>
      <c r="M416" s="33">
        <v>490.0205243243243</v>
      </c>
      <c r="N416" s="33">
        <v>17.112106418918916</v>
      </c>
      <c r="O416" s="33">
        <v>53544.116320865651</v>
      </c>
      <c r="P416" s="33">
        <v>28.637153969256754</v>
      </c>
      <c r="Q416" s="33">
        <v>3129.1568967294143</v>
      </c>
      <c r="R416" s="33">
        <v>17.376806472898117</v>
      </c>
      <c r="S416" s="33">
        <v>20.937549239049794</v>
      </c>
      <c r="T416" s="33">
        <v>17.111355578504167</v>
      </c>
      <c r="U416" s="37">
        <f t="shared" si="78"/>
        <v>-2.5111841215851905E-2</v>
      </c>
      <c r="V416" s="38">
        <f t="shared" si="79"/>
        <v>0.97488815878414814</v>
      </c>
      <c r="W416" s="38">
        <f t="shared" si="80"/>
        <v>0.14052074168983331</v>
      </c>
      <c r="X416" s="37">
        <f t="shared" si="81"/>
        <v>5.9070643552314728E-2</v>
      </c>
      <c r="Y416" s="37">
        <f t="shared" si="82"/>
        <v>7.3211701658007833E-2</v>
      </c>
      <c r="Z416" s="37">
        <f t="shared" si="83"/>
        <v>2.1510177899019212E-2</v>
      </c>
    </row>
    <row r="417" spans="1:26" x14ac:dyDescent="0.3">
      <c r="A417" s="34">
        <v>22129</v>
      </c>
      <c r="B417" s="33">
        <v>56.51</v>
      </c>
      <c r="C417" s="33">
        <v>1.95</v>
      </c>
      <c r="D417" s="33">
        <v>3.26667</v>
      </c>
      <c r="E417" s="37">
        <f t="shared" si="72"/>
        <v>1.0229709927311466E-3</v>
      </c>
      <c r="F417" s="37">
        <f t="shared" si="73"/>
        <v>1.0010229709927312</v>
      </c>
      <c r="G417" s="37">
        <f t="shared" si="74"/>
        <v>-7.002323792184173E-2</v>
      </c>
      <c r="H417" s="37">
        <f t="shared" si="75"/>
        <v>5.7113826381837818E-2</v>
      </c>
      <c r="I417" s="37">
        <f t="shared" si="76"/>
        <v>8.0353564944132039E-2</v>
      </c>
      <c r="J417" s="37">
        <f t="shared" si="77"/>
        <v>5.1234405630147251E-2</v>
      </c>
      <c r="K417" s="33">
        <v>29.6</v>
      </c>
      <c r="L417" s="33">
        <v>3.8</v>
      </c>
      <c r="M417" s="33">
        <v>495.90006858108103</v>
      </c>
      <c r="N417" s="33">
        <v>17.112106418918916</v>
      </c>
      <c r="O417" s="33">
        <v>54342.387754195173</v>
      </c>
      <c r="P417" s="33">
        <v>28.666463936148645</v>
      </c>
      <c r="Q417" s="33">
        <v>3141.3669758449255</v>
      </c>
      <c r="R417" s="33">
        <v>17.582113039577678</v>
      </c>
      <c r="S417" s="33">
        <v>21.166031871201241</v>
      </c>
      <c r="T417" s="33">
        <v>17.298961939834754</v>
      </c>
      <c r="U417" s="37">
        <f t="shared" si="78"/>
        <v>1.1927155187634778E-2</v>
      </c>
      <c r="V417" s="38">
        <f t="shared" si="79"/>
        <v>1.0119271551876348</v>
      </c>
      <c r="W417" s="38">
        <f t="shared" si="80"/>
        <v>0.16668554118543955</v>
      </c>
      <c r="X417" s="37">
        <f t="shared" si="81"/>
        <v>6.2546423910397664E-2</v>
      </c>
      <c r="Y417" s="37">
        <f t="shared" si="82"/>
        <v>7.8022122218253998E-2</v>
      </c>
      <c r="Z417" s="37">
        <f t="shared" si="83"/>
        <v>2.4230289749411327E-2</v>
      </c>
    </row>
    <row r="418" spans="1:26" x14ac:dyDescent="0.3">
      <c r="A418" s="34">
        <v>22160</v>
      </c>
      <c r="B418" s="33">
        <v>54.81</v>
      </c>
      <c r="C418" s="33">
        <v>1.95</v>
      </c>
      <c r="D418" s="33">
        <v>3.27</v>
      </c>
      <c r="E418" s="37">
        <f t="shared" si="72"/>
        <v>1.0188674931028447E-3</v>
      </c>
      <c r="F418" s="37">
        <f t="shared" si="73"/>
        <v>1.0010188674931029</v>
      </c>
      <c r="G418" s="37">
        <f t="shared" si="74"/>
        <v>-6.8938302914392402E-2</v>
      </c>
      <c r="H418" s="37">
        <f t="shared" si="75"/>
        <v>6.0189389161658724E-2</v>
      </c>
      <c r="I418" s="37">
        <f t="shared" si="76"/>
        <v>8.2052143349786277E-2</v>
      </c>
      <c r="J418" s="37">
        <f t="shared" si="77"/>
        <v>5.0142205403084894E-2</v>
      </c>
      <c r="K418" s="33">
        <v>29.6</v>
      </c>
      <c r="L418" s="33">
        <v>3.8</v>
      </c>
      <c r="M418" s="33">
        <v>480.98182195945941</v>
      </c>
      <c r="N418" s="33">
        <v>17.112106418918916</v>
      </c>
      <c r="O418" s="33">
        <v>52863.863224517678</v>
      </c>
      <c r="P418" s="33">
        <v>28.695686148648647</v>
      </c>
      <c r="Q418" s="33">
        <v>3153.8922230281482</v>
      </c>
      <c r="R418" s="33">
        <v>17.052015467817665</v>
      </c>
      <c r="S418" s="33">
        <v>20.511204667640982</v>
      </c>
      <c r="T418" s="33">
        <v>16.761467889908257</v>
      </c>
      <c r="U418" s="37">
        <f t="shared" si="78"/>
        <v>-3.0544954583726875E-2</v>
      </c>
      <c r="V418" s="38">
        <f t="shared" si="79"/>
        <v>0.96945504541627314</v>
      </c>
      <c r="W418" s="38">
        <f t="shared" si="80"/>
        <v>0.19361098926777065</v>
      </c>
      <c r="X418" s="37">
        <f t="shared" si="81"/>
        <v>6.7592193824569158E-2</v>
      </c>
      <c r="Y418" s="37">
        <f t="shared" si="82"/>
        <v>7.9313018031220928E-2</v>
      </c>
      <c r="Z418" s="37">
        <f t="shared" si="83"/>
        <v>2.587183727363751E-2</v>
      </c>
    </row>
    <row r="419" spans="1:26" x14ac:dyDescent="0.3">
      <c r="A419" s="34">
        <v>22190</v>
      </c>
      <c r="B419" s="33">
        <v>53.73</v>
      </c>
      <c r="C419" s="33">
        <v>1.95</v>
      </c>
      <c r="D419" s="33">
        <v>3.27</v>
      </c>
      <c r="E419" s="37">
        <f t="shared" si="72"/>
        <v>0</v>
      </c>
      <c r="F419" s="37">
        <f t="shared" si="73"/>
        <v>1</v>
      </c>
      <c r="G419" s="37">
        <f t="shared" si="74"/>
        <v>-6.7849685842601648E-2</v>
      </c>
      <c r="H419" s="37">
        <f t="shared" si="75"/>
        <v>6.3232570053202153E-2</v>
      </c>
      <c r="I419" s="37">
        <f t="shared" si="76"/>
        <v>8.3734338776181971E-2</v>
      </c>
      <c r="J419" s="37">
        <f t="shared" si="77"/>
        <v>4.9040858737762427E-2</v>
      </c>
      <c r="K419" s="33">
        <v>29.8</v>
      </c>
      <c r="L419" s="33">
        <v>3.89</v>
      </c>
      <c r="M419" s="33">
        <v>468.33988892617447</v>
      </c>
      <c r="N419" s="33">
        <v>16.997260067114091</v>
      </c>
      <c r="O419" s="33">
        <v>51630.088913187989</v>
      </c>
      <c r="P419" s="33">
        <v>28.503097651006708</v>
      </c>
      <c r="Q419" s="33">
        <v>3142.1997161013351</v>
      </c>
      <c r="R419" s="33">
        <v>16.605104536251037</v>
      </c>
      <c r="S419" s="33">
        <v>19.958227629483645</v>
      </c>
      <c r="T419" s="33">
        <v>16.431192660550458</v>
      </c>
      <c r="U419" s="37">
        <f t="shared" si="78"/>
        <v>-1.9901154317295024E-2</v>
      </c>
      <c r="V419" s="38">
        <f t="shared" si="79"/>
        <v>0.980098845682705</v>
      </c>
      <c r="W419" s="38">
        <f t="shared" si="80"/>
        <v>0.22155468679066681</v>
      </c>
      <c r="X419" s="37">
        <f t="shared" si="81"/>
        <v>8.6611342350892961E-2</v>
      </c>
      <c r="Y419" s="37">
        <f t="shared" si="82"/>
        <v>9.2075653411058944E-2</v>
      </c>
      <c r="Z419" s="37">
        <f t="shared" si="83"/>
        <v>3.4642065977853242E-2</v>
      </c>
    </row>
    <row r="420" spans="1:26" x14ac:dyDescent="0.3">
      <c r="A420" s="34">
        <v>22221</v>
      </c>
      <c r="B420" s="33">
        <v>55.47</v>
      </c>
      <c r="C420" s="33">
        <v>1.95</v>
      </c>
      <c r="D420" s="33">
        <v>3.27</v>
      </c>
      <c r="E420" s="37">
        <f t="shared" si="72"/>
        <v>0</v>
      </c>
      <c r="F420" s="37">
        <f t="shared" si="73"/>
        <v>1</v>
      </c>
      <c r="G420" s="37">
        <f t="shared" si="74"/>
        <v>-5.3694284242940871E-2</v>
      </c>
      <c r="H420" s="37">
        <f t="shared" si="75"/>
        <v>6.4916562987969328E-2</v>
      </c>
      <c r="I420" s="37">
        <f t="shared" si="76"/>
        <v>8.6526372793572115E-2</v>
      </c>
      <c r="J420" s="37">
        <f t="shared" si="77"/>
        <v>4.7583797231960823E-2</v>
      </c>
      <c r="K420" s="33">
        <v>29.8</v>
      </c>
      <c r="L420" s="33">
        <v>3.93</v>
      </c>
      <c r="M420" s="33">
        <v>483.50667483221469</v>
      </c>
      <c r="N420" s="33">
        <v>16.997260067114091</v>
      </c>
      <c r="O420" s="33">
        <v>53458.234160858556</v>
      </c>
      <c r="P420" s="33">
        <v>28.503097651006708</v>
      </c>
      <c r="Q420" s="33">
        <v>3151.4048261403909</v>
      </c>
      <c r="R420" s="33">
        <v>17.146088452419004</v>
      </c>
      <c r="S420" s="33">
        <v>20.590981751601539</v>
      </c>
      <c r="T420" s="33">
        <v>16.963302752293579</v>
      </c>
      <c r="U420" s="37">
        <f t="shared" si="78"/>
        <v>3.1870829326413039E-2</v>
      </c>
      <c r="V420" s="38">
        <f t="shared" si="79"/>
        <v>1.0318708293264129</v>
      </c>
      <c r="W420" s="38">
        <f t="shared" si="80"/>
        <v>0.25999631794854072</v>
      </c>
      <c r="X420" s="37">
        <f t="shared" si="81"/>
        <v>9.4190207301855899E-2</v>
      </c>
      <c r="Y420" s="37">
        <f t="shared" si="82"/>
        <v>0.10056268991116912</v>
      </c>
      <c r="Z420" s="37">
        <f t="shared" si="83"/>
        <v>3.8786659958969238E-2</v>
      </c>
    </row>
    <row r="421" spans="1:26" x14ac:dyDescent="0.3">
      <c r="A421" s="34">
        <v>22251</v>
      </c>
      <c r="B421" s="33">
        <v>56.8</v>
      </c>
      <c r="C421" s="33">
        <v>1.95</v>
      </c>
      <c r="D421" s="33">
        <v>3.27</v>
      </c>
      <c r="E421" s="37">
        <f t="shared" si="72"/>
        <v>0</v>
      </c>
      <c r="F421" s="37">
        <f t="shared" si="73"/>
        <v>1</v>
      </c>
      <c r="G421" s="37">
        <f t="shared" si="74"/>
        <v>-3.9541897166590512E-2</v>
      </c>
      <c r="H421" s="37">
        <f t="shared" si="75"/>
        <v>6.65923692079744E-2</v>
      </c>
      <c r="I421" s="37">
        <f t="shared" si="76"/>
        <v>8.9280864011767491E-2</v>
      </c>
      <c r="J421" s="37">
        <f t="shared" si="77"/>
        <v>4.6105654193167922E-2</v>
      </c>
      <c r="K421" s="33">
        <v>29.8</v>
      </c>
      <c r="L421" s="33">
        <v>3.84</v>
      </c>
      <c r="M421" s="33">
        <v>495.09967785234892</v>
      </c>
      <c r="N421" s="33">
        <v>16.997260067114091</v>
      </c>
      <c r="O421" s="33">
        <v>54896.604712239146</v>
      </c>
      <c r="P421" s="33">
        <v>28.503097651006708</v>
      </c>
      <c r="Q421" s="33">
        <v>3160.4207290320774</v>
      </c>
      <c r="R421" s="33">
        <v>17.562090833957132</v>
      </c>
      <c r="S421" s="33">
        <v>21.071250947942275</v>
      </c>
      <c r="T421" s="33">
        <v>17.370030581039753</v>
      </c>
      <c r="U421" s="37">
        <f t="shared" si="78"/>
        <v>2.3693991659962492E-2</v>
      </c>
      <c r="V421" s="38">
        <f t="shared" si="79"/>
        <v>1.0236939916599626</v>
      </c>
      <c r="W421" s="38">
        <f t="shared" si="80"/>
        <v>0.27517124533687953</v>
      </c>
      <c r="X421" s="37">
        <f t="shared" si="81"/>
        <v>8.1759958474768801E-2</v>
      </c>
      <c r="Y421" s="37">
        <f t="shared" si="82"/>
        <v>9.5899632947768154E-2</v>
      </c>
      <c r="Z421" s="37">
        <f t="shared" si="83"/>
        <v>3.5532477781070604E-2</v>
      </c>
    </row>
    <row r="422" spans="1:26" x14ac:dyDescent="0.3">
      <c r="A422" s="34">
        <v>22282</v>
      </c>
      <c r="B422" s="33">
        <v>59.72</v>
      </c>
      <c r="C422" s="33">
        <v>1.9466699999999999</v>
      </c>
      <c r="D422" s="33">
        <v>3.21</v>
      </c>
      <c r="E422" s="37">
        <f t="shared" si="72"/>
        <v>-1.8519047767237527E-2</v>
      </c>
      <c r="F422" s="37">
        <f t="shared" si="73"/>
        <v>0.98148095223276244</v>
      </c>
      <c r="G422" s="37">
        <f t="shared" si="74"/>
        <v>-2.5386503074662614E-2</v>
      </c>
      <c r="H422" s="37">
        <f t="shared" si="75"/>
        <v>6.8260069048246663E-2</v>
      </c>
      <c r="I422" s="37">
        <f t="shared" si="76"/>
        <v>9.1998816913880788E-2</v>
      </c>
      <c r="J422" s="37">
        <f t="shared" si="77"/>
        <v>4.4605407828176347E-2</v>
      </c>
      <c r="K422" s="33">
        <v>29.8</v>
      </c>
      <c r="L422" s="33">
        <v>3.84</v>
      </c>
      <c r="M422" s="33">
        <v>520.55198523489923</v>
      </c>
      <c r="N422" s="33">
        <v>16.968233976845635</v>
      </c>
      <c r="O422" s="33">
        <v>57875.54045550798</v>
      </c>
      <c r="P422" s="33">
        <v>27.980105033557045</v>
      </c>
      <c r="Q422" s="33">
        <v>3110.8587552274053</v>
      </c>
      <c r="R422" s="33">
        <v>18.470416986477179</v>
      </c>
      <c r="S422" s="33">
        <v>22.138023912072335</v>
      </c>
      <c r="T422" s="33">
        <v>18.604361370716511</v>
      </c>
      <c r="U422" s="37">
        <f t="shared" si="78"/>
        <v>5.0130646943884014E-2</v>
      </c>
      <c r="V422" s="38">
        <f t="shared" si="79"/>
        <v>1.050130646943884</v>
      </c>
      <c r="W422" s="38">
        <f t="shared" si="80"/>
        <v>0.25716960956492563</v>
      </c>
      <c r="X422" s="37">
        <f t="shared" si="81"/>
        <v>8.0914875904518624E-2</v>
      </c>
      <c r="Y422" s="37">
        <f t="shared" si="82"/>
        <v>9.0256938948142462E-2</v>
      </c>
      <c r="Z422" s="37">
        <f t="shared" si="83"/>
        <v>3.9615471407204339E-2</v>
      </c>
    </row>
    <row r="423" spans="1:26" x14ac:dyDescent="0.3">
      <c r="A423" s="34">
        <v>22313</v>
      </c>
      <c r="B423" s="33">
        <v>62.17</v>
      </c>
      <c r="C423" s="33">
        <v>1.94333</v>
      </c>
      <c r="D423" s="33">
        <v>3.15</v>
      </c>
      <c r="E423" s="37">
        <f t="shared" si="72"/>
        <v>-1.8868484304382805E-2</v>
      </c>
      <c r="F423" s="37">
        <f t="shared" si="73"/>
        <v>0.98113151569561718</v>
      </c>
      <c r="G423" s="37">
        <f t="shared" si="74"/>
        <v>1.1506662553273594E-2</v>
      </c>
      <c r="H423" s="37">
        <f t="shared" si="75"/>
        <v>7.8920219938893865E-2</v>
      </c>
      <c r="I423" s="37">
        <f t="shared" si="76"/>
        <v>9.7690409216062868E-2</v>
      </c>
      <c r="J423" s="37">
        <f t="shared" si="77"/>
        <v>4.706543428178378E-2</v>
      </c>
      <c r="K423" s="33">
        <v>29.8</v>
      </c>
      <c r="L423" s="33">
        <v>3.78</v>
      </c>
      <c r="M423" s="33">
        <v>541.90751711409393</v>
      </c>
      <c r="N423" s="33">
        <v>16.939120721140938</v>
      </c>
      <c r="O423" s="33">
        <v>60406.814405364741</v>
      </c>
      <c r="P423" s="33">
        <v>27.457112416107378</v>
      </c>
      <c r="Q423" s="33">
        <v>3060.6637506337288</v>
      </c>
      <c r="R423" s="33">
        <v>19.234014498298357</v>
      </c>
      <c r="S423" s="33">
        <v>23.028743280290083</v>
      </c>
      <c r="T423" s="33">
        <v>19.736507936507937</v>
      </c>
      <c r="U423" s="37">
        <f t="shared" si="78"/>
        <v>4.0205595610256578E-2</v>
      </c>
      <c r="V423" s="38">
        <f t="shared" si="79"/>
        <v>1.0402055956102565</v>
      </c>
      <c r="W423" s="38">
        <f t="shared" si="80"/>
        <v>0.15174973510010514</v>
      </c>
      <c r="X423" s="37">
        <f t="shared" si="81"/>
        <v>7.4511436081716731E-2</v>
      </c>
      <c r="Y423" s="37">
        <f t="shared" si="82"/>
        <v>8.3835573733188617E-2</v>
      </c>
      <c r="Z423" s="37">
        <f t="shared" si="83"/>
        <v>3.8400452682322062E-2</v>
      </c>
    </row>
    <row r="424" spans="1:26" x14ac:dyDescent="0.3">
      <c r="A424" s="34">
        <v>22341</v>
      </c>
      <c r="B424" s="33">
        <v>64.12</v>
      </c>
      <c r="C424" s="33">
        <v>1.94</v>
      </c>
      <c r="D424" s="33">
        <v>3.09</v>
      </c>
      <c r="E424" s="37">
        <f t="shared" si="72"/>
        <v>-1.9231361927887644E-2</v>
      </c>
      <c r="F424" s="37">
        <f t="shared" si="73"/>
        <v>0.98076863807211234</v>
      </c>
      <c r="G424" s="37">
        <f t="shared" si="74"/>
        <v>4.9818839495482381E-2</v>
      </c>
      <c r="H424" s="37">
        <f t="shared" si="75"/>
        <v>8.9653349416016326E-2</v>
      </c>
      <c r="I424" s="37">
        <f t="shared" si="76"/>
        <v>0.10343831884267285</v>
      </c>
      <c r="J424" s="37">
        <f t="shared" si="77"/>
        <v>4.955834492053679E-2</v>
      </c>
      <c r="K424" s="33">
        <v>29.8</v>
      </c>
      <c r="L424" s="33">
        <v>3.74</v>
      </c>
      <c r="M424" s="33">
        <v>558.90477718120803</v>
      </c>
      <c r="N424" s="33">
        <v>16.910094630872482</v>
      </c>
      <c r="O424" s="33">
        <v>62458.592697456239</v>
      </c>
      <c r="P424" s="33">
        <v>26.934119798657715</v>
      </c>
      <c r="Q424" s="33">
        <v>3009.9352999865837</v>
      </c>
      <c r="R424" s="33">
        <v>19.844225272725573</v>
      </c>
      <c r="S424" s="33">
        <v>23.733978127182588</v>
      </c>
      <c r="T424" s="33">
        <v>20.750809061488674</v>
      </c>
      <c r="U424" s="37">
        <f t="shared" si="78"/>
        <v>3.0883759460106183E-2</v>
      </c>
      <c r="V424" s="38">
        <f t="shared" si="79"/>
        <v>1.0308837594601061</v>
      </c>
      <c r="W424" s="38">
        <f t="shared" si="80"/>
        <v>0.1255161707025112</v>
      </c>
      <c r="X424" s="37">
        <f t="shared" si="81"/>
        <v>6.5367850393177385E-2</v>
      </c>
      <c r="Y424" s="37">
        <f t="shared" si="82"/>
        <v>7.4531525957362454E-2</v>
      </c>
      <c r="Z424" s="37">
        <f t="shared" si="83"/>
        <v>3.8186537368872564E-2</v>
      </c>
    </row>
    <row r="425" spans="1:26" x14ac:dyDescent="0.3">
      <c r="A425" s="34">
        <v>22372</v>
      </c>
      <c r="B425" s="33">
        <v>65.83</v>
      </c>
      <c r="C425" s="33">
        <v>1.94</v>
      </c>
      <c r="D425" s="33">
        <v>3.07</v>
      </c>
      <c r="E425" s="37">
        <f t="shared" si="72"/>
        <v>-6.4935293105483427E-3</v>
      </c>
      <c r="F425" s="37">
        <f t="shared" si="73"/>
        <v>0.99350647068945164</v>
      </c>
      <c r="G425" s="37">
        <f t="shared" si="74"/>
        <v>8.9633504036583656E-2</v>
      </c>
      <c r="H425" s="37">
        <f t="shared" si="75"/>
        <v>0.10046411734946936</v>
      </c>
      <c r="I425" s="37">
        <f t="shared" si="76"/>
        <v>0.10924575586428542</v>
      </c>
      <c r="J425" s="37">
        <f t="shared" si="77"/>
        <v>5.2085587890012164E-2</v>
      </c>
      <c r="K425" s="33">
        <v>29.8</v>
      </c>
      <c r="L425" s="33">
        <v>3.78</v>
      </c>
      <c r="M425" s="33">
        <v>573.81006677852338</v>
      </c>
      <c r="N425" s="33">
        <v>16.910094630872482</v>
      </c>
      <c r="O425" s="33">
        <v>64281.762784772807</v>
      </c>
      <c r="P425" s="33">
        <v>26.759788926174494</v>
      </c>
      <c r="Q425" s="33">
        <v>2997.7975353068896</v>
      </c>
      <c r="R425" s="33">
        <v>20.38284297575478</v>
      </c>
      <c r="S425" s="33">
        <v>24.352100217522835</v>
      </c>
      <c r="T425" s="33">
        <v>21.44299674267101</v>
      </c>
      <c r="U425" s="37">
        <f t="shared" si="78"/>
        <v>2.6319333738433023E-2</v>
      </c>
      <c r="V425" s="38">
        <f t="shared" si="79"/>
        <v>1.0263193337384331</v>
      </c>
      <c r="W425" s="38">
        <f t="shared" si="80"/>
        <v>9.288519817525831E-2</v>
      </c>
      <c r="X425" s="37">
        <f t="shared" si="81"/>
        <v>6.1171811914423557E-2</v>
      </c>
      <c r="Y425" s="37">
        <f t="shared" si="82"/>
        <v>5.9790236380719008E-2</v>
      </c>
      <c r="Z425" s="37">
        <f t="shared" si="83"/>
        <v>3.7643443609585603E-2</v>
      </c>
    </row>
    <row r="426" spans="1:26" x14ac:dyDescent="0.3">
      <c r="A426" s="34">
        <v>22402</v>
      </c>
      <c r="B426" s="33">
        <v>66.5</v>
      </c>
      <c r="C426" s="33">
        <v>1.94</v>
      </c>
      <c r="D426" s="33">
        <v>3.05</v>
      </c>
      <c r="E426" s="37">
        <f t="shared" si="72"/>
        <v>-6.5359709797855334E-3</v>
      </c>
      <c r="F426" s="37">
        <f t="shared" si="73"/>
        <v>0.99346402902021447</v>
      </c>
      <c r="G426" s="37">
        <f t="shared" si="74"/>
        <v>0.10754916557808603</v>
      </c>
      <c r="H426" s="37">
        <f t="shared" si="75"/>
        <v>0.10662862520036498</v>
      </c>
      <c r="I426" s="37">
        <f t="shared" si="76"/>
        <v>0.11206142565981825</v>
      </c>
      <c r="J426" s="37">
        <f t="shared" si="77"/>
        <v>5.3377168003781783E-2</v>
      </c>
      <c r="K426" s="33">
        <v>29.8</v>
      </c>
      <c r="L426" s="33">
        <v>3.71</v>
      </c>
      <c r="M426" s="33">
        <v>579.65015100671133</v>
      </c>
      <c r="N426" s="33">
        <v>16.910094630872482</v>
      </c>
      <c r="O426" s="33">
        <v>65093.869717518814</v>
      </c>
      <c r="P426" s="33">
        <v>26.585458053691273</v>
      </c>
      <c r="Q426" s="33">
        <v>2985.5083103523671</v>
      </c>
      <c r="R426" s="33">
        <v>20.598606843297343</v>
      </c>
      <c r="S426" s="33">
        <v>24.584398270064099</v>
      </c>
      <c r="T426" s="33">
        <v>21.803278688524593</v>
      </c>
      <c r="U426" s="37">
        <f t="shared" si="78"/>
        <v>1.012628618202307E-2</v>
      </c>
      <c r="V426" s="38">
        <f t="shared" si="79"/>
        <v>1.010126286182023</v>
      </c>
      <c r="W426" s="38">
        <f t="shared" si="80"/>
        <v>3.0371440800661009E-2</v>
      </c>
      <c r="X426" s="37">
        <f t="shared" si="81"/>
        <v>5.7246620032508133E-2</v>
      </c>
      <c r="Y426" s="37">
        <f t="shared" si="82"/>
        <v>6.0537922566550328E-2</v>
      </c>
      <c r="Z426" s="37">
        <f t="shared" si="83"/>
        <v>3.8349353310734635E-2</v>
      </c>
    </row>
    <row r="427" spans="1:26" x14ac:dyDescent="0.3">
      <c r="A427" s="34">
        <v>22433</v>
      </c>
      <c r="B427" s="33">
        <v>65.62</v>
      </c>
      <c r="C427" s="33">
        <v>1.94</v>
      </c>
      <c r="D427" s="33">
        <v>3.03</v>
      </c>
      <c r="E427" s="37">
        <f t="shared" si="72"/>
        <v>-6.578971098042511E-3</v>
      </c>
      <c r="F427" s="37">
        <f t="shared" si="73"/>
        <v>0.99342102890195749</v>
      </c>
      <c r="G427" s="37">
        <f t="shared" si="74"/>
        <v>0.12570380361876921</v>
      </c>
      <c r="H427" s="37">
        <f t="shared" si="75"/>
        <v>0.11276418220088491</v>
      </c>
      <c r="I427" s="37">
        <f t="shared" si="76"/>
        <v>0.11487529650170902</v>
      </c>
      <c r="J427" s="37">
        <f t="shared" si="77"/>
        <v>5.4669348560990372E-2</v>
      </c>
      <c r="K427" s="33">
        <v>29.8</v>
      </c>
      <c r="L427" s="33">
        <v>3.88</v>
      </c>
      <c r="M427" s="33">
        <v>571.97959261744973</v>
      </c>
      <c r="N427" s="33">
        <v>16.910094630872482</v>
      </c>
      <c r="O427" s="33">
        <v>64390.725410545136</v>
      </c>
      <c r="P427" s="33">
        <v>26.411127181208052</v>
      </c>
      <c r="Q427" s="33">
        <v>2973.2383113982278</v>
      </c>
      <c r="R427" s="33">
        <v>20.332414551592304</v>
      </c>
      <c r="S427" s="33">
        <v>24.243964853269762</v>
      </c>
      <c r="T427" s="33">
        <v>21.656765676567659</v>
      </c>
      <c r="U427" s="37">
        <f t="shared" si="78"/>
        <v>-1.3321420128852783E-2</v>
      </c>
      <c r="V427" s="38">
        <f t="shared" si="79"/>
        <v>0.98667857987114727</v>
      </c>
      <c r="W427" s="38">
        <f t="shared" si="80"/>
        <v>-5.877313959930941E-2</v>
      </c>
      <c r="X427" s="37">
        <f t="shared" si="81"/>
        <v>5.710857358595689E-2</v>
      </c>
      <c r="Y427" s="37">
        <f t="shared" si="82"/>
        <v>4.734964240540851E-2</v>
      </c>
      <c r="Z427" s="37">
        <f t="shared" si="83"/>
        <v>3.595643543184579E-2</v>
      </c>
    </row>
    <row r="428" spans="1:26" x14ac:dyDescent="0.3">
      <c r="A428" s="34">
        <v>22463</v>
      </c>
      <c r="B428" s="33">
        <v>65.44</v>
      </c>
      <c r="C428" s="33">
        <v>1.9466699999999999</v>
      </c>
      <c r="D428" s="33">
        <v>3.03667</v>
      </c>
      <c r="E428" s="37">
        <f t="shared" si="72"/>
        <v>2.1989007767178937E-3</v>
      </c>
      <c r="F428" s="37">
        <f t="shared" si="73"/>
        <v>1.0021989007767178</v>
      </c>
      <c r="G428" s="37">
        <f t="shared" si="74"/>
        <v>0.14409563507633361</v>
      </c>
      <c r="H428" s="37">
        <f t="shared" si="75"/>
        <v>0.11887200472349058</v>
      </c>
      <c r="I428" s="37">
        <f t="shared" si="76"/>
        <v>0.11768764311105695</v>
      </c>
      <c r="J428" s="37">
        <f t="shared" si="77"/>
        <v>5.596185787210306E-2</v>
      </c>
      <c r="K428" s="33">
        <v>30</v>
      </c>
      <c r="L428" s="33">
        <v>3.92</v>
      </c>
      <c r="M428" s="33">
        <v>566.60787733333336</v>
      </c>
      <c r="N428" s="33">
        <v>16.855112416999997</v>
      </c>
      <c r="O428" s="33">
        <v>63944.125734281093</v>
      </c>
      <c r="P428" s="33">
        <v>26.292804750333332</v>
      </c>
      <c r="Q428" s="33">
        <v>2967.2556279572027</v>
      </c>
      <c r="R428" s="33">
        <v>20.146643736827322</v>
      </c>
      <c r="S428" s="33">
        <v>24.001732449096966</v>
      </c>
      <c r="T428" s="33">
        <v>21.54992146002035</v>
      </c>
      <c r="U428" s="37">
        <f t="shared" si="78"/>
        <v>-2.7468352384640072E-3</v>
      </c>
      <c r="V428" s="38">
        <f t="shared" si="79"/>
        <v>0.99725316476153603</v>
      </c>
      <c r="W428" s="38">
        <f t="shared" si="80"/>
        <v>-0.16459495755140763</v>
      </c>
      <c r="X428" s="37">
        <f t="shared" si="81"/>
        <v>5.9596900663174246E-2</v>
      </c>
      <c r="Y428" s="37">
        <f t="shared" si="82"/>
        <v>4.8362584524306307E-2</v>
      </c>
      <c r="Z428" s="37">
        <f t="shared" si="83"/>
        <v>3.541052157389224E-2</v>
      </c>
    </row>
    <row r="429" spans="1:26" x14ac:dyDescent="0.3">
      <c r="A429" s="34">
        <v>22494</v>
      </c>
      <c r="B429" s="33">
        <v>67.790000000000006</v>
      </c>
      <c r="C429" s="33">
        <v>1.95333</v>
      </c>
      <c r="D429" s="33">
        <v>3.0433300000000001</v>
      </c>
      <c r="E429" s="37">
        <f t="shared" si="72"/>
        <v>2.190790349920107E-3</v>
      </c>
      <c r="F429" s="37">
        <f t="shared" si="73"/>
        <v>1.0021907903499201</v>
      </c>
      <c r="G429" s="37">
        <f t="shared" si="74"/>
        <v>0.14814625575153451</v>
      </c>
      <c r="H429" s="37">
        <f t="shared" si="75"/>
        <v>0.12172265625985279</v>
      </c>
      <c r="I429" s="37">
        <f t="shared" si="76"/>
        <v>0.11785877401937572</v>
      </c>
      <c r="J429" s="37">
        <f t="shared" si="77"/>
        <v>5.6428958861105549E-2</v>
      </c>
      <c r="K429" s="33">
        <v>29.9</v>
      </c>
      <c r="L429" s="33">
        <v>4.04</v>
      </c>
      <c r="M429" s="33">
        <v>588.91825652173918</v>
      </c>
      <c r="N429" s="33">
        <v>16.969342056521739</v>
      </c>
      <c r="O429" s="33">
        <v>66621.53615842991</v>
      </c>
      <c r="P429" s="33">
        <v>26.438598578260869</v>
      </c>
      <c r="Q429" s="33">
        <v>2990.8735748198037</v>
      </c>
      <c r="R429" s="33">
        <v>20.941688475215187</v>
      </c>
      <c r="S429" s="33">
        <v>24.927371788688767</v>
      </c>
      <c r="T429" s="33">
        <v>22.274942250758215</v>
      </c>
      <c r="U429" s="37">
        <f t="shared" si="78"/>
        <v>3.5280999148382702E-2</v>
      </c>
      <c r="V429" s="38">
        <f t="shared" si="79"/>
        <v>1.0352809991483827</v>
      </c>
      <c r="W429" s="38">
        <f t="shared" si="80"/>
        <v>-0.14235467810879465</v>
      </c>
      <c r="X429" s="37">
        <f t="shared" si="81"/>
        <v>7.2523349996528985E-2</v>
      </c>
      <c r="Y429" s="37">
        <f t="shared" si="82"/>
        <v>4.8400276715666379E-2</v>
      </c>
      <c r="Z429" s="37">
        <f t="shared" si="83"/>
        <v>3.4956978025539875E-2</v>
      </c>
    </row>
    <row r="430" spans="1:26" x14ac:dyDescent="0.3">
      <c r="A430" s="34">
        <v>22525</v>
      </c>
      <c r="B430" s="33">
        <v>67.260000000000005</v>
      </c>
      <c r="C430" s="33">
        <v>1.96</v>
      </c>
      <c r="D430" s="33">
        <v>3.05</v>
      </c>
      <c r="E430" s="37">
        <f t="shared" si="72"/>
        <v>2.1892799714045928E-3</v>
      </c>
      <c r="F430" s="37">
        <f t="shared" si="73"/>
        <v>1.0021892799714045</v>
      </c>
      <c r="G430" s="37">
        <f t="shared" si="74"/>
        <v>0.15218291813299922</v>
      </c>
      <c r="H430" s="37">
        <f t="shared" si="75"/>
        <v>0.12453805657927752</v>
      </c>
      <c r="I430" s="37">
        <f t="shared" si="76"/>
        <v>0.11802930972777315</v>
      </c>
      <c r="J430" s="37">
        <f t="shared" si="77"/>
        <v>5.6892029385247511E-2</v>
      </c>
      <c r="K430" s="33">
        <v>30</v>
      </c>
      <c r="L430" s="33">
        <v>3.98</v>
      </c>
      <c r="M430" s="33">
        <v>582.36622599999998</v>
      </c>
      <c r="N430" s="33">
        <v>16.970529333333332</v>
      </c>
      <c r="O430" s="33">
        <v>66040.318918079021</v>
      </c>
      <c r="P430" s="33">
        <v>26.408221666666666</v>
      </c>
      <c r="Q430" s="33">
        <v>2994.6918331867532</v>
      </c>
      <c r="R430" s="33">
        <v>20.705243044147252</v>
      </c>
      <c r="S430" s="33">
        <v>24.626812599567042</v>
      </c>
      <c r="T430" s="33">
        <v>22.052459016393446</v>
      </c>
      <c r="U430" s="37">
        <f t="shared" si="78"/>
        <v>-7.8489851307507082E-3</v>
      </c>
      <c r="V430" s="38">
        <f t="shared" si="79"/>
        <v>0.99215101486924928</v>
      </c>
      <c r="W430" s="38">
        <f t="shared" si="80"/>
        <v>-0.1493442359295506</v>
      </c>
      <c r="X430" s="37">
        <f t="shared" si="81"/>
        <v>5.5917796720538426E-2</v>
      </c>
      <c r="Y430" s="37">
        <f t="shared" si="82"/>
        <v>2.8523015826151799E-2</v>
      </c>
      <c r="Z430" s="37">
        <f t="shared" si="83"/>
        <v>2.9665426537834882E-2</v>
      </c>
    </row>
    <row r="431" spans="1:26" x14ac:dyDescent="0.3">
      <c r="A431" s="34">
        <v>22555</v>
      </c>
      <c r="B431" s="33">
        <v>68</v>
      </c>
      <c r="C431" s="33">
        <v>1.98</v>
      </c>
      <c r="D431" s="33">
        <v>3.09667</v>
      </c>
      <c r="E431" s="37">
        <f t="shared" si="72"/>
        <v>1.5185749964002789E-2</v>
      </c>
      <c r="F431" s="37">
        <f t="shared" si="73"/>
        <v>1.0151857499640027</v>
      </c>
      <c r="G431" s="37">
        <f t="shared" si="74"/>
        <v>0.15619818806175112</v>
      </c>
      <c r="H431" s="37">
        <f t="shared" si="75"/>
        <v>0.12731826885816755</v>
      </c>
      <c r="I431" s="37">
        <f t="shared" si="76"/>
        <v>0.1181986656173466</v>
      </c>
      <c r="J431" s="37">
        <f t="shared" si="77"/>
        <v>5.7350841766657723E-2</v>
      </c>
      <c r="K431" s="33">
        <v>30</v>
      </c>
      <c r="L431" s="33">
        <v>3.92</v>
      </c>
      <c r="M431" s="33">
        <v>588.77346666666665</v>
      </c>
      <c r="N431" s="33">
        <v>17.143697999999997</v>
      </c>
      <c r="O431" s="33">
        <v>66928.907806286894</v>
      </c>
      <c r="P431" s="33">
        <v>26.812310750333332</v>
      </c>
      <c r="Q431" s="33">
        <v>3047.8932490660945</v>
      </c>
      <c r="R431" s="33">
        <v>20.924190141010783</v>
      </c>
      <c r="S431" s="33">
        <v>24.869916653028223</v>
      </c>
      <c r="T431" s="33">
        <v>21.959072164615538</v>
      </c>
      <c r="U431" s="37">
        <f t="shared" si="78"/>
        <v>1.0941998863983003E-2</v>
      </c>
      <c r="V431" s="38">
        <f t="shared" si="79"/>
        <v>1.0109419988639829</v>
      </c>
      <c r="W431" s="38">
        <f t="shared" si="80"/>
        <v>-0.15026728027724545</v>
      </c>
      <c r="X431" s="37">
        <f t="shared" si="81"/>
        <v>6.422088849824803E-2</v>
      </c>
      <c r="Y431" s="37">
        <f t="shared" si="82"/>
        <v>2.278532612966E-2</v>
      </c>
      <c r="Z431" s="37">
        <f t="shared" si="83"/>
        <v>3.2634318554611852E-2</v>
      </c>
    </row>
    <row r="432" spans="1:26" x14ac:dyDescent="0.3">
      <c r="A432" s="34">
        <v>22586</v>
      </c>
      <c r="B432" s="33">
        <v>71.08</v>
      </c>
      <c r="C432" s="33">
        <v>2</v>
      </c>
      <c r="D432" s="33">
        <v>3.1433300000000002</v>
      </c>
      <c r="E432" s="37">
        <f t="shared" si="72"/>
        <v>1.4955406947984208E-2</v>
      </c>
      <c r="F432" s="37">
        <f t="shared" si="73"/>
        <v>1.0149554069479843</v>
      </c>
      <c r="G432" s="37">
        <f t="shared" si="74"/>
        <v>0.15386181838059532</v>
      </c>
      <c r="H432" s="37">
        <f t="shared" si="75"/>
        <v>0.12423949650883781</v>
      </c>
      <c r="I432" s="37">
        <f t="shared" si="76"/>
        <v>0.11564235908129916</v>
      </c>
      <c r="J432" s="37">
        <f t="shared" si="77"/>
        <v>5.7474779166973633E-2</v>
      </c>
      <c r="K432" s="33">
        <v>30</v>
      </c>
      <c r="L432" s="33">
        <v>3.94</v>
      </c>
      <c r="M432" s="33">
        <v>615.44144133333327</v>
      </c>
      <c r="N432" s="33">
        <v>17.316866666666666</v>
      </c>
      <c r="O432" s="33">
        <v>70124.435071155676</v>
      </c>
      <c r="P432" s="33">
        <v>27.216313249666666</v>
      </c>
      <c r="Q432" s="33">
        <v>3101.0726011848028</v>
      </c>
      <c r="R432" s="33">
        <v>21.857957721959664</v>
      </c>
      <c r="S432" s="33">
        <v>25.96008811037235</v>
      </c>
      <c r="T432" s="33">
        <v>22.61296141353278</v>
      </c>
      <c r="U432" s="37">
        <f t="shared" si="78"/>
        <v>4.4298298110343776E-2</v>
      </c>
      <c r="V432" s="38">
        <f t="shared" si="79"/>
        <v>1.0442982981103437</v>
      </c>
      <c r="W432" s="38">
        <f t="shared" si="80"/>
        <v>-0.18641216181991416</v>
      </c>
      <c r="X432" s="37">
        <f t="shared" si="81"/>
        <v>6.6261715817591771E-2</v>
      </c>
      <c r="Y432" s="37">
        <f t="shared" si="82"/>
        <v>1.8838699948990012E-2</v>
      </c>
      <c r="Z432" s="37">
        <f t="shared" si="83"/>
        <v>2.9368704003473134E-2</v>
      </c>
    </row>
    <row r="433" spans="1:26" x14ac:dyDescent="0.3">
      <c r="A433" s="34">
        <v>22616</v>
      </c>
      <c r="B433" s="33">
        <v>71.739999999999995</v>
      </c>
      <c r="C433" s="33">
        <v>2.02</v>
      </c>
      <c r="D433" s="33">
        <v>3.19</v>
      </c>
      <c r="E433" s="37">
        <f t="shared" si="72"/>
        <v>1.4738169265445978E-2</v>
      </c>
      <c r="F433" s="37">
        <f t="shared" si="73"/>
        <v>1.014738169265446</v>
      </c>
      <c r="G433" s="37">
        <f t="shared" si="74"/>
        <v>0.15159479025598799</v>
      </c>
      <c r="H433" s="37">
        <f t="shared" si="75"/>
        <v>0.12122539616486705</v>
      </c>
      <c r="I433" s="37">
        <f t="shared" si="76"/>
        <v>0.11313159491205749</v>
      </c>
      <c r="J433" s="37">
        <f t="shared" si="77"/>
        <v>5.7595233363942455E-2</v>
      </c>
      <c r="K433" s="33">
        <v>30</v>
      </c>
      <c r="L433" s="33">
        <v>4.0599999999999996</v>
      </c>
      <c r="M433" s="33">
        <v>621.15600733333326</v>
      </c>
      <c r="N433" s="33">
        <v>17.490035333333331</v>
      </c>
      <c r="O433" s="33">
        <v>70941.632694264947</v>
      </c>
      <c r="P433" s="33">
        <v>27.620402333333331</v>
      </c>
      <c r="Q433" s="33">
        <v>3154.4996974450123</v>
      </c>
      <c r="R433" s="33">
        <v>22.041480198382256</v>
      </c>
      <c r="S433" s="33">
        <v>26.15896745438857</v>
      </c>
      <c r="T433" s="33">
        <v>22.489028213166144</v>
      </c>
      <c r="U433" s="37">
        <f t="shared" si="78"/>
        <v>9.2424688176859903E-3</v>
      </c>
      <c r="V433" s="38">
        <f t="shared" si="79"/>
        <v>1.009242468817686</v>
      </c>
      <c r="W433" s="38">
        <f t="shared" si="80"/>
        <v>-0.16901546892307595</v>
      </c>
      <c r="X433" s="37">
        <f t="shared" si="81"/>
        <v>5.4054261086775135E-2</v>
      </c>
      <c r="Y433" s="37">
        <f t="shared" si="82"/>
        <v>1.9706752919363524E-2</v>
      </c>
      <c r="Z433" s="37">
        <f t="shared" si="83"/>
        <v>2.0152355086560547E-2</v>
      </c>
    </row>
    <row r="434" spans="1:26" x14ac:dyDescent="0.3">
      <c r="A434" s="34">
        <v>22647</v>
      </c>
      <c r="B434" s="33">
        <v>69.069999999999993</v>
      </c>
      <c r="C434" s="33">
        <v>2.0266700000000002</v>
      </c>
      <c r="D434" s="33">
        <v>3.25</v>
      </c>
      <c r="E434" s="37">
        <f t="shared" si="72"/>
        <v>1.863407954489301E-2</v>
      </c>
      <c r="F434" s="37">
        <f t="shared" si="73"/>
        <v>1.0186340795448929</v>
      </c>
      <c r="G434" s="37">
        <f t="shared" si="74"/>
        <v>0.14939314492945077</v>
      </c>
      <c r="H434" s="37">
        <f t="shared" si="75"/>
        <v>0.11827321181732753</v>
      </c>
      <c r="I434" s="37">
        <f t="shared" si="76"/>
        <v>0.11066302597329614</v>
      </c>
      <c r="J434" s="37">
        <f t="shared" si="77"/>
        <v>5.7711741898847535E-2</v>
      </c>
      <c r="K434" s="33">
        <v>30</v>
      </c>
      <c r="L434" s="33">
        <v>4.08</v>
      </c>
      <c r="M434" s="33">
        <v>598.03799033333314</v>
      </c>
      <c r="N434" s="33">
        <v>17.547787083666666</v>
      </c>
      <c r="O434" s="33">
        <v>68468.355776701792</v>
      </c>
      <c r="P434" s="33">
        <v>28.139908333333331</v>
      </c>
      <c r="Q434" s="33">
        <v>3221.6904050134772</v>
      </c>
      <c r="R434" s="33">
        <v>21.197931400015211</v>
      </c>
      <c r="S434" s="33">
        <v>25.14245991608291</v>
      </c>
      <c r="T434" s="33">
        <v>21.252307692307689</v>
      </c>
      <c r="U434" s="37">
        <f t="shared" si="78"/>
        <v>-3.7927989003255023E-2</v>
      </c>
      <c r="V434" s="38">
        <f t="shared" si="79"/>
        <v>0.962072010996745</v>
      </c>
      <c r="W434" s="38">
        <f t="shared" si="80"/>
        <v>-0.14172012931323186</v>
      </c>
      <c r="X434" s="37">
        <f t="shared" si="81"/>
        <v>4.5074534776595065E-2</v>
      </c>
      <c r="Y434" s="37">
        <f t="shared" si="82"/>
        <v>1.8701244908048587E-2</v>
      </c>
      <c r="Z434" s="37">
        <f t="shared" si="83"/>
        <v>2.5690931521403115E-2</v>
      </c>
    </row>
    <row r="435" spans="1:26" x14ac:dyDescent="0.3">
      <c r="A435" s="34">
        <v>22678</v>
      </c>
      <c r="B435" s="33">
        <v>70.22</v>
      </c>
      <c r="C435" s="33">
        <v>2.0333299999999999</v>
      </c>
      <c r="D435" s="33">
        <v>3.31</v>
      </c>
      <c r="E435" s="37">
        <f t="shared" si="72"/>
        <v>1.8293193047325483E-2</v>
      </c>
      <c r="F435" s="37">
        <f t="shared" si="73"/>
        <v>1.0182931930473256</v>
      </c>
      <c r="G435" s="37">
        <f t="shared" si="74"/>
        <v>0.13245803962992508</v>
      </c>
      <c r="H435" s="37">
        <f t="shared" si="75"/>
        <v>0.11523419251694111</v>
      </c>
      <c r="I435" s="37">
        <f t="shared" si="76"/>
        <v>0.10571797706115404</v>
      </c>
      <c r="J435" s="37">
        <f t="shared" si="77"/>
        <v>5.6498964048826927E-2</v>
      </c>
      <c r="K435" s="33">
        <v>30.1</v>
      </c>
      <c r="L435" s="33">
        <v>4.04</v>
      </c>
      <c r="M435" s="33">
        <v>605.97527109634541</v>
      </c>
      <c r="N435" s="33">
        <v>17.546962375083055</v>
      </c>
      <c r="O435" s="33">
        <v>69544.491761609563</v>
      </c>
      <c r="P435" s="33">
        <v>28.564200332225912</v>
      </c>
      <c r="Q435" s="33">
        <v>3278.1581847184234</v>
      </c>
      <c r="R435" s="33">
        <v>21.451687754873362</v>
      </c>
      <c r="S435" s="33">
        <v>25.427057120717432</v>
      </c>
      <c r="T435" s="33">
        <v>21.214501510574017</v>
      </c>
      <c r="U435" s="37">
        <f t="shared" si="78"/>
        <v>1.6512687639404729E-2</v>
      </c>
      <c r="V435" s="38">
        <f t="shared" si="79"/>
        <v>1.0165126876394048</v>
      </c>
      <c r="W435" s="38">
        <f t="shared" si="80"/>
        <v>-7.4067528044287401E-2</v>
      </c>
      <c r="X435" s="37">
        <f t="shared" si="81"/>
        <v>6.6423219137184297E-2</v>
      </c>
      <c r="Y435" s="37">
        <f t="shared" si="82"/>
        <v>3.385824393458492E-2</v>
      </c>
      <c r="Z435" s="37">
        <f t="shared" si="83"/>
        <v>3.3576093272992935E-2</v>
      </c>
    </row>
    <row r="436" spans="1:26" x14ac:dyDescent="0.3">
      <c r="A436" s="34">
        <v>22706</v>
      </c>
      <c r="B436" s="33">
        <v>70.290000000000006</v>
      </c>
      <c r="C436" s="33">
        <v>2.04</v>
      </c>
      <c r="D436" s="33">
        <v>3.37</v>
      </c>
      <c r="E436" s="37">
        <f t="shared" si="72"/>
        <v>1.7964554975298894E-2</v>
      </c>
      <c r="F436" s="37">
        <f t="shared" si="73"/>
        <v>1.0179645549752989</v>
      </c>
      <c r="G436" s="37">
        <f t="shared" si="74"/>
        <v>0.11613441702911276</v>
      </c>
      <c r="H436" s="37">
        <f t="shared" si="75"/>
        <v>0.11227960562431338</v>
      </c>
      <c r="I436" s="37">
        <f t="shared" si="76"/>
        <v>0.10083467431746485</v>
      </c>
      <c r="J436" s="37">
        <f t="shared" si="77"/>
        <v>5.5315681305651232E-2</v>
      </c>
      <c r="K436" s="33">
        <v>30.1</v>
      </c>
      <c r="L436" s="33">
        <v>3.93</v>
      </c>
      <c r="M436" s="33">
        <v>606.57934784053157</v>
      </c>
      <c r="N436" s="33">
        <v>17.60452225913621</v>
      </c>
      <c r="O436" s="33">
        <v>69782.182989504552</v>
      </c>
      <c r="P436" s="33">
        <v>29.081980398671096</v>
      </c>
      <c r="Q436" s="33">
        <v>3345.653103921331</v>
      </c>
      <c r="R436" s="33">
        <v>21.443158568526222</v>
      </c>
      <c r="S436" s="33">
        <v>25.400593865759607</v>
      </c>
      <c r="T436" s="33">
        <v>20.857566765578635</v>
      </c>
      <c r="U436" s="37">
        <f t="shared" si="78"/>
        <v>9.9637044752787945E-4</v>
      </c>
      <c r="V436" s="38">
        <f t="shared" si="79"/>
        <v>1.000996370447528</v>
      </c>
      <c r="W436" s="38">
        <f t="shared" si="80"/>
        <v>-7.7146998984167325E-2</v>
      </c>
      <c r="X436" s="37">
        <f t="shared" si="81"/>
        <v>6.3368278996429162E-2</v>
      </c>
      <c r="Y436" s="37">
        <f t="shared" si="82"/>
        <v>3.725604579370323E-2</v>
      </c>
      <c r="Z436" s="37">
        <f t="shared" si="83"/>
        <v>3.3744964364207597E-2</v>
      </c>
    </row>
    <row r="437" spans="1:26" x14ac:dyDescent="0.3">
      <c r="A437" s="34">
        <v>22737</v>
      </c>
      <c r="B437" s="33">
        <v>68.05</v>
      </c>
      <c r="C437" s="33">
        <v>2.0466700000000002</v>
      </c>
      <c r="D437" s="33">
        <v>3.40333</v>
      </c>
      <c r="E437" s="37">
        <f t="shared" si="72"/>
        <v>9.8416197117849758E-3</v>
      </c>
      <c r="F437" s="37">
        <f t="shared" si="73"/>
        <v>1.009841619711785</v>
      </c>
      <c r="G437" s="37">
        <f t="shared" si="74"/>
        <v>0.10038399196941517</v>
      </c>
      <c r="H437" s="37">
        <f t="shared" si="75"/>
        <v>0.10940448513157808</v>
      </c>
      <c r="I437" s="37">
        <f t="shared" si="76"/>
        <v>9.6011288491930635E-2</v>
      </c>
      <c r="J437" s="37">
        <f t="shared" si="77"/>
        <v>5.4161085956716981E-2</v>
      </c>
      <c r="K437" s="33">
        <v>30.2</v>
      </c>
      <c r="L437" s="33">
        <v>3.84</v>
      </c>
      <c r="M437" s="33">
        <v>585.30435927152314</v>
      </c>
      <c r="N437" s="33">
        <v>17.603598427483444</v>
      </c>
      <c r="O437" s="33">
        <v>67503.425852264889</v>
      </c>
      <c r="P437" s="33">
        <v>29.272356870529798</v>
      </c>
      <c r="Q437" s="33">
        <v>3375.9946260953511</v>
      </c>
      <c r="R437" s="33">
        <v>20.658336447649024</v>
      </c>
      <c r="S437" s="33">
        <v>24.457371048910872</v>
      </c>
      <c r="T437" s="33">
        <v>19.995122424213932</v>
      </c>
      <c r="U437" s="37">
        <f t="shared" si="78"/>
        <v>-3.2386812090339015E-2</v>
      </c>
      <c r="V437" s="38">
        <f t="shared" si="79"/>
        <v>0.967613187909661</v>
      </c>
      <c r="W437" s="38">
        <f t="shared" si="80"/>
        <v>-8.1568647914238013E-2</v>
      </c>
      <c r="X437" s="37">
        <f t="shared" si="81"/>
        <v>6.3343303252771932E-2</v>
      </c>
      <c r="Y437" s="37">
        <f t="shared" si="82"/>
        <v>4.1679251312292109E-2</v>
      </c>
      <c r="Z437" s="37">
        <f t="shared" si="83"/>
        <v>3.5973303815226565E-2</v>
      </c>
    </row>
    <row r="438" spans="1:26" x14ac:dyDescent="0.3">
      <c r="A438" s="34">
        <v>22767</v>
      </c>
      <c r="B438" s="33">
        <v>62.99</v>
      </c>
      <c r="C438" s="33">
        <v>2.0533299999999999</v>
      </c>
      <c r="D438" s="33">
        <v>3.4366699999999999</v>
      </c>
      <c r="E438" s="37">
        <f t="shared" si="72"/>
        <v>9.7486152163378456E-3</v>
      </c>
      <c r="F438" s="37">
        <f t="shared" si="73"/>
        <v>1.0097486152163377</v>
      </c>
      <c r="G438" s="37">
        <f t="shared" si="74"/>
        <v>0.10231263521614786</v>
      </c>
      <c r="H438" s="37">
        <f t="shared" si="75"/>
        <v>0.10990018769929399</v>
      </c>
      <c r="I438" s="37">
        <f t="shared" si="76"/>
        <v>9.2546824030960373E-2</v>
      </c>
      <c r="J438" s="37">
        <f t="shared" si="77"/>
        <v>5.4090984512853879E-2</v>
      </c>
      <c r="K438" s="33">
        <v>30.2</v>
      </c>
      <c r="L438" s="33">
        <v>3.87</v>
      </c>
      <c r="M438" s="33">
        <v>541.78283013245027</v>
      </c>
      <c r="N438" s="33">
        <v>17.660881704966883</v>
      </c>
      <c r="O438" s="33">
        <v>62653.80399536519</v>
      </c>
      <c r="P438" s="33">
        <v>29.559117301655629</v>
      </c>
      <c r="Q438" s="33">
        <v>3418.3274897087113</v>
      </c>
      <c r="R438" s="33">
        <v>19.089367498116641</v>
      </c>
      <c r="S438" s="33">
        <v>22.592739011982136</v>
      </c>
      <c r="T438" s="33">
        <v>18.328789205830063</v>
      </c>
      <c r="U438" s="37">
        <f t="shared" si="78"/>
        <v>-7.7266745463637335E-2</v>
      </c>
      <c r="V438" s="38">
        <f t="shared" si="79"/>
        <v>0.92273325453636268</v>
      </c>
      <c r="W438" s="38">
        <f t="shared" si="80"/>
        <v>-7.1850822458354724E-3</v>
      </c>
      <c r="X438" s="37">
        <f t="shared" si="81"/>
        <v>7.8727902445520748E-2</v>
      </c>
      <c r="Y438" s="37">
        <f t="shared" si="82"/>
        <v>5.1688881103119755E-2</v>
      </c>
      <c r="Z438" s="37">
        <f t="shared" si="83"/>
        <v>4.0290312023936181E-2</v>
      </c>
    </row>
    <row r="439" spans="1:26" x14ac:dyDescent="0.3">
      <c r="A439" s="34">
        <v>22798</v>
      </c>
      <c r="B439" s="33">
        <v>55.63</v>
      </c>
      <c r="C439" s="33">
        <v>2.06</v>
      </c>
      <c r="D439" s="33">
        <v>3.47</v>
      </c>
      <c r="E439" s="37">
        <f t="shared" si="72"/>
        <v>9.6516146663747603E-3</v>
      </c>
      <c r="F439" s="37">
        <f t="shared" si="73"/>
        <v>1.0096516146663748</v>
      </c>
      <c r="G439" s="37">
        <f t="shared" si="74"/>
        <v>0.10420374188897386</v>
      </c>
      <c r="H439" s="37">
        <f t="shared" si="75"/>
        <v>0.11038535820279982</v>
      </c>
      <c r="I439" s="37">
        <f t="shared" si="76"/>
        <v>8.909081213684189E-2</v>
      </c>
      <c r="J439" s="37">
        <f t="shared" si="77"/>
        <v>5.4022067909384575E-2</v>
      </c>
      <c r="K439" s="33">
        <v>30.2</v>
      </c>
      <c r="L439" s="33">
        <v>3.91</v>
      </c>
      <c r="M439" s="33">
        <v>478.47878774834442</v>
      </c>
      <c r="N439" s="33">
        <v>17.718250993377485</v>
      </c>
      <c r="O439" s="33">
        <v>55503.836893920263</v>
      </c>
      <c r="P439" s="33">
        <v>29.845791721854305</v>
      </c>
      <c r="Q439" s="33">
        <v>3462.1303976613931</v>
      </c>
      <c r="R439" s="33">
        <v>16.827571244792459</v>
      </c>
      <c r="S439" s="33">
        <v>19.917222641066683</v>
      </c>
      <c r="T439" s="33">
        <v>16.031700288184439</v>
      </c>
      <c r="U439" s="37">
        <f t="shared" si="78"/>
        <v>-0.12425335954663581</v>
      </c>
      <c r="V439" s="38">
        <f t="shared" si="79"/>
        <v>0.87574664045336414</v>
      </c>
      <c r="W439" s="38">
        <f t="shared" si="80"/>
        <v>9.7330351694911776E-2</v>
      </c>
      <c r="X439" s="37">
        <f t="shared" si="81"/>
        <v>0.11067420641969417</v>
      </c>
      <c r="Y439" s="37">
        <f t="shared" si="82"/>
        <v>7.139351321661902E-2</v>
      </c>
      <c r="Z439" s="37">
        <f t="shared" si="83"/>
        <v>4.7336078163505491E-2</v>
      </c>
    </row>
    <row r="440" spans="1:26" x14ac:dyDescent="0.3">
      <c r="A440" s="34">
        <v>22828</v>
      </c>
      <c r="B440" s="33">
        <v>56.97</v>
      </c>
      <c r="C440" s="33">
        <v>2.0666699999999998</v>
      </c>
      <c r="D440" s="33">
        <v>3.49</v>
      </c>
      <c r="E440" s="37">
        <f t="shared" si="72"/>
        <v>5.7471422555680713E-3</v>
      </c>
      <c r="F440" s="37">
        <f t="shared" si="73"/>
        <v>1.0057471422555682</v>
      </c>
      <c r="G440" s="37">
        <f t="shared" si="74"/>
        <v>0.10605899060617796</v>
      </c>
      <c r="H440" s="37">
        <f t="shared" si="75"/>
        <v>0.11086086272860474</v>
      </c>
      <c r="I440" s="37">
        <f t="shared" si="76"/>
        <v>8.5643878541468155E-2</v>
      </c>
      <c r="J440" s="37">
        <f t="shared" si="77"/>
        <v>5.3954543679355815E-2</v>
      </c>
      <c r="K440" s="33">
        <v>30.3</v>
      </c>
      <c r="L440" s="33">
        <v>4.01</v>
      </c>
      <c r="M440" s="33">
        <v>488.38707623762372</v>
      </c>
      <c r="N440" s="33">
        <v>17.716954868316829</v>
      </c>
      <c r="O440" s="33">
        <v>56824.469334673049</v>
      </c>
      <c r="P440" s="33">
        <v>29.918744884488447</v>
      </c>
      <c r="Q440" s="33">
        <v>3481.0847459717211</v>
      </c>
      <c r="R440" s="33">
        <v>17.141325661322782</v>
      </c>
      <c r="S440" s="33">
        <v>20.289071663902092</v>
      </c>
      <c r="T440" s="33">
        <v>16.323782234957019</v>
      </c>
      <c r="U440" s="37">
        <f t="shared" si="78"/>
        <v>2.3802189405102189E-2</v>
      </c>
      <c r="V440" s="38">
        <f t="shared" si="79"/>
        <v>1.0238021894051021</v>
      </c>
      <c r="W440" s="38">
        <f t="shared" si="80"/>
        <v>0.252486569608942</v>
      </c>
      <c r="X440" s="37">
        <f t="shared" si="81"/>
        <v>0.13856052550354381</v>
      </c>
      <c r="Y440" s="37">
        <f t="shared" si="82"/>
        <v>9.5558606905693289E-2</v>
      </c>
      <c r="Z440" s="37">
        <f t="shared" si="83"/>
        <v>6.0942812876398023E-2</v>
      </c>
    </row>
    <row r="441" spans="1:26" x14ac:dyDescent="0.3">
      <c r="A441" s="34">
        <v>22859</v>
      </c>
      <c r="B441" s="33">
        <v>58.52</v>
      </c>
      <c r="C441" s="33">
        <v>2.0733299999999999</v>
      </c>
      <c r="D441" s="33">
        <v>3.51</v>
      </c>
      <c r="E441" s="37">
        <f t="shared" si="72"/>
        <v>5.7143012634384149E-3</v>
      </c>
      <c r="F441" s="37">
        <f t="shared" si="73"/>
        <v>1.0057143012634384</v>
      </c>
      <c r="G441" s="37">
        <f t="shared" si="74"/>
        <v>0.11113499350178668</v>
      </c>
      <c r="H441" s="37">
        <f t="shared" si="75"/>
        <v>0.11214600294330701</v>
      </c>
      <c r="I441" s="37">
        <f t="shared" si="76"/>
        <v>8.4111034541583862E-2</v>
      </c>
      <c r="J441" s="37">
        <f t="shared" si="77"/>
        <v>5.4323465749600786E-2</v>
      </c>
      <c r="K441" s="33">
        <v>30.3</v>
      </c>
      <c r="L441" s="33">
        <v>3.98</v>
      </c>
      <c r="M441" s="33">
        <v>501.67477095709569</v>
      </c>
      <c r="N441" s="33">
        <v>17.774049092079203</v>
      </c>
      <c r="O441" s="33">
        <v>58542.845975347351</v>
      </c>
      <c r="P441" s="33">
        <v>30.090199009900985</v>
      </c>
      <c r="Q441" s="33">
        <v>3511.3702900456115</v>
      </c>
      <c r="R441" s="33">
        <v>17.571262631045521</v>
      </c>
      <c r="S441" s="33">
        <v>20.797371453348287</v>
      </c>
      <c r="T441" s="33">
        <v>16.672364672364676</v>
      </c>
      <c r="U441" s="37">
        <f t="shared" si="78"/>
        <v>2.6843762659619508E-2</v>
      </c>
      <c r="V441" s="38">
        <f t="shared" si="79"/>
        <v>1.0268437626596194</v>
      </c>
      <c r="W441" s="38">
        <f t="shared" si="80"/>
        <v>0.20508456424539734</v>
      </c>
      <c r="X441" s="37">
        <f t="shared" si="81"/>
        <v>0.13011557698648435</v>
      </c>
      <c r="Y441" s="37">
        <f t="shared" si="82"/>
        <v>9.4241252125426556E-2</v>
      </c>
      <c r="Z441" s="37">
        <f t="shared" si="83"/>
        <v>5.7828869510028191E-2</v>
      </c>
    </row>
    <row r="442" spans="1:26" x14ac:dyDescent="0.3">
      <c r="A442" s="34">
        <v>22890</v>
      </c>
      <c r="B442" s="33">
        <v>58</v>
      </c>
      <c r="C442" s="33">
        <v>2.08</v>
      </c>
      <c r="D442" s="33">
        <v>3.53</v>
      </c>
      <c r="E442" s="37">
        <f t="shared" si="72"/>
        <v>5.6818334674308638E-3</v>
      </c>
      <c r="F442" s="37">
        <f t="shared" si="73"/>
        <v>1.0056818334674309</v>
      </c>
      <c r="G442" s="37">
        <f t="shared" si="74"/>
        <v>0.11615331345911684</v>
      </c>
      <c r="H442" s="37">
        <f t="shared" si="75"/>
        <v>0.11341118915218562</v>
      </c>
      <c r="I442" s="37">
        <f t="shared" si="76"/>
        <v>8.258424781266438E-2</v>
      </c>
      <c r="J442" s="37">
        <f t="shared" si="77"/>
        <v>5.4686715815614129E-2</v>
      </c>
      <c r="K442" s="33">
        <v>30.4</v>
      </c>
      <c r="L442" s="33">
        <v>3.98</v>
      </c>
      <c r="M442" s="33">
        <v>495.58138157894734</v>
      </c>
      <c r="N442" s="33">
        <v>17.772573684210528</v>
      </c>
      <c r="O442" s="33">
        <v>58004.60961622317</v>
      </c>
      <c r="P442" s="33">
        <v>30.162108223684207</v>
      </c>
      <c r="Q442" s="33">
        <v>3530.2805507804787</v>
      </c>
      <c r="R442" s="33">
        <v>17.32146114746547</v>
      </c>
      <c r="S442" s="33">
        <v>20.501925308455849</v>
      </c>
      <c r="T442" s="33">
        <v>16.430594900849858</v>
      </c>
      <c r="U442" s="37">
        <f t="shared" si="78"/>
        <v>-8.9255656055042387E-3</v>
      </c>
      <c r="V442" s="38">
        <f t="shared" si="79"/>
        <v>0.99107443439449572</v>
      </c>
      <c r="W442" s="38">
        <f t="shared" si="80"/>
        <v>0.20559378285125818</v>
      </c>
      <c r="X442" s="37">
        <f t="shared" si="81"/>
        <v>0.12734592714545201</v>
      </c>
      <c r="Y442" s="37">
        <f t="shared" si="82"/>
        <v>9.2059221866445995E-2</v>
      </c>
      <c r="Z442" s="37">
        <f t="shared" si="83"/>
        <v>5.8607749231653905E-2</v>
      </c>
    </row>
    <row r="443" spans="1:26" x14ac:dyDescent="0.3">
      <c r="A443" s="34">
        <v>22920</v>
      </c>
      <c r="B443" s="33">
        <v>56.17</v>
      </c>
      <c r="C443" s="33">
        <v>2.09667</v>
      </c>
      <c r="D443" s="33">
        <v>3.57667</v>
      </c>
      <c r="E443" s="37">
        <f t="shared" si="72"/>
        <v>1.3134328995307041E-2</v>
      </c>
      <c r="F443" s="37">
        <f t="shared" si="73"/>
        <v>1.013134328995307</v>
      </c>
      <c r="G443" s="37">
        <f t="shared" si="74"/>
        <v>0.12111492818833169</v>
      </c>
      <c r="H443" s="37">
        <f t="shared" si="75"/>
        <v>0.114658218217361</v>
      </c>
      <c r="I443" s="37">
        <f t="shared" si="76"/>
        <v>8.1063438913893116E-2</v>
      </c>
      <c r="J443" s="37">
        <f t="shared" si="77"/>
        <v>5.5044747367654523E-2</v>
      </c>
      <c r="K443" s="33">
        <v>30.4</v>
      </c>
      <c r="L443" s="33">
        <v>3.93</v>
      </c>
      <c r="M443" s="33">
        <v>479.94493453947365</v>
      </c>
      <c r="N443" s="33">
        <v>17.91501060888158</v>
      </c>
      <c r="O443" s="33">
        <v>56349.200561153892</v>
      </c>
      <c r="P443" s="33">
        <v>30.560880345723682</v>
      </c>
      <c r="Q443" s="33">
        <v>3588.0807400936851</v>
      </c>
      <c r="R443" s="33">
        <v>16.73982096790132</v>
      </c>
      <c r="S443" s="33">
        <v>19.816278671377095</v>
      </c>
      <c r="T443" s="33">
        <v>15.704551999485556</v>
      </c>
      <c r="U443" s="37">
        <f t="shared" si="78"/>
        <v>-3.2060204002078013E-2</v>
      </c>
      <c r="V443" s="38">
        <f t="shared" si="79"/>
        <v>0.96793979599792201</v>
      </c>
      <c r="W443" s="38">
        <f t="shared" si="80"/>
        <v>0.24808436714407867</v>
      </c>
      <c r="X443" s="37">
        <f t="shared" si="81"/>
        <v>0.1412684166058078</v>
      </c>
      <c r="Y443" s="37">
        <f t="shared" si="82"/>
        <v>9.6643654657786016E-2</v>
      </c>
      <c r="Z443" s="37">
        <f t="shared" si="83"/>
        <v>5.8038987163448574E-2</v>
      </c>
    </row>
    <row r="444" spans="1:26" x14ac:dyDescent="0.3">
      <c r="A444" s="34">
        <v>22951</v>
      </c>
      <c r="B444" s="33">
        <v>60.04</v>
      </c>
      <c r="C444" s="33">
        <v>2.1133299999999999</v>
      </c>
      <c r="D444" s="33">
        <v>3.6233300000000002</v>
      </c>
      <c r="E444" s="37">
        <f t="shared" si="72"/>
        <v>1.2961292560871402E-2</v>
      </c>
      <c r="F444" s="37">
        <f t="shared" si="73"/>
        <v>1.0129612925608713</v>
      </c>
      <c r="G444" s="37">
        <f t="shared" si="74"/>
        <v>0.11215545859336284</v>
      </c>
      <c r="H444" s="37">
        <f t="shared" si="75"/>
        <v>0.11493181403349695</v>
      </c>
      <c r="I444" s="37">
        <f t="shared" si="76"/>
        <v>7.8815446484149732E-2</v>
      </c>
      <c r="J444" s="37">
        <f t="shared" si="77"/>
        <v>5.5238079212555746E-2</v>
      </c>
      <c r="K444" s="33">
        <v>30.4</v>
      </c>
      <c r="L444" s="33">
        <v>3.92</v>
      </c>
      <c r="M444" s="33">
        <v>513.01217499999996</v>
      </c>
      <c r="N444" s="33">
        <v>18.05736208848684</v>
      </c>
      <c r="O444" s="33">
        <v>60408.21980345685</v>
      </c>
      <c r="P444" s="33">
        <v>30.959567022697367</v>
      </c>
      <c r="Q444" s="33">
        <v>3645.5515499743392</v>
      </c>
      <c r="R444" s="33">
        <v>17.854386489497134</v>
      </c>
      <c r="S444" s="33">
        <v>21.134634868091066</v>
      </c>
      <c r="T444" s="33">
        <v>16.570392429063872</v>
      </c>
      <c r="U444" s="37">
        <f t="shared" si="78"/>
        <v>6.6628200220919781E-2</v>
      </c>
      <c r="V444" s="38">
        <f t="shared" si="79"/>
        <v>1.0666282002209198</v>
      </c>
      <c r="W444" s="38">
        <f t="shared" si="80"/>
        <v>0.29260556667833404</v>
      </c>
      <c r="X444" s="37">
        <f t="shared" si="81"/>
        <v>0.1596901680702727</v>
      </c>
      <c r="Y444" s="37">
        <f t="shared" si="82"/>
        <v>0.1028986985214031</v>
      </c>
      <c r="Z444" s="37">
        <f t="shared" si="83"/>
        <v>6.1497146374512646E-2</v>
      </c>
    </row>
    <row r="445" spans="1:26" x14ac:dyDescent="0.3">
      <c r="A445" s="34">
        <v>22981</v>
      </c>
      <c r="B445" s="33">
        <v>62.64</v>
      </c>
      <c r="C445" s="33">
        <v>2.13</v>
      </c>
      <c r="D445" s="33">
        <v>3.67</v>
      </c>
      <c r="E445" s="37">
        <f t="shared" si="72"/>
        <v>1.2798169565095038E-2</v>
      </c>
      <c r="F445" s="37">
        <f t="shared" si="73"/>
        <v>1.0127981695650949</v>
      </c>
      <c r="G445" s="37">
        <f t="shared" si="74"/>
        <v>0.10342832697793169</v>
      </c>
      <c r="H445" s="37">
        <f t="shared" si="75"/>
        <v>0.11519911564735885</v>
      </c>
      <c r="I445" s="37">
        <f t="shared" si="76"/>
        <v>7.6601539421404574E-2</v>
      </c>
      <c r="J445" s="37">
        <f t="shared" si="77"/>
        <v>5.5426538241628798E-2</v>
      </c>
      <c r="K445" s="33">
        <v>30.4</v>
      </c>
      <c r="L445" s="33">
        <v>3.86</v>
      </c>
      <c r="M445" s="33">
        <v>535.22789210526321</v>
      </c>
      <c r="N445" s="33">
        <v>18.199799013157893</v>
      </c>
      <c r="O445" s="33">
        <v>63202.75395575702</v>
      </c>
      <c r="P445" s="33">
        <v>31.358339144736842</v>
      </c>
      <c r="Q445" s="33">
        <v>3702.9710571141159</v>
      </c>
      <c r="R445" s="33">
        <v>18.585836118439858</v>
      </c>
      <c r="S445" s="33">
        <v>21.996928448150378</v>
      </c>
      <c r="T445" s="33">
        <v>17.068119891008173</v>
      </c>
      <c r="U445" s="37">
        <f t="shared" si="78"/>
        <v>4.2393044917286522E-2</v>
      </c>
      <c r="V445" s="38">
        <f t="shared" si="79"/>
        <v>1.0423930449172865</v>
      </c>
      <c r="W445" s="38">
        <f t="shared" si="80"/>
        <v>0.20503870248302181</v>
      </c>
      <c r="X445" s="37">
        <f t="shared" si="81"/>
        <v>0.14070382123815239</v>
      </c>
      <c r="Y445" s="37">
        <f t="shared" si="82"/>
        <v>8.3371413498474212E-2</v>
      </c>
      <c r="Z445" s="37">
        <f t="shared" si="83"/>
        <v>5.9818754682289921E-2</v>
      </c>
    </row>
    <row r="446" spans="1:26" x14ac:dyDescent="0.3">
      <c r="A446" s="34">
        <v>23012</v>
      </c>
      <c r="B446" s="33">
        <v>65.06</v>
      </c>
      <c r="C446" s="33">
        <v>2.1366700000000001</v>
      </c>
      <c r="D446" s="33">
        <v>3.6833300000000002</v>
      </c>
      <c r="E446" s="37">
        <f t="shared" si="72"/>
        <v>3.6255722513881821E-3</v>
      </c>
      <c r="F446" s="37">
        <f t="shared" si="73"/>
        <v>1.0036255722513883</v>
      </c>
      <c r="G446" s="37">
        <f t="shared" si="74"/>
        <v>9.4918765541781802E-2</v>
      </c>
      <c r="H446" s="37">
        <f t="shared" si="75"/>
        <v>0.11545855906786606</v>
      </c>
      <c r="I446" s="37">
        <f t="shared" si="76"/>
        <v>7.4419737896855409E-2</v>
      </c>
      <c r="J446" s="37">
        <f t="shared" si="77"/>
        <v>5.5609473898083905E-2</v>
      </c>
      <c r="K446" s="33">
        <v>30.4</v>
      </c>
      <c r="L446" s="33">
        <v>3.83</v>
      </c>
      <c r="M446" s="33">
        <v>555.90559802631572</v>
      </c>
      <c r="N446" s="33">
        <v>18.256790872039474</v>
      </c>
      <c r="O446" s="33">
        <v>65824.150564912256</v>
      </c>
      <c r="P446" s="33">
        <v>31.472237417434211</v>
      </c>
      <c r="Q446" s="33">
        <v>3726.5918921035704</v>
      </c>
      <c r="R446" s="33">
        <v>19.259231693254048</v>
      </c>
      <c r="S446" s="33">
        <v>22.787775396063655</v>
      </c>
      <c r="T446" s="33">
        <v>17.663364401234752</v>
      </c>
      <c r="U446" s="37">
        <f t="shared" si="78"/>
        <v>3.7905869362657656E-2</v>
      </c>
      <c r="V446" s="38">
        <f t="shared" si="79"/>
        <v>1.0379058693626577</v>
      </c>
      <c r="W446" s="38">
        <f t="shared" si="80"/>
        <v>0.18044569706144609</v>
      </c>
      <c r="X446" s="37">
        <f t="shared" si="81"/>
        <v>0.12516768495235109</v>
      </c>
      <c r="Y446" s="37">
        <f t="shared" si="82"/>
        <v>8.0589837066481707E-2</v>
      </c>
      <c r="Z446" s="37">
        <f t="shared" si="83"/>
        <v>5.7699215265159864E-2</v>
      </c>
    </row>
    <row r="447" spans="1:26" x14ac:dyDescent="0.3">
      <c r="A447" s="34">
        <v>23043</v>
      </c>
      <c r="B447" s="33">
        <v>65.92</v>
      </c>
      <c r="C447" s="33">
        <v>2.1433300000000002</v>
      </c>
      <c r="D447" s="33">
        <v>3.6966700000000001</v>
      </c>
      <c r="E447" s="37">
        <f t="shared" si="72"/>
        <v>3.6151800891475491E-3</v>
      </c>
      <c r="F447" s="37">
        <f t="shared" si="73"/>
        <v>1.0036151800891475</v>
      </c>
      <c r="G447" s="37">
        <f t="shared" si="74"/>
        <v>0.10534114457954091</v>
      </c>
      <c r="H447" s="37">
        <f t="shared" si="75"/>
        <v>0.11745209096031495</v>
      </c>
      <c r="I447" s="37">
        <f t="shared" si="76"/>
        <v>7.506653209129599E-2</v>
      </c>
      <c r="J447" s="37">
        <f t="shared" si="77"/>
        <v>5.7189963987868353E-2</v>
      </c>
      <c r="K447" s="33">
        <v>30.4</v>
      </c>
      <c r="L447" s="33">
        <v>3.92</v>
      </c>
      <c r="M447" s="33">
        <v>563.25387368421059</v>
      </c>
      <c r="N447" s="33">
        <v>18.313697285855266</v>
      </c>
      <c r="O447" s="33">
        <v>66874.96021556831</v>
      </c>
      <c r="P447" s="33">
        <v>31.58622113519737</v>
      </c>
      <c r="Q447" s="33">
        <v>3750.2223783386667</v>
      </c>
      <c r="R447" s="33">
        <v>19.469191309671405</v>
      </c>
      <c r="S447" s="33">
        <v>23.02939750221022</v>
      </c>
      <c r="T447" s="33">
        <v>17.832265254945668</v>
      </c>
      <c r="U447" s="37">
        <f t="shared" si="78"/>
        <v>1.3131964556010805E-2</v>
      </c>
      <c r="V447" s="38">
        <f t="shared" si="79"/>
        <v>1.0131319645560108</v>
      </c>
      <c r="W447" s="38">
        <f t="shared" si="80"/>
        <v>0.17176932497386166</v>
      </c>
      <c r="X447" s="37">
        <f t="shared" si="81"/>
        <v>0.11837743188447458</v>
      </c>
      <c r="Y447" s="37">
        <f t="shared" si="82"/>
        <v>7.2550708146367882E-2</v>
      </c>
      <c r="Z447" s="37">
        <f t="shared" si="83"/>
        <v>5.4724980778028787E-2</v>
      </c>
    </row>
    <row r="448" spans="1:26" x14ac:dyDescent="0.3">
      <c r="A448" s="34">
        <v>23071</v>
      </c>
      <c r="B448" s="33">
        <v>65.67</v>
      </c>
      <c r="C448" s="33">
        <v>2.15</v>
      </c>
      <c r="D448" s="33">
        <v>3.71</v>
      </c>
      <c r="E448" s="37">
        <f t="shared" si="72"/>
        <v>3.5994622123290284E-3</v>
      </c>
      <c r="F448" s="37">
        <f t="shared" si="73"/>
        <v>1.003599462212329</v>
      </c>
      <c r="G448" s="37">
        <f t="shared" si="74"/>
        <v>0.11568815251111286</v>
      </c>
      <c r="H448" s="37">
        <f t="shared" si="75"/>
        <v>0.11941907324250156</v>
      </c>
      <c r="I448" s="37">
        <f t="shared" si="76"/>
        <v>7.5705741870733867E-2</v>
      </c>
      <c r="J448" s="37">
        <f t="shared" si="77"/>
        <v>5.8734640561430851E-2</v>
      </c>
      <c r="K448" s="33">
        <v>30.5</v>
      </c>
      <c r="L448" s="33">
        <v>3.93</v>
      </c>
      <c r="M448" s="33">
        <v>559.27801672131147</v>
      </c>
      <c r="N448" s="33">
        <v>18.310457377049179</v>
      </c>
      <c r="O448" s="33">
        <v>66584.074184443365</v>
      </c>
      <c r="P448" s="33">
        <v>31.596184590163933</v>
      </c>
      <c r="Q448" s="33">
        <v>3761.6402501033176</v>
      </c>
      <c r="R448" s="33">
        <v>19.288064606604834</v>
      </c>
      <c r="S448" s="33">
        <v>22.80887539793482</v>
      </c>
      <c r="T448" s="33">
        <v>17.700808625336929</v>
      </c>
      <c r="U448" s="37">
        <f t="shared" si="78"/>
        <v>-3.799685398334988E-3</v>
      </c>
      <c r="V448" s="38">
        <f t="shared" si="79"/>
        <v>0.99620031460166503</v>
      </c>
      <c r="W448" s="38">
        <f t="shared" si="80"/>
        <v>0.17071530522713041</v>
      </c>
      <c r="X448" s="37">
        <f t="shared" si="81"/>
        <v>0.11169955897069261</v>
      </c>
      <c r="Y448" s="37">
        <f t="shared" si="82"/>
        <v>6.0416526711312812E-2</v>
      </c>
      <c r="Z448" s="37">
        <f t="shared" si="83"/>
        <v>4.9720065449830209E-2</v>
      </c>
    </row>
    <row r="449" spans="1:26" x14ac:dyDescent="0.3">
      <c r="A449" s="34">
        <v>23102</v>
      </c>
      <c r="B449" s="33">
        <v>68.760000000000005</v>
      </c>
      <c r="C449" s="33">
        <v>2.1666699999999999</v>
      </c>
      <c r="D449" s="33">
        <v>3.7533300000000001</v>
      </c>
      <c r="E449" s="37">
        <f t="shared" si="72"/>
        <v>1.1611569324229493E-2</v>
      </c>
      <c r="F449" s="37">
        <f t="shared" si="73"/>
        <v>1.0116115693242296</v>
      </c>
      <c r="G449" s="37">
        <f t="shared" si="74"/>
        <v>0.12596124686195509</v>
      </c>
      <c r="H449" s="37">
        <f t="shared" si="75"/>
        <v>0.12136184839287445</v>
      </c>
      <c r="I449" s="37">
        <f t="shared" si="76"/>
        <v>7.6339302403477305E-2</v>
      </c>
      <c r="J449" s="37">
        <f t="shared" si="77"/>
        <v>6.0245697090482331E-2</v>
      </c>
      <c r="K449" s="33">
        <v>30.5</v>
      </c>
      <c r="L449" s="33">
        <v>3.97</v>
      </c>
      <c r="M449" s="33">
        <v>585.59397639344274</v>
      </c>
      <c r="N449" s="33">
        <v>18.452427295409834</v>
      </c>
      <c r="O449" s="33">
        <v>69900.153554491058</v>
      </c>
      <c r="P449" s="33">
        <v>31.965204179999997</v>
      </c>
      <c r="Q449" s="33">
        <v>3815.5663662111378</v>
      </c>
      <c r="R449" s="33">
        <v>20.150077238226981</v>
      </c>
      <c r="S449" s="33">
        <v>23.819656401644671</v>
      </c>
      <c r="T449" s="33">
        <v>18.319732077914814</v>
      </c>
      <c r="U449" s="37">
        <f t="shared" si="78"/>
        <v>4.597998031176722E-2</v>
      </c>
      <c r="V449" s="38">
        <f t="shared" si="79"/>
        <v>1.0459799803117673</v>
      </c>
      <c r="W449" s="38">
        <f t="shared" si="80"/>
        <v>0.19639900578919089</v>
      </c>
      <c r="X449" s="37">
        <f t="shared" si="81"/>
        <v>9.8561169166138107E-2</v>
      </c>
      <c r="Y449" s="37">
        <f t="shared" si="82"/>
        <v>5.7436566211853446E-2</v>
      </c>
      <c r="Z449" s="37">
        <f t="shared" si="83"/>
        <v>4.8494270202033896E-2</v>
      </c>
    </row>
    <row r="450" spans="1:26" x14ac:dyDescent="0.3">
      <c r="A450" s="34">
        <v>23132</v>
      </c>
      <c r="B450" s="33">
        <v>70.14</v>
      </c>
      <c r="C450" s="33">
        <v>2.1833300000000002</v>
      </c>
      <c r="D450" s="33">
        <v>3.7966700000000002</v>
      </c>
      <c r="E450" s="37">
        <f t="shared" si="72"/>
        <v>1.148092081014811E-2</v>
      </c>
      <c r="F450" s="37">
        <f t="shared" si="73"/>
        <v>1.0114809208101481</v>
      </c>
      <c r="G450" s="37">
        <f t="shared" si="74"/>
        <v>0.12627198145089258</v>
      </c>
      <c r="H450" s="37">
        <f t="shared" si="75"/>
        <v>0.11997818652795811</v>
      </c>
      <c r="I450" s="37">
        <f t="shared" si="76"/>
        <v>7.5606198770459265E-2</v>
      </c>
      <c r="J450" s="37">
        <f t="shared" si="77"/>
        <v>6.1160263639348678E-2</v>
      </c>
      <c r="K450" s="33">
        <v>30.5</v>
      </c>
      <c r="L450" s="33">
        <v>3.93</v>
      </c>
      <c r="M450" s="33">
        <v>597.34673508196715</v>
      </c>
      <c r="N450" s="33">
        <v>18.594312048852458</v>
      </c>
      <c r="O450" s="33">
        <v>71487.997316758949</v>
      </c>
      <c r="P450" s="33">
        <v>32.334308934754098</v>
      </c>
      <c r="Q450" s="33">
        <v>3869.6369371630913</v>
      </c>
      <c r="R450" s="33">
        <v>20.507585864952606</v>
      </c>
      <c r="S450" s="33">
        <v>24.232447349964072</v>
      </c>
      <c r="T450" s="33">
        <v>18.474083868231897</v>
      </c>
      <c r="U450" s="37">
        <f t="shared" si="78"/>
        <v>1.9871064197383461E-2</v>
      </c>
      <c r="V450" s="38">
        <f t="shared" si="79"/>
        <v>1.0198710641973834</v>
      </c>
      <c r="W450" s="38">
        <f t="shared" si="80"/>
        <v>0.16023569664054782</v>
      </c>
      <c r="X450" s="37">
        <f t="shared" si="81"/>
        <v>9.3435320228754115E-2</v>
      </c>
      <c r="Y450" s="37">
        <f t="shared" si="82"/>
        <v>6.2236206004495642E-2</v>
      </c>
      <c r="Z450" s="37">
        <f t="shared" si="83"/>
        <v>4.2070686261727275E-2</v>
      </c>
    </row>
    <row r="451" spans="1:26" x14ac:dyDescent="0.3">
      <c r="A451" s="34">
        <v>23163</v>
      </c>
      <c r="B451" s="33">
        <v>70.11</v>
      </c>
      <c r="C451" s="33">
        <v>2.2000000000000002</v>
      </c>
      <c r="D451" s="33">
        <v>3.84</v>
      </c>
      <c r="E451" s="37">
        <f t="shared" si="72"/>
        <v>1.1347999845914277E-2</v>
      </c>
      <c r="F451" s="37">
        <f t="shared" si="73"/>
        <v>1.0113479998459143</v>
      </c>
      <c r="G451" s="37">
        <f t="shared" si="74"/>
        <v>0.12657272983035894</v>
      </c>
      <c r="H451" s="37">
        <f t="shared" si="75"/>
        <v>0.11861968911486009</v>
      </c>
      <c r="I451" s="37">
        <f t="shared" si="76"/>
        <v>7.4887025040392352E-2</v>
      </c>
      <c r="J451" s="37">
        <f t="shared" si="77"/>
        <v>6.2046045515351089E-2</v>
      </c>
      <c r="K451" s="33">
        <v>30.6</v>
      </c>
      <c r="L451" s="33">
        <v>3.99</v>
      </c>
      <c r="M451" s="33">
        <v>595.13996176470584</v>
      </c>
      <c r="N451" s="33">
        <v>18.675052287581696</v>
      </c>
      <c r="O451" s="33">
        <v>71410.145886537372</v>
      </c>
      <c r="P451" s="33">
        <v>32.596454901960783</v>
      </c>
      <c r="Q451" s="33">
        <v>3911.2103865968265</v>
      </c>
      <c r="R451" s="33">
        <v>20.384149993840989</v>
      </c>
      <c r="S451" s="33">
        <v>24.077153173393206</v>
      </c>
      <c r="T451" s="33">
        <v>18.2578125</v>
      </c>
      <c r="U451" s="37">
        <f t="shared" si="78"/>
        <v>-4.2780749315580953E-4</v>
      </c>
      <c r="V451" s="38">
        <f t="shared" si="79"/>
        <v>0.99957219250684415</v>
      </c>
      <c r="W451" s="38">
        <f t="shared" si="80"/>
        <v>0.14867619328563242</v>
      </c>
      <c r="X451" s="37">
        <f t="shared" si="81"/>
        <v>6.818403467915779E-2</v>
      </c>
      <c r="Y451" s="37">
        <f t="shared" si="82"/>
        <v>6.2800026366094386E-2</v>
      </c>
      <c r="Z451" s="37">
        <f t="shared" si="83"/>
        <v>3.7194823211419425E-2</v>
      </c>
    </row>
    <row r="452" spans="1:26" x14ac:dyDescent="0.3">
      <c r="A452" s="34">
        <v>23193</v>
      </c>
      <c r="B452" s="33">
        <v>69.069999999999993</v>
      </c>
      <c r="C452" s="33">
        <v>2.2033299999999998</v>
      </c>
      <c r="D452" s="33">
        <v>3.88</v>
      </c>
      <c r="E452" s="37">
        <f t="shared" ref="E452:E515" si="84">LN(D452/D451)</f>
        <v>1.0362787035546658E-2</v>
      </c>
      <c r="F452" s="37">
        <f t="shared" ref="F452:F515" si="85">1+E452</f>
        <v>1.0103627870355467</v>
      </c>
      <c r="G452" s="37">
        <f t="shared" ref="G452:G515" si="86">PRODUCT(F452:F463)-1</f>
        <v>0.12686962894955744</v>
      </c>
      <c r="H452" s="37">
        <f t="shared" ref="H452:H515" si="87">((PRODUCT(F452:F487)^(1/COUNT(F452:F487))-1))*12</f>
        <v>0.11728738026752339</v>
      </c>
      <c r="I452" s="37">
        <f t="shared" ref="I452:I515" si="88">((PRODUCT(F452:F511)^(1/COUNT(F452:F511))-1))*12</f>
        <v>7.4181702879132061E-2</v>
      </c>
      <c r="J452" s="37">
        <f t="shared" ref="J452:J515" si="89">((PRODUCT(F452:F571)^(1/COUNT(F452:F571))-1))*12</f>
        <v>6.2904647872022323E-2</v>
      </c>
      <c r="K452" s="33">
        <v>30.7</v>
      </c>
      <c r="L452" s="33">
        <v>4.0199999999999996</v>
      </c>
      <c r="M452" s="33">
        <v>584.40194495113997</v>
      </c>
      <c r="N452" s="33">
        <v>18.642396660912048</v>
      </c>
      <c r="O452" s="33">
        <v>70308.110454163587</v>
      </c>
      <c r="P452" s="33">
        <v>32.82871791530944</v>
      </c>
      <c r="Q452" s="33">
        <v>3949.5507248031663</v>
      </c>
      <c r="R452" s="33">
        <v>19.969231885949632</v>
      </c>
      <c r="S452" s="33">
        <v>23.578826512048245</v>
      </c>
      <c r="T452" s="33">
        <v>17.801546391752577</v>
      </c>
      <c r="U452" s="37">
        <f t="shared" ref="U452:U515" si="90">LN(B452/B451)</f>
        <v>-1.494495411799478E-2</v>
      </c>
      <c r="V452" s="38">
        <f t="shared" ref="V452:V515" si="91">1+U452</f>
        <v>0.98505504588200521</v>
      </c>
      <c r="W452" s="38">
        <f t="shared" ref="W452:W515" si="92">PRODUCT(V452:V463)-1</f>
        <v>0.14231391197717413</v>
      </c>
      <c r="X452" s="37">
        <f t="shared" ref="X452:X515" si="93">((PRODUCT(V452:V487)^(1/COUNT(V452:V487)))-1)*12</f>
        <v>6.5523141140377383E-2</v>
      </c>
      <c r="Y452" s="37">
        <f t="shared" ref="Y452:Y515" si="94">((PRODUCT(V452:V511)^(1/COUNT(V452:V511)))-1)*12</f>
        <v>6.8149065495038741E-2</v>
      </c>
      <c r="Z452" s="37">
        <f t="shared" ref="Z452:Z515" si="95">((PRODUCT(V452:V571)^(1/COUNT(V452:V571)))-1)*12</f>
        <v>3.4940582583112167E-2</v>
      </c>
    </row>
    <row r="453" spans="1:26" x14ac:dyDescent="0.3">
      <c r="A453" s="34">
        <v>23224</v>
      </c>
      <c r="B453" s="33">
        <v>70.98</v>
      </c>
      <c r="C453" s="33">
        <v>2.2066699999999999</v>
      </c>
      <c r="D453" s="33">
        <v>3.92</v>
      </c>
      <c r="E453" s="37">
        <f t="shared" si="84"/>
        <v>1.0256500167189061E-2</v>
      </c>
      <c r="F453" s="37">
        <f t="shared" si="85"/>
        <v>1.010256500167189</v>
      </c>
      <c r="G453" s="37">
        <f t="shared" si="86"/>
        <v>0.12726872346886342</v>
      </c>
      <c r="H453" s="37">
        <f t="shared" si="87"/>
        <v>0.11484207694550985</v>
      </c>
      <c r="I453" s="37">
        <f t="shared" si="88"/>
        <v>7.318516259527108E-2</v>
      </c>
      <c r="J453" s="37">
        <f t="shared" si="89"/>
        <v>6.395608555830723E-2</v>
      </c>
      <c r="K453" s="33">
        <v>30.7</v>
      </c>
      <c r="L453" s="33">
        <v>4</v>
      </c>
      <c r="M453" s="33">
        <v>600.56247361563521</v>
      </c>
      <c r="N453" s="33">
        <v>18.670656433550487</v>
      </c>
      <c r="O453" s="33">
        <v>72439.533514953771</v>
      </c>
      <c r="P453" s="33">
        <v>33.167158306188924</v>
      </c>
      <c r="Q453" s="33">
        <v>4000.6054012203263</v>
      </c>
      <c r="R453" s="33">
        <v>20.47263790052768</v>
      </c>
      <c r="S453" s="33">
        <v>24.163214231057225</v>
      </c>
      <c r="T453" s="33">
        <v>18.107142857142858</v>
      </c>
      <c r="U453" s="37">
        <f t="shared" si="90"/>
        <v>2.7277664117468948E-2</v>
      </c>
      <c r="V453" s="38">
        <f t="shared" si="91"/>
        <v>1.027277664117469</v>
      </c>
      <c r="W453" s="38">
        <f t="shared" si="92"/>
        <v>0.20193184463122504</v>
      </c>
      <c r="X453" s="37">
        <f t="shared" si="93"/>
        <v>6.9711557891031894E-2</v>
      </c>
      <c r="Y453" s="37">
        <f t="shared" si="94"/>
        <v>7.0776936781840938E-2</v>
      </c>
      <c r="Z453" s="37">
        <f t="shared" si="95"/>
        <v>3.739893936923E-2</v>
      </c>
    </row>
    <row r="454" spans="1:26" x14ac:dyDescent="0.3">
      <c r="A454" s="34">
        <v>23255</v>
      </c>
      <c r="B454" s="33">
        <v>72.849999999999994</v>
      </c>
      <c r="C454" s="33">
        <v>2.21</v>
      </c>
      <c r="D454" s="33">
        <v>3.96</v>
      </c>
      <c r="E454" s="37">
        <f t="shared" si="84"/>
        <v>1.0152371464017908E-2</v>
      </c>
      <c r="F454" s="37">
        <f t="shared" si="85"/>
        <v>1.0101523714640179</v>
      </c>
      <c r="G454" s="37">
        <f t="shared" si="86"/>
        <v>0.12765719173957479</v>
      </c>
      <c r="H454" s="37">
        <f t="shared" si="87"/>
        <v>0.1124289446282738</v>
      </c>
      <c r="I454" s="37">
        <f t="shared" si="88"/>
        <v>7.2204127960191045E-2</v>
      </c>
      <c r="J454" s="37">
        <f t="shared" si="89"/>
        <v>6.4975835304402985E-2</v>
      </c>
      <c r="K454" s="33">
        <v>30.7</v>
      </c>
      <c r="L454" s="33">
        <v>4.08</v>
      </c>
      <c r="M454" s="33">
        <v>616.38456188925068</v>
      </c>
      <c r="N454" s="33">
        <v>18.698831596091207</v>
      </c>
      <c r="O454" s="33">
        <v>74535.939193952072</v>
      </c>
      <c r="P454" s="33">
        <v>33.5055986970684</v>
      </c>
      <c r="Q454" s="33">
        <v>4051.6447386142795</v>
      </c>
      <c r="R454" s="33">
        <v>20.960360090705102</v>
      </c>
      <c r="S454" s="33">
        <v>24.72713681695026</v>
      </c>
      <c r="T454" s="33">
        <v>18.396464646464644</v>
      </c>
      <c r="U454" s="37">
        <f t="shared" si="90"/>
        <v>2.6004385422863204E-2</v>
      </c>
      <c r="V454" s="38">
        <f t="shared" si="91"/>
        <v>1.0260043854228631</v>
      </c>
      <c r="W454" s="38">
        <f t="shared" si="92"/>
        <v>0.15273718886597676</v>
      </c>
      <c r="X454" s="37">
        <f t="shared" si="93"/>
        <v>3.9137478639626799E-2</v>
      </c>
      <c r="Y454" s="37">
        <f t="shared" si="94"/>
        <v>6.0875723063506193E-2</v>
      </c>
      <c r="Z454" s="37">
        <f t="shared" si="95"/>
        <v>3.2767311094813678E-2</v>
      </c>
    </row>
    <row r="455" spans="1:26" x14ac:dyDescent="0.3">
      <c r="A455" s="34">
        <v>23285</v>
      </c>
      <c r="B455" s="33">
        <v>73.03</v>
      </c>
      <c r="C455" s="33">
        <v>2.23333</v>
      </c>
      <c r="D455" s="33">
        <v>3.98</v>
      </c>
      <c r="E455" s="37">
        <f t="shared" si="84"/>
        <v>5.037794029957081E-3</v>
      </c>
      <c r="F455" s="37">
        <f t="shared" si="85"/>
        <v>1.0050377940299571</v>
      </c>
      <c r="G455" s="37">
        <f t="shared" si="86"/>
        <v>0.1280403487662567</v>
      </c>
      <c r="H455" s="37">
        <f t="shared" si="87"/>
        <v>0.11004849097971281</v>
      </c>
      <c r="I455" s="37">
        <f t="shared" si="88"/>
        <v>7.1238228484799215E-2</v>
      </c>
      <c r="J455" s="37">
        <f t="shared" si="89"/>
        <v>6.5965106081680602E-2</v>
      </c>
      <c r="K455" s="33">
        <v>30.8</v>
      </c>
      <c r="L455" s="33">
        <v>4.1100000000000003</v>
      </c>
      <c r="M455" s="33">
        <v>615.90135032467526</v>
      </c>
      <c r="N455" s="33">
        <v>18.834875567857143</v>
      </c>
      <c r="O455" s="33">
        <v>74667.306804719425</v>
      </c>
      <c r="P455" s="33">
        <v>33.565485064935061</v>
      </c>
      <c r="Q455" s="33">
        <v>4069.230194204893</v>
      </c>
      <c r="R455" s="33">
        <v>20.891344595411493</v>
      </c>
      <c r="S455" s="33">
        <v>24.634554206566804</v>
      </c>
      <c r="T455" s="33">
        <v>18.349246231155778</v>
      </c>
      <c r="U455" s="37">
        <f t="shared" si="90"/>
        <v>2.467782990804592E-3</v>
      </c>
      <c r="V455" s="38">
        <f t="shared" si="91"/>
        <v>1.0024677829908046</v>
      </c>
      <c r="W455" s="38">
        <f t="shared" si="92"/>
        <v>0.14267558168492722</v>
      </c>
      <c r="X455" s="37">
        <f t="shared" si="93"/>
        <v>1.8361421100139275E-2</v>
      </c>
      <c r="Y455" s="37">
        <f t="shared" si="94"/>
        <v>6.2046458454926956E-2</v>
      </c>
      <c r="Z455" s="37">
        <f t="shared" si="95"/>
        <v>3.1902413083067849E-2</v>
      </c>
    </row>
    <row r="456" spans="1:26" x14ac:dyDescent="0.3">
      <c r="A456" s="34">
        <v>23316</v>
      </c>
      <c r="B456" s="33">
        <v>72.62</v>
      </c>
      <c r="C456" s="33">
        <v>2.2566700000000002</v>
      </c>
      <c r="D456" s="33">
        <v>4</v>
      </c>
      <c r="E456" s="37">
        <f t="shared" si="84"/>
        <v>5.0125418235441935E-3</v>
      </c>
      <c r="F456" s="37">
        <f t="shared" si="85"/>
        <v>1.0050125418235443</v>
      </c>
      <c r="G456" s="37">
        <f t="shared" si="86"/>
        <v>0.12906275282913593</v>
      </c>
      <c r="H456" s="37">
        <f t="shared" si="87"/>
        <v>0.10916995723194667</v>
      </c>
      <c r="I456" s="37">
        <f t="shared" si="88"/>
        <v>7.1405035151273388E-2</v>
      </c>
      <c r="J456" s="37">
        <f t="shared" si="89"/>
        <v>6.7467675554378381E-2</v>
      </c>
      <c r="K456" s="33">
        <v>30.8</v>
      </c>
      <c r="L456" s="33">
        <v>4.12</v>
      </c>
      <c r="M456" s="33">
        <v>612.44359935064927</v>
      </c>
      <c r="N456" s="33">
        <v>19.031714367207794</v>
      </c>
      <c r="O456" s="33">
        <v>74440.386728230063</v>
      </c>
      <c r="P456" s="33">
        <v>33.734155844155843</v>
      </c>
      <c r="Q456" s="33">
        <v>4100.2691670740887</v>
      </c>
      <c r="R456" s="33">
        <v>20.7203993353397</v>
      </c>
      <c r="S456" s="33">
        <v>24.423701791634443</v>
      </c>
      <c r="T456" s="33">
        <v>18.155000000000001</v>
      </c>
      <c r="U456" s="37">
        <f t="shared" si="90"/>
        <v>-5.6299496458285915E-3</v>
      </c>
      <c r="V456" s="38">
        <f t="shared" si="91"/>
        <v>0.99437005035417136</v>
      </c>
      <c r="W456" s="38">
        <f t="shared" si="92"/>
        <v>0.15937343239252511</v>
      </c>
      <c r="X456" s="37">
        <f t="shared" si="93"/>
        <v>1.4595876907790739E-2</v>
      </c>
      <c r="Y456" s="37">
        <f t="shared" si="94"/>
        <v>6.6394077352007308E-2</v>
      </c>
      <c r="Z456" s="37">
        <f t="shared" si="95"/>
        <v>3.5492069547228944E-2</v>
      </c>
    </row>
    <row r="457" spans="1:26" x14ac:dyDescent="0.3">
      <c r="A457" s="34">
        <v>23346</v>
      </c>
      <c r="B457" s="33">
        <v>74.17</v>
      </c>
      <c r="C457" s="33">
        <v>2.2799999999999998</v>
      </c>
      <c r="D457" s="33">
        <v>4.0199999999999996</v>
      </c>
      <c r="E457" s="37">
        <f t="shared" si="84"/>
        <v>4.9875415110389679E-3</v>
      </c>
      <c r="F457" s="37">
        <f t="shared" si="85"/>
        <v>1.004987541511039</v>
      </c>
      <c r="G457" s="37">
        <f t="shared" si="86"/>
        <v>0.1300724746352504</v>
      </c>
      <c r="H457" s="37">
        <f t="shared" si="87"/>
        <v>0.10829858982680385</v>
      </c>
      <c r="I457" s="37">
        <f t="shared" si="88"/>
        <v>7.1570393327768933E-2</v>
      </c>
      <c r="J457" s="37">
        <f t="shared" si="89"/>
        <v>6.8933518180341657E-2</v>
      </c>
      <c r="K457" s="33">
        <v>30.9</v>
      </c>
      <c r="L457" s="33">
        <v>4.13</v>
      </c>
      <c r="M457" s="33">
        <v>623.49126245954699</v>
      </c>
      <c r="N457" s="33">
        <v>19.166240776699027</v>
      </c>
      <c r="O457" s="33">
        <v>75977.32419190761</v>
      </c>
      <c r="P457" s="33">
        <v>33.793108737864074</v>
      </c>
      <c r="Q457" s="33">
        <v>4117.9566300588986</v>
      </c>
      <c r="R457" s="33">
        <v>21.038599376737046</v>
      </c>
      <c r="S457" s="33">
        <v>24.789068553629264</v>
      </c>
      <c r="T457" s="33">
        <v>18.450248756218908</v>
      </c>
      <c r="U457" s="37">
        <f t="shared" si="90"/>
        <v>2.1119389762276917E-2</v>
      </c>
      <c r="V457" s="38">
        <f t="shared" si="91"/>
        <v>1.021119389762277</v>
      </c>
      <c r="W457" s="38">
        <f t="shared" si="92"/>
        <v>0.17401683120501765</v>
      </c>
      <c r="X457" s="37">
        <f t="shared" si="93"/>
        <v>3.2405462805886742E-2</v>
      </c>
      <c r="Y457" s="37">
        <f t="shared" si="94"/>
        <v>7.05831922225304E-2</v>
      </c>
      <c r="Z457" s="37">
        <f t="shared" si="95"/>
        <v>2.8383400039555973E-2</v>
      </c>
    </row>
    <row r="458" spans="1:26" x14ac:dyDescent="0.3">
      <c r="A458" s="34">
        <v>23377</v>
      </c>
      <c r="B458" s="33">
        <v>76.45</v>
      </c>
      <c r="C458" s="33">
        <v>2.2966700000000002</v>
      </c>
      <c r="D458" s="33">
        <v>4.0733300000000003</v>
      </c>
      <c r="E458" s="37">
        <f t="shared" si="84"/>
        <v>1.3178944113469693E-2</v>
      </c>
      <c r="F458" s="37">
        <f t="shared" si="85"/>
        <v>1.0131789441134698</v>
      </c>
      <c r="G458" s="37">
        <f t="shared" si="86"/>
        <v>0.13107464566635962</v>
      </c>
      <c r="H458" s="37">
        <f t="shared" si="87"/>
        <v>0.10743309912259491</v>
      </c>
      <c r="I458" s="37">
        <f t="shared" si="88"/>
        <v>7.1733631385847652E-2</v>
      </c>
      <c r="J458" s="37">
        <f t="shared" si="89"/>
        <v>7.0364354482806313E-2</v>
      </c>
      <c r="K458" s="33">
        <v>30.9</v>
      </c>
      <c r="L458" s="33">
        <v>4.17</v>
      </c>
      <c r="M458" s="33">
        <v>642.65750323624593</v>
      </c>
      <c r="N458" s="33">
        <v>19.306372896763758</v>
      </c>
      <c r="O458" s="33">
        <v>78508.934491492342</v>
      </c>
      <c r="P458" s="33">
        <v>34.241413834627835</v>
      </c>
      <c r="Q458" s="33">
        <v>4183.0320226583462</v>
      </c>
      <c r="R458" s="33">
        <v>21.627216196980925</v>
      </c>
      <c r="S458" s="33">
        <v>25.471838579072266</v>
      </c>
      <c r="T458" s="33">
        <v>18.76842779740409</v>
      </c>
      <c r="U458" s="37">
        <f t="shared" si="90"/>
        <v>3.0277176626604556E-2</v>
      </c>
      <c r="V458" s="38">
        <f t="shared" si="91"/>
        <v>1.0302771766266046</v>
      </c>
      <c r="W458" s="38">
        <f t="shared" si="92"/>
        <v>0.12964479299771425</v>
      </c>
      <c r="X458" s="37">
        <f t="shared" si="93"/>
        <v>2.6818725559460077E-2</v>
      </c>
      <c r="Y458" s="37">
        <f t="shared" si="94"/>
        <v>6.8456815601200205E-2</v>
      </c>
      <c r="Z458" s="37">
        <f t="shared" si="95"/>
        <v>1.864953138520864E-2</v>
      </c>
    </row>
    <row r="459" spans="1:26" x14ac:dyDescent="0.3">
      <c r="A459" s="34">
        <v>23408</v>
      </c>
      <c r="B459" s="33">
        <v>77.39</v>
      </c>
      <c r="C459" s="33">
        <v>2.3133300000000001</v>
      </c>
      <c r="D459" s="33">
        <v>4.1266699999999998</v>
      </c>
      <c r="E459" s="37">
        <f t="shared" si="84"/>
        <v>1.3009939598057529E-2</v>
      </c>
      <c r="F459" s="37">
        <f t="shared" si="85"/>
        <v>1.0130099395980576</v>
      </c>
      <c r="G459" s="37">
        <f t="shared" si="86"/>
        <v>0.12694307205129696</v>
      </c>
      <c r="H459" s="37">
        <f t="shared" si="87"/>
        <v>0.10099951253774631</v>
      </c>
      <c r="I459" s="37">
        <f t="shared" si="88"/>
        <v>6.9795741973544878E-2</v>
      </c>
      <c r="J459" s="37">
        <f t="shared" si="89"/>
        <v>6.9862575841467489E-2</v>
      </c>
      <c r="K459" s="33">
        <v>30.9</v>
      </c>
      <c r="L459" s="33">
        <v>4.1500000000000004</v>
      </c>
      <c r="M459" s="33">
        <v>650.5593744336569</v>
      </c>
      <c r="N459" s="33">
        <v>19.446420954368936</v>
      </c>
      <c r="O459" s="33">
        <v>79672.219704585033</v>
      </c>
      <c r="P459" s="33">
        <v>34.689802993851124</v>
      </c>
      <c r="Q459" s="33">
        <v>4248.3648906618409</v>
      </c>
      <c r="R459" s="33">
        <v>21.832670826710316</v>
      </c>
      <c r="S459" s="33">
        <v>25.702472478695192</v>
      </c>
      <c r="T459" s="33">
        <v>18.753619746672257</v>
      </c>
      <c r="U459" s="37">
        <f t="shared" si="90"/>
        <v>1.2220640907296359E-2</v>
      </c>
      <c r="V459" s="38">
        <f t="shared" si="91"/>
        <v>1.0122206409072965</v>
      </c>
      <c r="W459" s="38">
        <f t="shared" si="92"/>
        <v>0.12429851619027676</v>
      </c>
      <c r="X459" s="37">
        <f t="shared" si="93"/>
        <v>2.9199454487806698E-2</v>
      </c>
      <c r="Y459" s="37">
        <f t="shared" si="94"/>
        <v>5.3589660260593419E-2</v>
      </c>
      <c r="Z459" s="37">
        <f t="shared" si="95"/>
        <v>1.7048241549026955E-2</v>
      </c>
    </row>
    <row r="460" spans="1:26" x14ac:dyDescent="0.3">
      <c r="A460" s="34">
        <v>23437</v>
      </c>
      <c r="B460" s="33">
        <v>78.8</v>
      </c>
      <c r="C460" s="33">
        <v>2.33</v>
      </c>
      <c r="D460" s="33">
        <v>4.18</v>
      </c>
      <c r="E460" s="37">
        <f t="shared" si="84"/>
        <v>1.2840460194208238E-2</v>
      </c>
      <c r="F460" s="37">
        <f t="shared" si="85"/>
        <v>1.0128404601942083</v>
      </c>
      <c r="G460" s="37">
        <f t="shared" si="86"/>
        <v>0.12291731640507564</v>
      </c>
      <c r="H460" s="37">
        <f t="shared" si="87"/>
        <v>9.4612435183817567E-2</v>
      </c>
      <c r="I460" s="37">
        <f t="shared" si="88"/>
        <v>6.7889316522601106E-2</v>
      </c>
      <c r="J460" s="37">
        <f t="shared" si="89"/>
        <v>6.9370923427539921E-2</v>
      </c>
      <c r="K460" s="33">
        <v>30.9</v>
      </c>
      <c r="L460" s="33">
        <v>4.22</v>
      </c>
      <c r="M460" s="33">
        <v>662.41218122977341</v>
      </c>
      <c r="N460" s="33">
        <v>19.586553074433656</v>
      </c>
      <c r="O460" s="33">
        <v>81323.693010043586</v>
      </c>
      <c r="P460" s="33">
        <v>35.138108090614885</v>
      </c>
      <c r="Q460" s="33">
        <v>4313.8710251520579</v>
      </c>
      <c r="R460" s="33">
        <v>22.167245585982624</v>
      </c>
      <c r="S460" s="33">
        <v>26.083991410252384</v>
      </c>
      <c r="T460" s="33">
        <v>18.851674641148325</v>
      </c>
      <c r="U460" s="37">
        <f t="shared" si="90"/>
        <v>1.8055423581465641E-2</v>
      </c>
      <c r="V460" s="38">
        <f t="shared" si="91"/>
        <v>1.0180554235814656</v>
      </c>
      <c r="W460" s="38">
        <f t="shared" si="92"/>
        <v>0.11882053883013821</v>
      </c>
      <c r="X460" s="37">
        <f t="shared" si="93"/>
        <v>3.6275399804746478E-2</v>
      </c>
      <c r="Y460" s="37">
        <f t="shared" si="94"/>
        <v>5.016035951173059E-2</v>
      </c>
      <c r="Z460" s="37">
        <f t="shared" si="95"/>
        <v>1.2981678791486928E-2</v>
      </c>
    </row>
    <row r="461" spans="1:26" x14ac:dyDescent="0.3">
      <c r="A461" s="34">
        <v>23468</v>
      </c>
      <c r="B461" s="33">
        <v>79.94</v>
      </c>
      <c r="C461" s="33">
        <v>2.34667</v>
      </c>
      <c r="D461" s="33">
        <v>4.2300000000000004</v>
      </c>
      <c r="E461" s="37">
        <f t="shared" si="84"/>
        <v>1.1890746521521773E-2</v>
      </c>
      <c r="F461" s="37">
        <f t="shared" si="85"/>
        <v>1.0118907465215217</v>
      </c>
      <c r="G461" s="37">
        <f t="shared" si="86"/>
        <v>0.1189939299217444</v>
      </c>
      <c r="H461" s="37">
        <f t="shared" si="87"/>
        <v>8.8273041414574926E-2</v>
      </c>
      <c r="I461" s="37">
        <f t="shared" si="88"/>
        <v>6.6014456599512883E-2</v>
      </c>
      <c r="J461" s="37">
        <f t="shared" si="89"/>
        <v>6.8889792034272368E-2</v>
      </c>
      <c r="K461" s="33">
        <v>30.9</v>
      </c>
      <c r="L461" s="33">
        <v>4.2300000000000004</v>
      </c>
      <c r="M461" s="33">
        <v>671.99530161812299</v>
      </c>
      <c r="N461" s="33">
        <v>19.72668519449838</v>
      </c>
      <c r="O461" s="33">
        <v>82702.022103797062</v>
      </c>
      <c r="P461" s="33">
        <v>35.558420388349518</v>
      </c>
      <c r="Q461" s="33">
        <v>4376.1515323875601</v>
      </c>
      <c r="R461" s="33">
        <v>22.422192169737169</v>
      </c>
      <c r="S461" s="33">
        <v>26.370888403447527</v>
      </c>
      <c r="T461" s="33">
        <v>18.898345153664302</v>
      </c>
      <c r="U461" s="37">
        <f t="shared" si="90"/>
        <v>1.4363356419344071E-2</v>
      </c>
      <c r="V461" s="38">
        <f t="shared" si="91"/>
        <v>1.0143633564193442</v>
      </c>
      <c r="W461" s="38">
        <f t="shared" si="92"/>
        <v>9.9991024829767294E-2</v>
      </c>
      <c r="X461" s="37">
        <f t="shared" si="93"/>
        <v>3.7995720962724633E-2</v>
      </c>
      <c r="Y461" s="37">
        <f t="shared" si="94"/>
        <v>4.2119310786627118E-2</v>
      </c>
      <c r="Z461" s="37">
        <f t="shared" si="95"/>
        <v>1.5290944361594505E-2</v>
      </c>
    </row>
    <row r="462" spans="1:26" x14ac:dyDescent="0.3">
      <c r="A462" s="34">
        <v>23498</v>
      </c>
      <c r="B462" s="33">
        <v>80.72</v>
      </c>
      <c r="C462" s="33">
        <v>2.3633299999999999</v>
      </c>
      <c r="D462" s="33">
        <v>4.28</v>
      </c>
      <c r="E462" s="37">
        <f t="shared" si="84"/>
        <v>1.175101653551873E-2</v>
      </c>
      <c r="F462" s="37">
        <f t="shared" si="85"/>
        <v>1.0117510165355188</v>
      </c>
      <c r="G462" s="37">
        <f t="shared" si="86"/>
        <v>0.1183747844013876</v>
      </c>
      <c r="H462" s="37">
        <f t="shared" si="87"/>
        <v>8.182285212171525E-2</v>
      </c>
      <c r="I462" s="37">
        <f t="shared" si="88"/>
        <v>6.38677274367625E-2</v>
      </c>
      <c r="J462" s="37">
        <f t="shared" si="89"/>
        <v>6.920214993658913E-2</v>
      </c>
      <c r="K462" s="33">
        <v>30.9</v>
      </c>
      <c r="L462" s="33">
        <v>4.2</v>
      </c>
      <c r="M462" s="33">
        <v>678.55217346278312</v>
      </c>
      <c r="N462" s="33">
        <v>19.866733252103561</v>
      </c>
      <c r="O462" s="33">
        <v>83712.720853682491</v>
      </c>
      <c r="P462" s="33">
        <v>35.97873268608415</v>
      </c>
      <c r="Q462" s="33">
        <v>4438.682423857299</v>
      </c>
      <c r="R462" s="33">
        <v>22.574330769563822</v>
      </c>
      <c r="S462" s="33">
        <v>26.536112909394049</v>
      </c>
      <c r="T462" s="33">
        <v>18.859813084112147</v>
      </c>
      <c r="U462" s="37">
        <f t="shared" si="90"/>
        <v>9.7100227621760172E-3</v>
      </c>
      <c r="V462" s="38">
        <f t="shared" si="91"/>
        <v>1.009710022762176</v>
      </c>
      <c r="W462" s="38">
        <f t="shared" si="92"/>
        <v>9.8559929457100015E-2</v>
      </c>
      <c r="X462" s="37">
        <f t="shared" si="93"/>
        <v>3.8888622456249244E-2</v>
      </c>
      <c r="Y462" s="37">
        <f t="shared" si="94"/>
        <v>4.3219899426981456E-2</v>
      </c>
      <c r="Z462" s="37">
        <f t="shared" si="95"/>
        <v>8.4693947385039436E-3</v>
      </c>
    </row>
    <row r="463" spans="1:26" x14ac:dyDescent="0.3">
      <c r="A463" s="34">
        <v>23529</v>
      </c>
      <c r="B463" s="33">
        <v>80.239999999999995</v>
      </c>
      <c r="C463" s="33">
        <v>2.38</v>
      </c>
      <c r="D463" s="33">
        <v>4.33</v>
      </c>
      <c r="E463" s="37">
        <f t="shared" si="84"/>
        <v>1.1614532420693083E-2</v>
      </c>
      <c r="F463" s="37">
        <f t="shared" si="85"/>
        <v>1.0116145324206931</v>
      </c>
      <c r="G463" s="37">
        <f t="shared" si="86"/>
        <v>0.11777233066650195</v>
      </c>
      <c r="H463" s="37">
        <f t="shared" si="87"/>
        <v>7.5403952387287809E-2</v>
      </c>
      <c r="I463" s="37">
        <f t="shared" si="88"/>
        <v>6.1748534452309656E-2</v>
      </c>
      <c r="J463" s="37">
        <f t="shared" si="89"/>
        <v>6.9506210814310521E-2</v>
      </c>
      <c r="K463" s="33">
        <v>31</v>
      </c>
      <c r="L463" s="33">
        <v>4.17</v>
      </c>
      <c r="M463" s="33">
        <v>672.34131354838701</v>
      </c>
      <c r="N463" s="33">
        <v>19.942327096774193</v>
      </c>
      <c r="O463" s="33">
        <v>83151.51255551081</v>
      </c>
      <c r="P463" s="33">
        <v>36.281628709677413</v>
      </c>
      <c r="Q463" s="33">
        <v>4487.1142742442889</v>
      </c>
      <c r="R463" s="33">
        <v>22.30028803608278</v>
      </c>
      <c r="S463" s="33">
        <v>26.201151795356168</v>
      </c>
      <c r="T463" s="33">
        <v>18.531177829099306</v>
      </c>
      <c r="U463" s="37">
        <f t="shared" si="90"/>
        <v>-5.9642323916734392E-3</v>
      </c>
      <c r="V463" s="38">
        <f t="shared" si="91"/>
        <v>0.99403576760832657</v>
      </c>
      <c r="W463" s="38">
        <f t="shared" si="92"/>
        <v>0.10407783839957419</v>
      </c>
      <c r="X463" s="37">
        <f t="shared" si="93"/>
        <v>4.1544902596768907E-2</v>
      </c>
      <c r="Y463" s="37">
        <f t="shared" si="94"/>
        <v>4.7614639886801591E-2</v>
      </c>
      <c r="Z463" s="37">
        <f t="shared" si="95"/>
        <v>4.388984656021222E-3</v>
      </c>
    </row>
    <row r="464" spans="1:26" x14ac:dyDescent="0.3">
      <c r="A464" s="34">
        <v>23559</v>
      </c>
      <c r="B464" s="33">
        <v>83.22</v>
      </c>
      <c r="C464" s="33">
        <v>2.4</v>
      </c>
      <c r="D464" s="33">
        <v>4.3766699999999998</v>
      </c>
      <c r="E464" s="37">
        <f t="shared" si="84"/>
        <v>1.072061924652962E-2</v>
      </c>
      <c r="F464" s="37">
        <f t="shared" si="85"/>
        <v>1.0107206192465297</v>
      </c>
      <c r="G464" s="37">
        <f t="shared" si="86"/>
        <v>0.11718142805830767</v>
      </c>
      <c r="H464" s="37">
        <f t="shared" si="87"/>
        <v>6.9014949552530958E-2</v>
      </c>
      <c r="I464" s="37">
        <f t="shared" si="88"/>
        <v>5.9656911519700984E-2</v>
      </c>
      <c r="J464" s="37">
        <f t="shared" si="89"/>
        <v>6.980252513261398E-2</v>
      </c>
      <c r="K464" s="33">
        <v>31.1</v>
      </c>
      <c r="L464" s="33">
        <v>4.1900000000000004</v>
      </c>
      <c r="M464" s="33">
        <v>695.06896012861728</v>
      </c>
      <c r="N464" s="33">
        <v>20.045247588424434</v>
      </c>
      <c r="O464" s="33">
        <v>86168.934714667121</v>
      </c>
      <c r="P464" s="33">
        <v>36.554764067845653</v>
      </c>
      <c r="Q464" s="33">
        <v>4531.7590903345599</v>
      </c>
      <c r="R464" s="33">
        <v>22.984351845738388</v>
      </c>
      <c r="S464" s="33">
        <v>26.989715153331492</v>
      </c>
      <c r="T464" s="33">
        <v>19.014456196149126</v>
      </c>
      <c r="U464" s="37">
        <f t="shared" si="90"/>
        <v>3.6465559901115149E-2</v>
      </c>
      <c r="V464" s="38">
        <f t="shared" si="91"/>
        <v>1.0364655599011152</v>
      </c>
      <c r="W464" s="38">
        <f t="shared" si="92"/>
        <v>5.6660254310846314E-2</v>
      </c>
      <c r="X464" s="37">
        <f t="shared" si="93"/>
        <v>3.9302189227219841E-2</v>
      </c>
      <c r="Y464" s="37">
        <f t="shared" si="94"/>
        <v>3.7755889326712477E-2</v>
      </c>
      <c r="Z464" s="37">
        <f t="shared" si="95"/>
        <v>5.1211288146859602E-3</v>
      </c>
    </row>
    <row r="465" spans="1:26" x14ac:dyDescent="0.3">
      <c r="A465" s="34">
        <v>23590</v>
      </c>
      <c r="B465" s="33">
        <v>82</v>
      </c>
      <c r="C465" s="33">
        <v>2.42</v>
      </c>
      <c r="D465" s="33">
        <v>4.42333</v>
      </c>
      <c r="E465" s="37">
        <f t="shared" si="84"/>
        <v>1.0604644835291863E-2</v>
      </c>
      <c r="F465" s="37">
        <f t="shared" si="85"/>
        <v>1.0106046448352919</v>
      </c>
      <c r="G465" s="37">
        <f t="shared" si="86"/>
        <v>0.11593875895679262</v>
      </c>
      <c r="H465" s="37">
        <f t="shared" si="87"/>
        <v>6.4810548525528588E-2</v>
      </c>
      <c r="I465" s="37">
        <f t="shared" si="88"/>
        <v>5.8085795410265817E-2</v>
      </c>
      <c r="J465" s="37">
        <f t="shared" si="89"/>
        <v>7.0129573391504607E-2</v>
      </c>
      <c r="K465" s="33">
        <v>31</v>
      </c>
      <c r="L465" s="33">
        <v>4.1900000000000004</v>
      </c>
      <c r="M465" s="33">
        <v>687.0885806451613</v>
      </c>
      <c r="N465" s="33">
        <v>20.277492258064516</v>
      </c>
      <c r="O465" s="33">
        <v>85389.079279323909</v>
      </c>
      <c r="P465" s="33">
        <v>37.063652822258064</v>
      </c>
      <c r="Q465" s="33">
        <v>4606.1472688855101</v>
      </c>
      <c r="R465" s="33">
        <v>22.650407292938787</v>
      </c>
      <c r="S465" s="33">
        <v>26.584322276294202</v>
      </c>
      <c r="T465" s="33">
        <v>18.538069734792565</v>
      </c>
      <c r="U465" s="37">
        <f t="shared" si="90"/>
        <v>-1.4768456290542051E-2</v>
      </c>
      <c r="V465" s="38">
        <f t="shared" si="91"/>
        <v>0.98523154370945798</v>
      </c>
      <c r="W465" s="38">
        <f t="shared" si="92"/>
        <v>1.7924522275329702E-2</v>
      </c>
      <c r="X465" s="37">
        <f t="shared" si="93"/>
        <v>3.3007219025932066E-2</v>
      </c>
      <c r="Y465" s="37">
        <f t="shared" si="94"/>
        <v>2.1193779193807494E-2</v>
      </c>
      <c r="Z465" s="37">
        <f t="shared" si="95"/>
        <v>-1.1707298162281887E-2</v>
      </c>
    </row>
    <row r="466" spans="1:26" x14ac:dyDescent="0.3">
      <c r="A466" s="34">
        <v>23621</v>
      </c>
      <c r="B466" s="33">
        <v>83.41</v>
      </c>
      <c r="C466" s="33">
        <v>2.44</v>
      </c>
      <c r="D466" s="33">
        <v>4.47</v>
      </c>
      <c r="E466" s="37">
        <f t="shared" si="84"/>
        <v>1.0495602529257572E-2</v>
      </c>
      <c r="F466" s="37">
        <f t="shared" si="85"/>
        <v>1.0104956025292575</v>
      </c>
      <c r="G466" s="37">
        <f t="shared" si="86"/>
        <v>0.11472243069054566</v>
      </c>
      <c r="H466" s="37">
        <f t="shared" si="87"/>
        <v>6.0644869755255293E-2</v>
      </c>
      <c r="I466" s="37">
        <f t="shared" si="88"/>
        <v>5.6535977771463131E-2</v>
      </c>
      <c r="J466" s="37">
        <f t="shared" si="89"/>
        <v>7.0449073424284414E-2</v>
      </c>
      <c r="K466" s="33">
        <v>31.1</v>
      </c>
      <c r="L466" s="33">
        <v>4.2</v>
      </c>
      <c r="M466" s="33">
        <v>696.65587556270088</v>
      </c>
      <c r="N466" s="33">
        <v>20.379335048231507</v>
      </c>
      <c r="O466" s="33">
        <v>86789.127132407099</v>
      </c>
      <c r="P466" s="33">
        <v>37.334273633440503</v>
      </c>
      <c r="Q466" s="33">
        <v>4651.0897767876713</v>
      </c>
      <c r="R466" s="33">
        <v>22.892221984231679</v>
      </c>
      <c r="S466" s="33">
        <v>26.854044617703863</v>
      </c>
      <c r="T466" s="33">
        <v>18.659955257270695</v>
      </c>
      <c r="U466" s="37">
        <f t="shared" si="90"/>
        <v>1.7048958989267234E-2</v>
      </c>
      <c r="V466" s="38">
        <f t="shared" si="91"/>
        <v>1.0170489589892673</v>
      </c>
      <c r="W466" s="38">
        <f t="shared" si="92"/>
        <v>5.2231762506709023E-2</v>
      </c>
      <c r="X466" s="37">
        <f t="shared" si="93"/>
        <v>4.3220311266674472E-2</v>
      </c>
      <c r="Y466" s="37">
        <f t="shared" si="94"/>
        <v>2.3047398682668252E-2</v>
      </c>
      <c r="Z466" s="37">
        <f t="shared" si="95"/>
        <v>-1.4531758504502612E-2</v>
      </c>
    </row>
    <row r="467" spans="1:26" x14ac:dyDescent="0.3">
      <c r="A467" s="34">
        <v>23651</v>
      </c>
      <c r="B467" s="33">
        <v>84.85</v>
      </c>
      <c r="C467" s="33">
        <v>2.46</v>
      </c>
      <c r="D467" s="33">
        <v>4.4966699999999999</v>
      </c>
      <c r="E467" s="37">
        <f t="shared" si="84"/>
        <v>5.9487142156469759E-3</v>
      </c>
      <c r="F467" s="37">
        <f t="shared" si="85"/>
        <v>1.0059487142156469</v>
      </c>
      <c r="G467" s="37">
        <f t="shared" si="86"/>
        <v>0.11353111439827424</v>
      </c>
      <c r="H467" s="37">
        <f t="shared" si="87"/>
        <v>5.6515576596772199E-2</v>
      </c>
      <c r="I467" s="37">
        <f t="shared" si="88"/>
        <v>5.5006767154730518E-2</v>
      </c>
      <c r="J467" s="37">
        <f t="shared" si="89"/>
        <v>7.0760633776090209E-2</v>
      </c>
      <c r="K467" s="33">
        <v>31.1</v>
      </c>
      <c r="L467" s="33">
        <v>4.1900000000000004</v>
      </c>
      <c r="M467" s="33">
        <v>708.68302411575553</v>
      </c>
      <c r="N467" s="33">
        <v>20.546378778135043</v>
      </c>
      <c r="O467" s="33">
        <v>88500.769790755148</v>
      </c>
      <c r="P467" s="33">
        <v>37.557026447266878</v>
      </c>
      <c r="Q467" s="33">
        <v>4690.1444489687092</v>
      </c>
      <c r="R467" s="33">
        <v>23.212154680675329</v>
      </c>
      <c r="S467" s="33">
        <v>27.214540709714264</v>
      </c>
      <c r="T467" s="33">
        <v>18.86951899961527</v>
      </c>
      <c r="U467" s="37">
        <f t="shared" si="90"/>
        <v>1.7116785426714885E-2</v>
      </c>
      <c r="V467" s="38">
        <f t="shared" si="91"/>
        <v>1.0171167854267149</v>
      </c>
      <c r="W467" s="38">
        <f t="shared" si="92"/>
        <v>6.8598180192460667E-2</v>
      </c>
      <c r="X467" s="37">
        <f t="shared" si="93"/>
        <v>4.2174084682829793E-2</v>
      </c>
      <c r="Y467" s="37">
        <f t="shared" si="94"/>
        <v>2.0359835568379836E-2</v>
      </c>
      <c r="Z467" s="37">
        <f t="shared" si="95"/>
        <v>-2.7836086378453029E-2</v>
      </c>
    </row>
    <row r="468" spans="1:26" x14ac:dyDescent="0.3">
      <c r="A468" s="34">
        <v>23682</v>
      </c>
      <c r="B468" s="33">
        <v>85.44</v>
      </c>
      <c r="C468" s="33">
        <v>2.48</v>
      </c>
      <c r="D468" s="33">
        <v>4.5233299999999996</v>
      </c>
      <c r="E468" s="37">
        <f t="shared" si="84"/>
        <v>5.9113254175962972E-3</v>
      </c>
      <c r="F468" s="37">
        <f t="shared" si="85"/>
        <v>1.0059113254175962</v>
      </c>
      <c r="G468" s="37">
        <f t="shared" si="86"/>
        <v>0.12239735284668396</v>
      </c>
      <c r="H468" s="37">
        <f t="shared" si="87"/>
        <v>5.5160014784644495E-2</v>
      </c>
      <c r="I468" s="37">
        <f t="shared" si="88"/>
        <v>5.2556646920354666E-2</v>
      </c>
      <c r="J468" s="37">
        <f t="shared" si="89"/>
        <v>6.9347844573293571E-2</v>
      </c>
      <c r="K468" s="33">
        <v>31.2</v>
      </c>
      <c r="L468" s="33">
        <v>4.1500000000000004</v>
      </c>
      <c r="M468" s="33">
        <v>711.32359999999994</v>
      </c>
      <c r="N468" s="33">
        <v>20.647033333333333</v>
      </c>
      <c r="O468" s="33">
        <v>89045.394369921167</v>
      </c>
      <c r="P468" s="33">
        <v>37.658606970833326</v>
      </c>
      <c r="Q468" s="33">
        <v>4714.2053337464358</v>
      </c>
      <c r="R468" s="33">
        <v>23.225019793095811</v>
      </c>
      <c r="S468" s="33">
        <v>27.214609565060336</v>
      </c>
      <c r="T468" s="33">
        <v>18.8887390484444</v>
      </c>
      <c r="U468" s="37">
        <f t="shared" si="90"/>
        <v>6.9293835316494865E-3</v>
      </c>
      <c r="V468" s="38">
        <f t="shared" si="91"/>
        <v>1.0069293835316495</v>
      </c>
      <c r="W468" s="38">
        <f t="shared" si="92"/>
        <v>7.3979781642174558E-2</v>
      </c>
      <c r="X468" s="37">
        <f t="shared" si="93"/>
        <v>3.597396239998929E-2</v>
      </c>
      <c r="Y468" s="37">
        <f t="shared" si="94"/>
        <v>1.907812398773423E-2</v>
      </c>
      <c r="Z468" s="37">
        <f t="shared" si="95"/>
        <v>-2.7632715169477073E-2</v>
      </c>
    </row>
    <row r="469" spans="1:26" x14ac:dyDescent="0.3">
      <c r="A469" s="34">
        <v>23712</v>
      </c>
      <c r="B469" s="33">
        <v>83.96</v>
      </c>
      <c r="C469" s="33">
        <v>2.5</v>
      </c>
      <c r="D469" s="33">
        <v>4.55</v>
      </c>
      <c r="E469" s="37">
        <f t="shared" si="84"/>
        <v>5.8787847041383862E-3</v>
      </c>
      <c r="F469" s="37">
        <f t="shared" si="85"/>
        <v>1.0058787847041384</v>
      </c>
      <c r="G469" s="37">
        <f t="shared" si="86"/>
        <v>0.13116182886077388</v>
      </c>
      <c r="H469" s="37">
        <f t="shared" si="87"/>
        <v>5.381586513554204E-2</v>
      </c>
      <c r="I469" s="37">
        <f t="shared" si="88"/>
        <v>5.010690464283396E-2</v>
      </c>
      <c r="J469" s="37">
        <f t="shared" si="89"/>
        <v>6.7932168953143801E-2</v>
      </c>
      <c r="K469" s="33">
        <v>31.2</v>
      </c>
      <c r="L469" s="33">
        <v>4.18</v>
      </c>
      <c r="M469" s="33">
        <v>699.00198333333321</v>
      </c>
      <c r="N469" s="33">
        <v>20.813541666666666</v>
      </c>
      <c r="O469" s="33">
        <v>87720.06595418595</v>
      </c>
      <c r="P469" s="33">
        <v>37.880645833333325</v>
      </c>
      <c r="Q469" s="33">
        <v>4753.767271218986</v>
      </c>
      <c r="R469" s="33">
        <v>22.752984772787254</v>
      </c>
      <c r="S469" s="33">
        <v>26.648307034113802</v>
      </c>
      <c r="T469" s="33">
        <v>18.452747252747251</v>
      </c>
      <c r="U469" s="37">
        <f t="shared" si="90"/>
        <v>-1.7473880259452484E-2</v>
      </c>
      <c r="V469" s="38">
        <f t="shared" si="91"/>
        <v>0.98252611974054749</v>
      </c>
      <c r="W469" s="38">
        <f t="shared" si="92"/>
        <v>7.542206304145882E-2</v>
      </c>
      <c r="X469" s="37">
        <f t="shared" si="93"/>
        <v>2.2846025135785375E-2</v>
      </c>
      <c r="Y469" s="37">
        <f t="shared" si="94"/>
        <v>1.9131486322194746E-2</v>
      </c>
      <c r="Z469" s="37">
        <f t="shared" si="95"/>
        <v>-2.5122218683107267E-2</v>
      </c>
    </row>
    <row r="470" spans="1:26" x14ac:dyDescent="0.3">
      <c r="A470" s="34">
        <v>23743</v>
      </c>
      <c r="B470" s="33">
        <v>86.12</v>
      </c>
      <c r="C470" s="33">
        <v>2.51667</v>
      </c>
      <c r="D470" s="33">
        <v>4.5933299999999999</v>
      </c>
      <c r="E470" s="37">
        <f t="shared" si="84"/>
        <v>9.4780182648755689E-3</v>
      </c>
      <c r="F470" s="37">
        <f t="shared" si="85"/>
        <v>1.0094780182648755</v>
      </c>
      <c r="G470" s="37">
        <f t="shared" si="86"/>
        <v>0.13982140268999976</v>
      </c>
      <c r="H470" s="37">
        <f t="shared" si="87"/>
        <v>5.2481515161758807E-2</v>
      </c>
      <c r="I470" s="37">
        <f t="shared" si="88"/>
        <v>4.7655779588891889E-2</v>
      </c>
      <c r="J470" s="37">
        <f t="shared" si="89"/>
        <v>6.6513238604962943E-2</v>
      </c>
      <c r="K470" s="33">
        <v>31.2</v>
      </c>
      <c r="L470" s="33">
        <v>4.1900000000000004</v>
      </c>
      <c r="M470" s="33">
        <v>716.98488333333341</v>
      </c>
      <c r="N470" s="33">
        <v>20.952326362499999</v>
      </c>
      <c r="O470" s="33">
        <v>90195.91414371811</v>
      </c>
      <c r="P470" s="33">
        <v>38.241386137499994</v>
      </c>
      <c r="Q470" s="33">
        <v>4810.7245507868629</v>
      </c>
      <c r="R470" s="33">
        <v>23.26933508192246</v>
      </c>
      <c r="S470" s="33">
        <v>27.237870222779112</v>
      </c>
      <c r="T470" s="33">
        <v>18.748925071788879</v>
      </c>
      <c r="U470" s="37">
        <f t="shared" si="90"/>
        <v>2.5401177543730113E-2</v>
      </c>
      <c r="V470" s="38">
        <f t="shared" si="91"/>
        <v>1.0254011775437302</v>
      </c>
      <c r="W470" s="38">
        <f t="shared" si="92"/>
        <v>8.9547945366563519E-2</v>
      </c>
      <c r="X470" s="37">
        <f t="shared" si="93"/>
        <v>3.7995635685262208E-2</v>
      </c>
      <c r="Y470" s="37">
        <f t="shared" si="94"/>
        <v>1.1446347495305709E-2</v>
      </c>
      <c r="Z470" s="37">
        <f t="shared" si="95"/>
        <v>-3.0315772481707359E-2</v>
      </c>
    </row>
    <row r="471" spans="1:26" x14ac:dyDescent="0.3">
      <c r="A471" s="34">
        <v>23774</v>
      </c>
      <c r="B471" s="33">
        <v>86.75</v>
      </c>
      <c r="C471" s="33">
        <v>2.5333299999999999</v>
      </c>
      <c r="D471" s="33">
        <v>4.6366699999999996</v>
      </c>
      <c r="E471" s="37">
        <f t="shared" si="84"/>
        <v>9.3911849465097858E-3</v>
      </c>
      <c r="F471" s="37">
        <f t="shared" si="85"/>
        <v>1.0093911849465098</v>
      </c>
      <c r="G471" s="37">
        <f t="shared" si="86"/>
        <v>0.13994536070168873</v>
      </c>
      <c r="H471" s="37">
        <f t="shared" si="87"/>
        <v>5.1610950537870792E-2</v>
      </c>
      <c r="I471" s="37">
        <f t="shared" si="88"/>
        <v>4.4010008381294874E-2</v>
      </c>
      <c r="J471" s="37">
        <f t="shared" si="89"/>
        <v>6.387807517805566E-2</v>
      </c>
      <c r="K471" s="33">
        <v>31.2</v>
      </c>
      <c r="L471" s="33">
        <v>4.21</v>
      </c>
      <c r="M471" s="33">
        <v>722.22989583333333</v>
      </c>
      <c r="N471" s="33">
        <v>21.091027804166664</v>
      </c>
      <c r="O471" s="33">
        <v>91076.833332160793</v>
      </c>
      <c r="P471" s="33">
        <v>38.602209695833331</v>
      </c>
      <c r="Q471" s="33">
        <v>4867.9333810516418</v>
      </c>
      <c r="R471" s="33">
        <v>23.372068272751331</v>
      </c>
      <c r="S471" s="33">
        <v>27.342132127815109</v>
      </c>
      <c r="T471" s="33">
        <v>18.709548016140896</v>
      </c>
      <c r="U471" s="37">
        <f t="shared" si="90"/>
        <v>7.2887463308063064E-3</v>
      </c>
      <c r="V471" s="38">
        <f t="shared" si="91"/>
        <v>1.0072887463308062</v>
      </c>
      <c r="W471" s="38">
        <f t="shared" si="92"/>
        <v>8.0817748030692194E-2</v>
      </c>
      <c r="X471" s="37">
        <f t="shared" si="93"/>
        <v>2.8696659873316932E-2</v>
      </c>
      <c r="Y471" s="37">
        <f t="shared" si="94"/>
        <v>4.6533096228875692E-3</v>
      </c>
      <c r="Z471" s="37">
        <f t="shared" si="95"/>
        <v>-2.5262370126827083E-2</v>
      </c>
    </row>
    <row r="472" spans="1:26" x14ac:dyDescent="0.3">
      <c r="A472" s="34">
        <v>23802</v>
      </c>
      <c r="B472" s="33">
        <v>86.83</v>
      </c>
      <c r="C472" s="33">
        <v>2.5499999999999998</v>
      </c>
      <c r="D472" s="33">
        <v>4.68</v>
      </c>
      <c r="E472" s="37">
        <f t="shared" si="84"/>
        <v>9.3016737553110376E-3</v>
      </c>
      <c r="F472" s="37">
        <f t="shared" si="85"/>
        <v>1.0093016737553111</v>
      </c>
      <c r="G472" s="37">
        <f t="shared" si="86"/>
        <v>0.14006457670771422</v>
      </c>
      <c r="H472" s="37">
        <f t="shared" si="87"/>
        <v>5.0753105626378137E-2</v>
      </c>
      <c r="I472" s="37">
        <f t="shared" si="88"/>
        <v>4.0367187699710705E-2</v>
      </c>
      <c r="J472" s="37">
        <f t="shared" si="89"/>
        <v>6.1223481677872726E-2</v>
      </c>
      <c r="K472" s="33">
        <v>31.3</v>
      </c>
      <c r="L472" s="33">
        <v>4.21</v>
      </c>
      <c r="M472" s="33">
        <v>720.58635750798715</v>
      </c>
      <c r="N472" s="33">
        <v>21.161985623003194</v>
      </c>
      <c r="O472" s="33">
        <v>91091.960953426707</v>
      </c>
      <c r="P472" s="33">
        <v>38.838467731629386</v>
      </c>
      <c r="Q472" s="33">
        <v>4909.7129708860639</v>
      </c>
      <c r="R472" s="33">
        <v>23.25352820003484</v>
      </c>
      <c r="S472" s="33">
        <v>27.187223882061435</v>
      </c>
      <c r="T472" s="33">
        <v>18.553418803418804</v>
      </c>
      <c r="U472" s="37">
        <f t="shared" si="90"/>
        <v>9.2176524558523385E-4</v>
      </c>
      <c r="V472" s="38">
        <f t="shared" si="91"/>
        <v>1.0009217652455853</v>
      </c>
      <c r="W472" s="38">
        <f t="shared" si="92"/>
        <v>6.5728619472347871E-2</v>
      </c>
      <c r="X472" s="37">
        <f t="shared" si="93"/>
        <v>1.0482827070600997E-2</v>
      </c>
      <c r="Y472" s="37">
        <f t="shared" si="94"/>
        <v>-4.0290245337919472E-3</v>
      </c>
      <c r="Z472" s="37">
        <f t="shared" si="95"/>
        <v>-1.6576256149040791E-2</v>
      </c>
    </row>
    <row r="473" spans="1:26" x14ac:dyDescent="0.3">
      <c r="A473" s="34">
        <v>23833</v>
      </c>
      <c r="B473" s="33">
        <v>87.97</v>
      </c>
      <c r="C473" s="33">
        <v>2.57</v>
      </c>
      <c r="D473" s="33">
        <v>4.7333299999999996</v>
      </c>
      <c r="E473" s="37">
        <f t="shared" si="84"/>
        <v>1.1330861783949783E-2</v>
      </c>
      <c r="F473" s="37">
        <f t="shared" si="85"/>
        <v>1.0113308617839498</v>
      </c>
      <c r="G473" s="37">
        <f t="shared" si="86"/>
        <v>0.14018400863391767</v>
      </c>
      <c r="H473" s="37">
        <f t="shared" si="87"/>
        <v>4.9910312243831356E-2</v>
      </c>
      <c r="I473" s="37">
        <f t="shared" si="88"/>
        <v>3.6727575552743197E-2</v>
      </c>
      <c r="J473" s="37">
        <f t="shared" si="89"/>
        <v>5.854850411091661E-2</v>
      </c>
      <c r="K473" s="33">
        <v>31.4</v>
      </c>
      <c r="L473" s="33">
        <v>4.2</v>
      </c>
      <c r="M473" s="33">
        <v>727.72201942675156</v>
      </c>
      <c r="N473" s="33">
        <v>21.260038535031843</v>
      </c>
      <c r="O473" s="33">
        <v>92217.969393315521</v>
      </c>
      <c r="P473" s="33">
        <v>39.155944824522294</v>
      </c>
      <c r="Q473" s="33">
        <v>4961.8970224901923</v>
      </c>
      <c r="R473" s="33">
        <v>23.420551954771291</v>
      </c>
      <c r="S473" s="33">
        <v>27.365269983870881</v>
      </c>
      <c r="T473" s="33">
        <v>18.585224355791802</v>
      </c>
      <c r="U473" s="37">
        <f t="shared" si="90"/>
        <v>1.3043663192029398E-2</v>
      </c>
      <c r="V473" s="38">
        <f t="shared" si="91"/>
        <v>1.0130436631920294</v>
      </c>
      <c r="W473" s="38">
        <f t="shared" si="92"/>
        <v>2.0056063990999018E-2</v>
      </c>
      <c r="X473" s="37">
        <f t="shared" si="93"/>
        <v>3.9604853604124912E-3</v>
      </c>
      <c r="Y473" s="37">
        <f t="shared" si="94"/>
        <v>-8.5224585608267844E-4</v>
      </c>
      <c r="Z473" s="37">
        <f t="shared" si="95"/>
        <v>-1.227967688560927E-2</v>
      </c>
    </row>
    <row r="474" spans="1:26" x14ac:dyDescent="0.3">
      <c r="A474" s="34">
        <v>23863</v>
      </c>
      <c r="B474" s="33">
        <v>89.28</v>
      </c>
      <c r="C474" s="33">
        <v>2.59</v>
      </c>
      <c r="D474" s="33">
        <v>4.78667</v>
      </c>
      <c r="E474" s="37">
        <f t="shared" si="84"/>
        <v>1.1205999617050839E-2</v>
      </c>
      <c r="F474" s="37">
        <f t="shared" si="85"/>
        <v>1.0112059996170508</v>
      </c>
      <c r="G474" s="37">
        <f t="shared" si="86"/>
        <v>0.13582303024216258</v>
      </c>
      <c r="H474" s="37">
        <f t="shared" si="87"/>
        <v>4.8784055233069168E-2</v>
      </c>
      <c r="I474" s="37">
        <f t="shared" si="88"/>
        <v>3.3152552852135031E-2</v>
      </c>
      <c r="J474" s="37">
        <f t="shared" si="89"/>
        <v>5.5435952759780527E-2</v>
      </c>
      <c r="K474" s="33">
        <v>31.4</v>
      </c>
      <c r="L474" s="33">
        <v>4.21</v>
      </c>
      <c r="M474" s="33">
        <v>738.55884840764338</v>
      </c>
      <c r="N474" s="33">
        <v>21.42548630573248</v>
      </c>
      <c r="O474" s="33">
        <v>93817.483450751417</v>
      </c>
      <c r="P474" s="33">
        <v>39.597194028980894</v>
      </c>
      <c r="Q474" s="33">
        <v>5029.9432516712395</v>
      </c>
      <c r="R474" s="33">
        <v>23.70880830886194</v>
      </c>
      <c r="S474" s="33">
        <v>27.683223304413563</v>
      </c>
      <c r="T474" s="33">
        <v>18.651797596241227</v>
      </c>
      <c r="U474" s="37">
        <f t="shared" si="90"/>
        <v>1.4781651368417721E-2</v>
      </c>
      <c r="V474" s="38">
        <f t="shared" si="91"/>
        <v>1.0147816513684178</v>
      </c>
      <c r="W474" s="38">
        <f t="shared" si="92"/>
        <v>3.7274898453734329E-2</v>
      </c>
      <c r="X474" s="37">
        <f t="shared" si="93"/>
        <v>2.2605773849527999E-2</v>
      </c>
      <c r="Y474" s="37">
        <f t="shared" si="94"/>
        <v>-9.7239477449253542E-3</v>
      </c>
      <c r="Z474" s="37">
        <f t="shared" si="95"/>
        <v>-1.2465857313835649E-2</v>
      </c>
    </row>
    <row r="475" spans="1:26" x14ac:dyDescent="0.3">
      <c r="A475" s="34">
        <v>23894</v>
      </c>
      <c r="B475" s="33">
        <v>85.04</v>
      </c>
      <c r="C475" s="33">
        <v>2.61</v>
      </c>
      <c r="D475" s="33">
        <v>4.84</v>
      </c>
      <c r="E475" s="37">
        <f t="shared" si="84"/>
        <v>1.1079749397984217E-2</v>
      </c>
      <c r="F475" s="37">
        <f t="shared" si="85"/>
        <v>1.0110797493979842</v>
      </c>
      <c r="G475" s="37">
        <f t="shared" si="86"/>
        <v>0.13155635258696341</v>
      </c>
      <c r="H475" s="37">
        <f t="shared" si="87"/>
        <v>4.7679090675973868E-2</v>
      </c>
      <c r="I475" s="37">
        <f t="shared" si="88"/>
        <v>2.959503568690014E-2</v>
      </c>
      <c r="J475" s="37">
        <f t="shared" si="89"/>
        <v>5.2296669610594648E-2</v>
      </c>
      <c r="K475" s="33">
        <v>31.6</v>
      </c>
      <c r="L475" s="33">
        <v>4.21</v>
      </c>
      <c r="M475" s="33">
        <v>699.03149113924053</v>
      </c>
      <c r="N475" s="33">
        <v>21.454282594936704</v>
      </c>
      <c r="O475" s="33">
        <v>89023.518879764044</v>
      </c>
      <c r="P475" s="33">
        <v>39.78495316455696</v>
      </c>
      <c r="Q475" s="33">
        <v>5066.7195599489414</v>
      </c>
      <c r="R475" s="33">
        <v>22.385342986457783</v>
      </c>
      <c r="S475" s="33">
        <v>26.122738377042271</v>
      </c>
      <c r="T475" s="33">
        <v>17.5702479338843</v>
      </c>
      <c r="U475" s="37">
        <f t="shared" si="90"/>
        <v>-4.8655764599308239E-2</v>
      </c>
      <c r="V475" s="38">
        <f t="shared" si="91"/>
        <v>0.9513442354006918</v>
      </c>
      <c r="W475" s="38">
        <f t="shared" si="92"/>
        <v>-3.3087652125724176E-2</v>
      </c>
      <c r="X475" s="37">
        <f t="shared" si="93"/>
        <v>2.5213370705316152E-2</v>
      </c>
      <c r="Y475" s="37">
        <f t="shared" si="94"/>
        <v>-3.8677268522710584E-2</v>
      </c>
      <c r="Z475" s="37">
        <f t="shared" si="95"/>
        <v>-7.9622910153789306E-3</v>
      </c>
    </row>
    <row r="476" spans="1:26" x14ac:dyDescent="0.3">
      <c r="A476" s="34">
        <v>23924</v>
      </c>
      <c r="B476" s="33">
        <v>84.91</v>
      </c>
      <c r="C476" s="33">
        <v>2.6266699999999998</v>
      </c>
      <c r="D476" s="33">
        <v>4.8866699999999996</v>
      </c>
      <c r="E476" s="37">
        <f t="shared" si="84"/>
        <v>9.5963691898628099E-3</v>
      </c>
      <c r="F476" s="37">
        <f t="shared" si="85"/>
        <v>1.0095963691898628</v>
      </c>
      <c r="G476" s="37">
        <f t="shared" si="86"/>
        <v>0.12738550846378982</v>
      </c>
      <c r="H476" s="37">
        <f t="shared" si="87"/>
        <v>4.6594993623104486E-2</v>
      </c>
      <c r="I476" s="37">
        <f t="shared" si="88"/>
        <v>2.6054448373708183E-2</v>
      </c>
      <c r="J476" s="37">
        <f t="shared" si="89"/>
        <v>4.912943137904513E-2</v>
      </c>
      <c r="K476" s="33">
        <v>31.6</v>
      </c>
      <c r="L476" s="33">
        <v>4.2</v>
      </c>
      <c r="M476" s="33">
        <v>697.96288702531638</v>
      </c>
      <c r="N476" s="33">
        <v>21.591310522468351</v>
      </c>
      <c r="O476" s="33">
        <v>89116.571871379216</v>
      </c>
      <c r="P476" s="33">
        <v>40.168582041455686</v>
      </c>
      <c r="Q476" s="33">
        <v>5128.7631405807633</v>
      </c>
      <c r="R476" s="33">
        <v>22.300781712174427</v>
      </c>
      <c r="S476" s="33">
        <v>26.008689840144697</v>
      </c>
      <c r="T476" s="33">
        <v>17.375840807748425</v>
      </c>
      <c r="U476" s="37">
        <f t="shared" si="90"/>
        <v>-1.5298620224205724E-3</v>
      </c>
      <c r="V476" s="38">
        <f t="shared" si="91"/>
        <v>0.99847013797757944</v>
      </c>
      <c r="W476" s="38">
        <f t="shared" si="92"/>
        <v>7.896539918490042E-3</v>
      </c>
      <c r="X476" s="37">
        <f t="shared" si="93"/>
        <v>5.0643977582920385E-2</v>
      </c>
      <c r="Y476" s="37">
        <f t="shared" si="94"/>
        <v>-2.9969942672064764E-2</v>
      </c>
      <c r="Z476" s="37">
        <f t="shared" si="95"/>
        <v>-4.8755667325695029E-4</v>
      </c>
    </row>
    <row r="477" spans="1:26" x14ac:dyDescent="0.3">
      <c r="A477" s="34">
        <v>23955</v>
      </c>
      <c r="B477" s="33">
        <v>86.49</v>
      </c>
      <c r="C477" s="33">
        <v>2.6433300000000002</v>
      </c>
      <c r="D477" s="33">
        <v>4.9333299999999998</v>
      </c>
      <c r="E477" s="37">
        <f t="shared" si="84"/>
        <v>9.5031265076524658E-3</v>
      </c>
      <c r="F477" s="37">
        <f t="shared" si="85"/>
        <v>1.0095031265076524</v>
      </c>
      <c r="G477" s="37">
        <f t="shared" si="86"/>
        <v>0.12007366028256028</v>
      </c>
      <c r="H477" s="37">
        <f t="shared" si="87"/>
        <v>4.5191831746913103E-2</v>
      </c>
      <c r="I477" s="37">
        <f t="shared" si="88"/>
        <v>2.2185436765028932E-2</v>
      </c>
      <c r="J477" s="37">
        <f t="shared" si="89"/>
        <v>4.732248980415843E-2</v>
      </c>
      <c r="K477" s="33">
        <v>31.6</v>
      </c>
      <c r="L477" s="33">
        <v>4.25</v>
      </c>
      <c r="M477" s="33">
        <v>710.95053702531629</v>
      </c>
      <c r="N477" s="33">
        <v>21.728256249683543</v>
      </c>
      <c r="O477" s="33">
        <v>91006.037885007492</v>
      </c>
      <c r="P477" s="33">
        <v>40.55212871803797</v>
      </c>
      <c r="Q477" s="33">
        <v>5190.9216889726449</v>
      </c>
      <c r="R477" s="33">
        <v>22.665971845964382</v>
      </c>
      <c r="S477" s="33">
        <v>26.417386639884445</v>
      </c>
      <c r="T477" s="33">
        <v>17.531768602546354</v>
      </c>
      <c r="U477" s="37">
        <f t="shared" si="90"/>
        <v>1.8436928307148437E-2</v>
      </c>
      <c r="V477" s="38">
        <f t="shared" si="91"/>
        <v>1.0184369283071484</v>
      </c>
      <c r="W477" s="38">
        <f t="shared" si="92"/>
        <v>6.8570509815126801E-3</v>
      </c>
      <c r="X477" s="37">
        <f t="shared" si="93"/>
        <v>5.0488998658072326E-2</v>
      </c>
      <c r="Y477" s="37">
        <f t="shared" si="94"/>
        <v>-2.9321970278591181E-2</v>
      </c>
      <c r="Z477" s="37">
        <f t="shared" si="95"/>
        <v>-2.371530566964708E-4</v>
      </c>
    </row>
    <row r="478" spans="1:26" x14ac:dyDescent="0.3">
      <c r="A478" s="34">
        <v>23986</v>
      </c>
      <c r="B478" s="33">
        <v>89.38</v>
      </c>
      <c r="C478" s="33">
        <v>2.66</v>
      </c>
      <c r="D478" s="33">
        <v>4.9800000000000004</v>
      </c>
      <c r="E478" s="37">
        <f t="shared" si="84"/>
        <v>9.4156746105058704E-3</v>
      </c>
      <c r="F478" s="37">
        <f t="shared" si="85"/>
        <v>1.0094156746105059</v>
      </c>
      <c r="G478" s="37">
        <f t="shared" si="86"/>
        <v>0.11289971942508403</v>
      </c>
      <c r="H478" s="37">
        <f t="shared" si="87"/>
        <v>4.3810182347375104E-2</v>
      </c>
      <c r="I478" s="37">
        <f t="shared" si="88"/>
        <v>1.8316544872810425E-2</v>
      </c>
      <c r="J478" s="37">
        <f t="shared" si="89"/>
        <v>4.5517997215384298E-2</v>
      </c>
      <c r="K478" s="33">
        <v>31.6</v>
      </c>
      <c r="L478" s="33">
        <v>4.29</v>
      </c>
      <c r="M478" s="33">
        <v>734.70642848101261</v>
      </c>
      <c r="N478" s="33">
        <v>21.865284177215191</v>
      </c>
      <c r="O478" s="33">
        <v>94280.178878789229</v>
      </c>
      <c r="P478" s="33">
        <v>40.93575759493671</v>
      </c>
      <c r="Q478" s="33">
        <v>5253.0240637320476</v>
      </c>
      <c r="R478" s="33">
        <v>23.374146831648623</v>
      </c>
      <c r="S478" s="33">
        <v>27.222292941753452</v>
      </c>
      <c r="T478" s="33">
        <v>17.947791164658632</v>
      </c>
      <c r="U478" s="37">
        <f t="shared" si="90"/>
        <v>3.2868143186884982E-2</v>
      </c>
      <c r="V478" s="38">
        <f t="shared" si="91"/>
        <v>1.0328681431868849</v>
      </c>
      <c r="W478" s="38">
        <f t="shared" si="92"/>
        <v>-7.30274186505252E-2</v>
      </c>
      <c r="X478" s="37">
        <f t="shared" si="93"/>
        <v>3.6908807559957957E-2</v>
      </c>
      <c r="Y478" s="37">
        <f t="shared" si="94"/>
        <v>-2.7332909524788285E-2</v>
      </c>
      <c r="Z478" s="37">
        <f t="shared" si="95"/>
        <v>-9.9784092809369618E-3</v>
      </c>
    </row>
    <row r="479" spans="1:26" x14ac:dyDescent="0.3">
      <c r="A479" s="34">
        <v>24016</v>
      </c>
      <c r="B479" s="33">
        <v>91.39</v>
      </c>
      <c r="C479" s="33">
        <v>2.68</v>
      </c>
      <c r="D479" s="33">
        <v>5.05</v>
      </c>
      <c r="E479" s="37">
        <f t="shared" si="84"/>
        <v>1.3958352250706855E-2</v>
      </c>
      <c r="F479" s="37">
        <f t="shared" si="85"/>
        <v>1.013958352250707</v>
      </c>
      <c r="G479" s="37">
        <f t="shared" si="86"/>
        <v>0.10585938691003149</v>
      </c>
      <c r="H479" s="37">
        <f t="shared" si="87"/>
        <v>4.2448223115386874E-2</v>
      </c>
      <c r="I479" s="37">
        <f t="shared" si="88"/>
        <v>1.4446986777728377E-2</v>
      </c>
      <c r="J479" s="37">
        <f t="shared" si="89"/>
        <v>4.3714996041684273E-2</v>
      </c>
      <c r="K479" s="33">
        <v>31.7</v>
      </c>
      <c r="L479" s="33">
        <v>4.3499999999999996</v>
      </c>
      <c r="M479" s="33">
        <v>748.858885488959</v>
      </c>
      <c r="N479" s="33">
        <v>21.960190536277604</v>
      </c>
      <c r="O479" s="33">
        <v>96331.107445904039</v>
      </c>
      <c r="P479" s="33">
        <v>41.380209779179808</v>
      </c>
      <c r="Q479" s="33">
        <v>5323.034167871926</v>
      </c>
      <c r="R479" s="33">
        <v>23.77574552331269</v>
      </c>
      <c r="S479" s="33">
        <v>27.66741422424397</v>
      </c>
      <c r="T479" s="33">
        <v>18.097029702970296</v>
      </c>
      <c r="U479" s="37">
        <f t="shared" si="90"/>
        <v>2.2239119778804921E-2</v>
      </c>
      <c r="V479" s="38">
        <f t="shared" si="91"/>
        <v>1.022239119778805</v>
      </c>
      <c r="W479" s="38">
        <f t="shared" si="92"/>
        <v>-0.13469914910602143</v>
      </c>
      <c r="X479" s="37">
        <f t="shared" si="93"/>
        <v>3.6626723300982711E-2</v>
      </c>
      <c r="Y479" s="37">
        <f t="shared" si="94"/>
        <v>-2.2518729830492745E-2</v>
      </c>
      <c r="Z479" s="37">
        <f t="shared" si="95"/>
        <v>-1.443615250420871E-2</v>
      </c>
    </row>
    <row r="480" spans="1:26" x14ac:dyDescent="0.3">
      <c r="A480" s="34">
        <v>24047</v>
      </c>
      <c r="B480" s="33">
        <v>92.15</v>
      </c>
      <c r="C480" s="33">
        <v>2.7</v>
      </c>
      <c r="D480" s="33">
        <v>5.12</v>
      </c>
      <c r="E480" s="37">
        <f t="shared" si="84"/>
        <v>1.3766195764147971E-2</v>
      </c>
      <c r="F480" s="37">
        <f t="shared" si="85"/>
        <v>1.0137661957641479</v>
      </c>
      <c r="G480" s="37">
        <f t="shared" si="86"/>
        <v>9.3271227852618654E-2</v>
      </c>
      <c r="H480" s="37">
        <f t="shared" si="87"/>
        <v>3.976988605223486E-2</v>
      </c>
      <c r="I480" s="37">
        <f t="shared" si="88"/>
        <v>8.7666939644215347E-3</v>
      </c>
      <c r="J480" s="37">
        <f t="shared" si="89"/>
        <v>4.317871956643593E-2</v>
      </c>
      <c r="K480" s="33">
        <v>31.7</v>
      </c>
      <c r="L480" s="33">
        <v>4.45</v>
      </c>
      <c r="M480" s="33">
        <v>755.08640220820189</v>
      </c>
      <c r="N480" s="33">
        <v>22.12407255520505</v>
      </c>
      <c r="O480" s="33">
        <v>97369.362625182024</v>
      </c>
      <c r="P480" s="33">
        <v>41.95379684542587</v>
      </c>
      <c r="Q480" s="33">
        <v>5409.9960568739225</v>
      </c>
      <c r="R480" s="33">
        <v>23.925461156673716</v>
      </c>
      <c r="S480" s="33">
        <v>27.818071369298639</v>
      </c>
      <c r="T480" s="33">
        <v>17.998046875</v>
      </c>
      <c r="U480" s="37">
        <f t="shared" si="90"/>
        <v>8.2816208317220176E-3</v>
      </c>
      <c r="V480" s="38">
        <f t="shared" si="91"/>
        <v>1.008281620831722</v>
      </c>
      <c r="W480" s="38">
        <f t="shared" si="92"/>
        <v>-0.16095409744181621</v>
      </c>
      <c r="X480" s="37">
        <f t="shared" si="93"/>
        <v>3.7326099947255997E-2</v>
      </c>
      <c r="Y480" s="37">
        <f t="shared" si="94"/>
        <v>-2.2673989793610794E-2</v>
      </c>
      <c r="Z480" s="37">
        <f t="shared" si="95"/>
        <v>-1.2233410121337496E-2</v>
      </c>
    </row>
    <row r="481" spans="1:26" x14ac:dyDescent="0.3">
      <c r="A481" s="34">
        <v>24077</v>
      </c>
      <c r="B481" s="33">
        <v>91.73</v>
      </c>
      <c r="C481" s="33">
        <v>2.72</v>
      </c>
      <c r="D481" s="33">
        <v>5.19</v>
      </c>
      <c r="E481" s="37">
        <f t="shared" si="84"/>
        <v>1.3579258126380854E-2</v>
      </c>
      <c r="F481" s="37">
        <f t="shared" si="85"/>
        <v>1.0135792581263809</v>
      </c>
      <c r="G481" s="37">
        <f t="shared" si="86"/>
        <v>8.1026895685887945E-2</v>
      </c>
      <c r="H481" s="37">
        <f t="shared" si="87"/>
        <v>3.7144704172020759E-2</v>
      </c>
      <c r="I481" s="37">
        <f t="shared" si="88"/>
        <v>3.0846387194447544E-3</v>
      </c>
      <c r="J481" s="37">
        <f t="shared" si="89"/>
        <v>4.265414047406324E-2</v>
      </c>
      <c r="K481" s="33">
        <v>31.8</v>
      </c>
      <c r="L481" s="33">
        <v>4.62</v>
      </c>
      <c r="M481" s="33">
        <v>749.28121666666664</v>
      </c>
      <c r="N481" s="33">
        <v>22.217866666666666</v>
      </c>
      <c r="O481" s="33">
        <v>96859.528357268209</v>
      </c>
      <c r="P481" s="33">
        <v>42.393650000000001</v>
      </c>
      <c r="Q481" s="33">
        <v>5480.2240507382758</v>
      </c>
      <c r="R481" s="33">
        <v>23.694111549106317</v>
      </c>
      <c r="S481" s="33">
        <v>27.525611912109792</v>
      </c>
      <c r="T481" s="33">
        <v>17.674373795761078</v>
      </c>
      <c r="U481" s="37">
        <f t="shared" si="90"/>
        <v>-4.5682045942681063E-3</v>
      </c>
      <c r="V481" s="38">
        <f t="shared" si="91"/>
        <v>0.9954317954057319</v>
      </c>
      <c r="W481" s="38">
        <f t="shared" si="92"/>
        <v>-0.12720877576482814</v>
      </c>
      <c r="X481" s="37">
        <f t="shared" si="93"/>
        <v>3.9644623461012607E-2</v>
      </c>
      <c r="Y481" s="37">
        <f t="shared" si="94"/>
        <v>-2.4533402281373462E-2</v>
      </c>
      <c r="Z481" s="37">
        <f t="shared" si="95"/>
        <v>-1.1393540700904481E-2</v>
      </c>
    </row>
    <row r="482" spans="1:26" x14ac:dyDescent="0.3">
      <c r="A482" s="34">
        <v>24108</v>
      </c>
      <c r="B482" s="33">
        <v>93.32</v>
      </c>
      <c r="C482" s="33">
        <v>2.74</v>
      </c>
      <c r="D482" s="33">
        <v>5.24</v>
      </c>
      <c r="E482" s="37">
        <f t="shared" si="84"/>
        <v>9.5878011551533918E-3</v>
      </c>
      <c r="F482" s="37">
        <f t="shared" si="85"/>
        <v>1.0095878011551533</v>
      </c>
      <c r="G482" s="37">
        <f t="shared" si="86"/>
        <v>6.9108727688824922E-2</v>
      </c>
      <c r="H482" s="37">
        <f t="shared" si="87"/>
        <v>3.456990145499983E-2</v>
      </c>
      <c r="I482" s="37">
        <f t="shared" si="88"/>
        <v>-2.6022474165978693E-3</v>
      </c>
      <c r="J482" s="37">
        <f t="shared" si="89"/>
        <v>4.2141118281493029E-2</v>
      </c>
      <c r="K482" s="33">
        <v>31.8</v>
      </c>
      <c r="L482" s="33">
        <v>4.6100000000000003</v>
      </c>
      <c r="M482" s="33">
        <v>762.26886666666655</v>
      </c>
      <c r="N482" s="33">
        <v>22.381233333333331</v>
      </c>
      <c r="O482" s="33">
        <v>98779.542628095252</v>
      </c>
      <c r="P482" s="33">
        <v>42.802066666666668</v>
      </c>
      <c r="Q482" s="33">
        <v>5546.5581158510413</v>
      </c>
      <c r="R482" s="33">
        <v>24.058483388421742</v>
      </c>
      <c r="S482" s="33">
        <v>27.923438274605228</v>
      </c>
      <c r="T482" s="33">
        <v>17.809160305343511</v>
      </c>
      <c r="U482" s="37">
        <f t="shared" si="90"/>
        <v>1.7184967631664886E-2</v>
      </c>
      <c r="V482" s="38">
        <f t="shared" si="91"/>
        <v>1.0171849676316649</v>
      </c>
      <c r="W482" s="38">
        <f t="shared" si="92"/>
        <v>-0.11953025881014478</v>
      </c>
      <c r="X482" s="37">
        <f t="shared" si="93"/>
        <v>4.4631237032367821E-2</v>
      </c>
      <c r="Y482" s="37">
        <f t="shared" si="94"/>
        <v>-1.081387837249137E-2</v>
      </c>
      <c r="Z482" s="37">
        <f t="shared" si="95"/>
        <v>-1.2479185973696794E-2</v>
      </c>
    </row>
    <row r="483" spans="1:26" x14ac:dyDescent="0.3">
      <c r="A483" s="34">
        <v>24139</v>
      </c>
      <c r="B483" s="33">
        <v>92.69</v>
      </c>
      <c r="C483" s="33">
        <v>2.76</v>
      </c>
      <c r="D483" s="33">
        <v>5.29</v>
      </c>
      <c r="E483" s="37">
        <f t="shared" si="84"/>
        <v>9.4967475372572073E-3</v>
      </c>
      <c r="F483" s="37">
        <f t="shared" si="85"/>
        <v>1.0094967475372572</v>
      </c>
      <c r="G483" s="37">
        <f t="shared" si="86"/>
        <v>5.2577040808948539E-2</v>
      </c>
      <c r="H483" s="37">
        <f t="shared" si="87"/>
        <v>3.2536927756071421E-2</v>
      </c>
      <c r="I483" s="37">
        <f t="shared" si="88"/>
        <v>-3.3476912828698246E-3</v>
      </c>
      <c r="J483" s="37">
        <f t="shared" si="89"/>
        <v>4.4041898536094415E-2</v>
      </c>
      <c r="K483" s="33">
        <v>32</v>
      </c>
      <c r="L483" s="33">
        <v>4.83</v>
      </c>
      <c r="M483" s="33">
        <v>752.39079906249992</v>
      </c>
      <c r="N483" s="33">
        <v>22.403696249999996</v>
      </c>
      <c r="O483" s="33">
        <v>97741.415362423329</v>
      </c>
      <c r="P483" s="33">
        <v>42.940417812499994</v>
      </c>
      <c r="Q483" s="33">
        <v>5578.2941770117532</v>
      </c>
      <c r="R483" s="33">
        <v>23.700027145579394</v>
      </c>
      <c r="S483" s="33">
        <v>27.482994403460832</v>
      </c>
      <c r="T483" s="33">
        <v>17.521739130434781</v>
      </c>
      <c r="U483" s="37">
        <f t="shared" si="90"/>
        <v>-6.7738552654878362E-3</v>
      </c>
      <c r="V483" s="38">
        <f t="shared" si="91"/>
        <v>0.99322614473451221</v>
      </c>
      <c r="W483" s="38">
        <f t="shared" si="92"/>
        <v>-0.10182043416829822</v>
      </c>
      <c r="X483" s="37">
        <f t="shared" si="93"/>
        <v>2.4182515551165906E-2</v>
      </c>
      <c r="Y483" s="37">
        <f t="shared" si="94"/>
        <v>-6.863832692047378E-3</v>
      </c>
      <c r="Z483" s="37">
        <f t="shared" si="95"/>
        <v>-5.7534621211594583E-3</v>
      </c>
    </row>
    <row r="484" spans="1:26" x14ac:dyDescent="0.3">
      <c r="A484" s="34">
        <v>24167</v>
      </c>
      <c r="B484" s="33">
        <v>88.88</v>
      </c>
      <c r="C484" s="33">
        <v>2.78</v>
      </c>
      <c r="D484" s="33">
        <v>5.34</v>
      </c>
      <c r="E484" s="37">
        <f t="shared" si="84"/>
        <v>9.4074071018953268E-3</v>
      </c>
      <c r="F484" s="37">
        <f t="shared" si="85"/>
        <v>1.0094074071018952</v>
      </c>
      <c r="G484" s="37">
        <f t="shared" si="86"/>
        <v>3.6354493641825192E-2</v>
      </c>
      <c r="H484" s="37">
        <f t="shared" si="87"/>
        <v>3.0530450875391857E-2</v>
      </c>
      <c r="I484" s="37">
        <f t="shared" si="88"/>
        <v>-4.0817755390252231E-3</v>
      </c>
      <c r="J484" s="37">
        <f t="shared" si="89"/>
        <v>4.587296101949434E-2</v>
      </c>
      <c r="K484" s="33">
        <v>32.1</v>
      </c>
      <c r="L484" s="33">
        <v>4.87</v>
      </c>
      <c r="M484" s="33">
        <v>719.2164062305294</v>
      </c>
      <c r="N484" s="33">
        <v>22.495742679127723</v>
      </c>
      <c r="O484" s="33">
        <v>93675.334762323124</v>
      </c>
      <c r="P484" s="33">
        <v>43.211246728971958</v>
      </c>
      <c r="Q484" s="33">
        <v>5628.1085467012326</v>
      </c>
      <c r="R484" s="33">
        <v>22.611112582289991</v>
      </c>
      <c r="S484" s="33">
        <v>26.200300759745161</v>
      </c>
      <c r="T484" s="33">
        <v>16.644194756554306</v>
      </c>
      <c r="U484" s="37">
        <f t="shared" si="90"/>
        <v>-4.1973446556366825E-2</v>
      </c>
      <c r="V484" s="38">
        <f t="shared" si="91"/>
        <v>0.95802655344363319</v>
      </c>
      <c r="W484" s="38">
        <f t="shared" si="92"/>
        <v>-6.5058868825270233E-2</v>
      </c>
      <c r="X484" s="37">
        <f t="shared" si="93"/>
        <v>2.4807379682350472E-2</v>
      </c>
      <c r="Y484" s="37">
        <f t="shared" si="94"/>
        <v>1.9509491486404684E-3</v>
      </c>
      <c r="Z484" s="37">
        <f t="shared" si="95"/>
        <v>-1.3565162858664159E-3</v>
      </c>
    </row>
    <row r="485" spans="1:26" x14ac:dyDescent="0.3">
      <c r="A485" s="34">
        <v>24198</v>
      </c>
      <c r="B485" s="33">
        <v>91.6</v>
      </c>
      <c r="C485" s="33">
        <v>2.7966700000000002</v>
      </c>
      <c r="D485" s="33">
        <v>5.38</v>
      </c>
      <c r="E485" s="37">
        <f t="shared" si="84"/>
        <v>7.4627212015895943E-3</v>
      </c>
      <c r="F485" s="37">
        <f t="shared" si="85"/>
        <v>1.0074627212015896</v>
      </c>
      <c r="G485" s="37">
        <f t="shared" si="86"/>
        <v>2.0436210494447327E-2</v>
      </c>
      <c r="H485" s="37">
        <f t="shared" si="87"/>
        <v>2.8549920704895371E-2</v>
      </c>
      <c r="I485" s="37">
        <f t="shared" si="88"/>
        <v>-4.8047627175411556E-3</v>
      </c>
      <c r="J485" s="37">
        <f t="shared" si="89"/>
        <v>4.7638138760784265E-2</v>
      </c>
      <c r="K485" s="33">
        <v>32.299999999999997</v>
      </c>
      <c r="L485" s="33">
        <v>4.75</v>
      </c>
      <c r="M485" s="33">
        <v>736.63699071207429</v>
      </c>
      <c r="N485" s="33">
        <v>22.490508436842106</v>
      </c>
      <c r="O485" s="33">
        <v>96188.411808822522</v>
      </c>
      <c r="P485" s="33">
        <v>43.265360371517026</v>
      </c>
      <c r="Q485" s="33">
        <v>5649.4940560203613</v>
      </c>
      <c r="R485" s="33">
        <v>23.113696462615824</v>
      </c>
      <c r="S485" s="33">
        <v>26.760408948311369</v>
      </c>
      <c r="T485" s="33">
        <v>17.026022304832711</v>
      </c>
      <c r="U485" s="37">
        <f t="shared" si="90"/>
        <v>3.0144126348709978E-2</v>
      </c>
      <c r="V485" s="38">
        <f t="shared" si="91"/>
        <v>1.0301441263487099</v>
      </c>
      <c r="W485" s="38">
        <f t="shared" si="92"/>
        <v>-1.3516131938187126E-3</v>
      </c>
      <c r="X485" s="37">
        <f t="shared" si="93"/>
        <v>3.1731284148762029E-2</v>
      </c>
      <c r="Y485" s="37">
        <f t="shared" si="94"/>
        <v>1.5537321564929485E-2</v>
      </c>
      <c r="Z485" s="37">
        <f t="shared" si="95"/>
        <v>3.4264363706482115E-3</v>
      </c>
    </row>
    <row r="486" spans="1:26" x14ac:dyDescent="0.3">
      <c r="A486" s="34">
        <v>24228</v>
      </c>
      <c r="B486" s="33">
        <v>86.78</v>
      </c>
      <c r="C486" s="33">
        <v>2.8133300000000001</v>
      </c>
      <c r="D486" s="33">
        <v>5.42</v>
      </c>
      <c r="E486" s="37">
        <f t="shared" si="84"/>
        <v>7.4074412778618176E-3</v>
      </c>
      <c r="F486" s="37">
        <f t="shared" si="85"/>
        <v>1.0074074412778617</v>
      </c>
      <c r="G486" s="37">
        <f t="shared" si="86"/>
        <v>5.4160116234829303E-3</v>
      </c>
      <c r="H486" s="37">
        <f t="shared" si="87"/>
        <v>2.6448356979079435E-2</v>
      </c>
      <c r="I486" s="37">
        <f t="shared" si="88"/>
        <v>-5.0227580281321238E-3</v>
      </c>
      <c r="J486" s="37">
        <f t="shared" si="89"/>
        <v>4.9121363133544094E-2</v>
      </c>
      <c r="K486" s="33">
        <v>32.299999999999997</v>
      </c>
      <c r="L486" s="33">
        <v>4.78</v>
      </c>
      <c r="M486" s="33">
        <v>697.87508792569668</v>
      </c>
      <c r="N486" s="33">
        <v>22.624486300000001</v>
      </c>
      <c r="O486" s="33">
        <v>91373.157083178259</v>
      </c>
      <c r="P486" s="33">
        <v>43.587035913312697</v>
      </c>
      <c r="Q486" s="33">
        <v>5706.8738348793058</v>
      </c>
      <c r="R486" s="33">
        <v>21.852177976763095</v>
      </c>
      <c r="S486" s="33">
        <v>25.283601610272132</v>
      </c>
      <c r="T486" s="33">
        <v>16.011070110701109</v>
      </c>
      <c r="U486" s="37">
        <f t="shared" si="90"/>
        <v>-5.4055091309879851E-2</v>
      </c>
      <c r="V486" s="38">
        <f t="shared" si="91"/>
        <v>0.94594490869012016</v>
      </c>
      <c r="W486" s="38">
        <f t="shared" si="92"/>
        <v>-1.4020698637084994E-2</v>
      </c>
      <c r="X486" s="37">
        <f t="shared" si="93"/>
        <v>2.8404938546805703E-2</v>
      </c>
      <c r="Y486" s="37">
        <f t="shared" si="94"/>
        <v>1.6201605833249921E-2</v>
      </c>
      <c r="Z486" s="37">
        <f t="shared" si="95"/>
        <v>1.2412308685032514E-3</v>
      </c>
    </row>
    <row r="487" spans="1:26" x14ac:dyDescent="0.3">
      <c r="A487" s="34">
        <v>24259</v>
      </c>
      <c r="B487" s="33">
        <v>86.06</v>
      </c>
      <c r="C487" s="33">
        <v>2.83</v>
      </c>
      <c r="D487" s="33">
        <v>5.46</v>
      </c>
      <c r="E487" s="37">
        <f t="shared" si="84"/>
        <v>7.3529743052587332E-3</v>
      </c>
      <c r="F487" s="37">
        <f t="shared" si="85"/>
        <v>1.0073529743052587</v>
      </c>
      <c r="G487" s="37">
        <f t="shared" si="86"/>
        <v>-9.3833009617612095E-3</v>
      </c>
      <c r="H487" s="37">
        <f t="shared" si="87"/>
        <v>2.436447907191841E-2</v>
      </c>
      <c r="I487" s="37">
        <f t="shared" si="88"/>
        <v>-5.2374005783604183E-3</v>
      </c>
      <c r="J487" s="37">
        <f t="shared" si="89"/>
        <v>5.056171793262898E-2</v>
      </c>
      <c r="K487" s="33">
        <v>32.4</v>
      </c>
      <c r="L487" s="33">
        <v>4.8099999999999996</v>
      </c>
      <c r="M487" s="33">
        <v>689.94886358024689</v>
      </c>
      <c r="N487" s="33">
        <v>22.68830216049383</v>
      </c>
      <c r="O487" s="33">
        <v>90582.921597444903</v>
      </c>
      <c r="P487" s="33">
        <v>43.773190740740738</v>
      </c>
      <c r="Q487" s="33">
        <v>5746.9527297472596</v>
      </c>
      <c r="R487" s="33">
        <v>21.555253383226248</v>
      </c>
      <c r="S487" s="33">
        <v>24.9254885708724</v>
      </c>
      <c r="T487" s="33">
        <v>15.761904761904763</v>
      </c>
      <c r="U487" s="37">
        <f t="shared" si="90"/>
        <v>-8.3314529597510317E-3</v>
      </c>
      <c r="V487" s="38">
        <f t="shared" si="91"/>
        <v>0.99166854704024898</v>
      </c>
      <c r="W487" s="38">
        <f t="shared" si="92"/>
        <v>6.0835109314462343E-2</v>
      </c>
      <c r="X487" s="37">
        <f t="shared" si="93"/>
        <v>5.7550597063665165E-2</v>
      </c>
      <c r="Y487" s="37">
        <f t="shared" si="94"/>
        <v>2.4574003040991776E-2</v>
      </c>
      <c r="Z487" s="37">
        <f t="shared" si="95"/>
        <v>6.1081103511426704E-3</v>
      </c>
    </row>
    <row r="488" spans="1:26" x14ac:dyDescent="0.3">
      <c r="A488" s="34">
        <v>24289</v>
      </c>
      <c r="B488" s="33">
        <v>85.84</v>
      </c>
      <c r="C488" s="33">
        <v>2.85</v>
      </c>
      <c r="D488" s="33">
        <v>5.4766700000000004</v>
      </c>
      <c r="E488" s="37">
        <f t="shared" si="84"/>
        <v>3.048462266794841E-3</v>
      </c>
      <c r="F488" s="37">
        <f t="shared" si="85"/>
        <v>1.0030484622667948</v>
      </c>
      <c r="G488" s="37">
        <f t="shared" si="86"/>
        <v>-2.396656423104393E-2</v>
      </c>
      <c r="H488" s="37">
        <f t="shared" si="87"/>
        <v>2.2299154741104665E-2</v>
      </c>
      <c r="I488" s="37">
        <f t="shared" si="88"/>
        <v>-5.4495049559446507E-3</v>
      </c>
      <c r="J488" s="37">
        <f t="shared" si="89"/>
        <v>5.1961387537268422E-2</v>
      </c>
      <c r="K488" s="33">
        <v>32.5</v>
      </c>
      <c r="L488" s="33">
        <v>5.0199999999999996</v>
      </c>
      <c r="M488" s="33">
        <v>686.06761599999993</v>
      </c>
      <c r="N488" s="33">
        <v>22.77834</v>
      </c>
      <c r="O488" s="33">
        <v>90322.567959831838</v>
      </c>
      <c r="P488" s="33">
        <v>43.771737307999999</v>
      </c>
      <c r="Q488" s="33">
        <v>5762.6619090001423</v>
      </c>
      <c r="R488" s="33">
        <v>21.381702007433407</v>
      </c>
      <c r="S488" s="33">
        <v>24.711793345102819</v>
      </c>
      <c r="T488" s="33">
        <v>15.673757958759611</v>
      </c>
      <c r="U488" s="37">
        <f t="shared" si="90"/>
        <v>-2.559629088010551E-3</v>
      </c>
      <c r="V488" s="38">
        <f t="shared" si="91"/>
        <v>0.99744037091198945</v>
      </c>
      <c r="W488" s="38">
        <f t="shared" si="92"/>
        <v>5.6260826246688822E-2</v>
      </c>
      <c r="X488" s="37">
        <f t="shared" si="93"/>
        <v>4.1907784772461376E-2</v>
      </c>
      <c r="Y488" s="37">
        <f t="shared" si="94"/>
        <v>2.2472382169810068E-2</v>
      </c>
      <c r="Z488" s="37">
        <f t="shared" si="95"/>
        <v>7.5349507214461653E-3</v>
      </c>
    </row>
    <row r="489" spans="1:26" x14ac:dyDescent="0.3">
      <c r="A489" s="34">
        <v>24320</v>
      </c>
      <c r="B489" s="33">
        <v>80.650000000000006</v>
      </c>
      <c r="C489" s="33">
        <v>2.87</v>
      </c>
      <c r="D489" s="33">
        <v>5.4933300000000003</v>
      </c>
      <c r="E489" s="37">
        <f t="shared" si="84"/>
        <v>3.0373769933067763E-3</v>
      </c>
      <c r="F489" s="37">
        <f t="shared" si="85"/>
        <v>1.0030373769933068</v>
      </c>
      <c r="G489" s="37">
        <f t="shared" si="86"/>
        <v>-2.8760279050983439E-2</v>
      </c>
      <c r="H489" s="37">
        <f t="shared" si="87"/>
        <v>2.2233201279623138E-2</v>
      </c>
      <c r="I489" s="37">
        <f t="shared" si="88"/>
        <v>-4.6894463145306098E-3</v>
      </c>
      <c r="J489" s="37">
        <f t="shared" si="89"/>
        <v>5.2729881903686326E-2</v>
      </c>
      <c r="K489" s="33">
        <v>32.700000000000003</v>
      </c>
      <c r="L489" s="33">
        <v>5.22</v>
      </c>
      <c r="M489" s="33">
        <v>640.64463149847097</v>
      </c>
      <c r="N489" s="33">
        <v>22.797893272171251</v>
      </c>
      <c r="O489" s="33">
        <v>84592.631885217575</v>
      </c>
      <c r="P489" s="33">
        <v>43.63635925045871</v>
      </c>
      <c r="Q489" s="33">
        <v>5761.8752946561963</v>
      </c>
      <c r="R489" s="33">
        <v>19.913903864009814</v>
      </c>
      <c r="S489" s="33">
        <v>23.008866665632205</v>
      </c>
      <c r="T489" s="33">
        <v>14.681440947476304</v>
      </c>
      <c r="U489" s="37">
        <f t="shared" si="90"/>
        <v>-6.2366293751225169E-2</v>
      </c>
      <c r="V489" s="38">
        <f t="shared" si="91"/>
        <v>0.93763370624877485</v>
      </c>
      <c r="W489" s="38">
        <f t="shared" si="92"/>
        <v>7.7115140676836669E-2</v>
      </c>
      <c r="X489" s="37">
        <f t="shared" si="93"/>
        <v>2.7122607737339877E-2</v>
      </c>
      <c r="Y489" s="37">
        <f t="shared" si="94"/>
        <v>2.152867902628941E-2</v>
      </c>
      <c r="Z489" s="37">
        <f t="shared" si="95"/>
        <v>1.0096590106072334E-2</v>
      </c>
    </row>
    <row r="490" spans="1:26" x14ac:dyDescent="0.3">
      <c r="A490" s="34">
        <v>24351</v>
      </c>
      <c r="B490" s="33">
        <v>77.81</v>
      </c>
      <c r="C490" s="33">
        <v>2.89</v>
      </c>
      <c r="D490" s="33">
        <v>5.51</v>
      </c>
      <c r="E490" s="37">
        <f t="shared" si="84"/>
        <v>3.0299941479076929E-3</v>
      </c>
      <c r="F490" s="37">
        <f t="shared" si="85"/>
        <v>1.0030299941479077</v>
      </c>
      <c r="G490" s="37">
        <f t="shared" si="86"/>
        <v>-3.3523190030282368E-2</v>
      </c>
      <c r="H490" s="37">
        <f t="shared" si="87"/>
        <v>2.2167674045349806E-2</v>
      </c>
      <c r="I490" s="37">
        <f t="shared" si="88"/>
        <v>-3.9368041832892331E-3</v>
      </c>
      <c r="J490" s="37">
        <f t="shared" si="89"/>
        <v>5.3488166608604004E-2</v>
      </c>
      <c r="K490" s="33">
        <v>32.700000000000003</v>
      </c>
      <c r="L490" s="33">
        <v>5.18</v>
      </c>
      <c r="M490" s="33">
        <v>618.08504373088681</v>
      </c>
      <c r="N490" s="33">
        <v>22.956763608562689</v>
      </c>
      <c r="O490" s="33">
        <v>81866.403130826235</v>
      </c>
      <c r="P490" s="33">
        <v>43.768777675840973</v>
      </c>
      <c r="Q490" s="33">
        <v>5797.2481846915889</v>
      </c>
      <c r="R490" s="33">
        <v>19.161676250615006</v>
      </c>
      <c r="S490" s="33">
        <v>22.136998500688101</v>
      </c>
      <c r="T490" s="33">
        <v>14.121597096188749</v>
      </c>
      <c r="U490" s="37">
        <f t="shared" si="90"/>
        <v>-3.5848846942379095E-2</v>
      </c>
      <c r="V490" s="38">
        <f t="shared" si="91"/>
        <v>0.96415115305762089</v>
      </c>
      <c r="W490" s="38">
        <f t="shared" si="92"/>
        <v>0.1668944324741779</v>
      </c>
      <c r="X490" s="37">
        <f t="shared" si="93"/>
        <v>4.6772371760575915E-2</v>
      </c>
      <c r="Y490" s="37">
        <f t="shared" si="94"/>
        <v>3.0807945750139787E-2</v>
      </c>
      <c r="Z490" s="37">
        <f t="shared" si="95"/>
        <v>1.567089976161995E-2</v>
      </c>
    </row>
    <row r="491" spans="1:26" x14ac:dyDescent="0.3">
      <c r="A491" s="34">
        <v>24381</v>
      </c>
      <c r="B491" s="33">
        <v>77.13</v>
      </c>
      <c r="C491" s="33">
        <v>2.8833299999999999</v>
      </c>
      <c r="D491" s="33">
        <v>5.5233299999999996</v>
      </c>
      <c r="E491" s="37">
        <f t="shared" si="84"/>
        <v>2.416316105054819E-3</v>
      </c>
      <c r="F491" s="37">
        <f t="shared" si="85"/>
        <v>1.0024163161050548</v>
      </c>
      <c r="G491" s="37">
        <f t="shared" si="86"/>
        <v>-3.825908237241249E-2</v>
      </c>
      <c r="H491" s="37">
        <f t="shared" si="87"/>
        <v>2.2102491206732466E-2</v>
      </c>
      <c r="I491" s="37">
        <f t="shared" si="88"/>
        <v>-3.191453368952768E-3</v>
      </c>
      <c r="J491" s="37">
        <f t="shared" si="89"/>
        <v>5.4236107054869365E-2</v>
      </c>
      <c r="K491" s="33">
        <v>32.9</v>
      </c>
      <c r="L491" s="33">
        <v>5.01</v>
      </c>
      <c r="M491" s="33">
        <v>608.95893282674774</v>
      </c>
      <c r="N491" s="33">
        <v>22.764547644072948</v>
      </c>
      <c r="O491" s="33">
        <v>80908.901283109881</v>
      </c>
      <c r="P491" s="33">
        <v>43.607949467781147</v>
      </c>
      <c r="Q491" s="33">
        <v>5793.9396048753952</v>
      </c>
      <c r="R491" s="33">
        <v>18.825409371315672</v>
      </c>
      <c r="S491" s="33">
        <v>21.746931566579885</v>
      </c>
      <c r="T491" s="33">
        <v>13.964401909717507</v>
      </c>
      <c r="U491" s="37">
        <f t="shared" si="90"/>
        <v>-8.7776476829310637E-3</v>
      </c>
      <c r="V491" s="38">
        <f t="shared" si="91"/>
        <v>0.9912223523170689</v>
      </c>
      <c r="W491" s="38">
        <f t="shared" si="92"/>
        <v>0.22707193701882122</v>
      </c>
      <c r="X491" s="37">
        <f t="shared" si="93"/>
        <v>6.0164744920792046E-2</v>
      </c>
      <c r="Y491" s="37">
        <f t="shared" si="94"/>
        <v>4.2491379214100178E-2</v>
      </c>
      <c r="Z491" s="37">
        <f t="shared" si="95"/>
        <v>2.1415943578717567E-2</v>
      </c>
    </row>
    <row r="492" spans="1:26" x14ac:dyDescent="0.3">
      <c r="A492" s="34">
        <v>24412</v>
      </c>
      <c r="B492" s="33">
        <v>80.989999999999995</v>
      </c>
      <c r="C492" s="33">
        <v>2.8766699999999998</v>
      </c>
      <c r="D492" s="33">
        <v>5.53667</v>
      </c>
      <c r="E492" s="37">
        <f t="shared" si="84"/>
        <v>2.4122977339943218E-3</v>
      </c>
      <c r="F492" s="37">
        <f t="shared" si="85"/>
        <v>1.0024122977339944</v>
      </c>
      <c r="G492" s="37">
        <f t="shared" si="86"/>
        <v>-3.8768824978046235E-2</v>
      </c>
      <c r="H492" s="37">
        <f t="shared" si="87"/>
        <v>1.9204761614687094E-2</v>
      </c>
      <c r="I492" s="37">
        <f t="shared" si="88"/>
        <v>-4.1353636723906462E-4</v>
      </c>
      <c r="J492" s="37">
        <f t="shared" si="89"/>
        <v>5.5240310140486137E-2</v>
      </c>
      <c r="K492" s="33">
        <v>32.9</v>
      </c>
      <c r="L492" s="33">
        <v>5.16</v>
      </c>
      <c r="M492" s="33">
        <v>639.43451276595738</v>
      </c>
      <c r="N492" s="33">
        <v>22.711965425835867</v>
      </c>
      <c r="O492" s="33">
        <v>85209.485271708909</v>
      </c>
      <c r="P492" s="33">
        <v>43.713271808814589</v>
      </c>
      <c r="Q492" s="33">
        <v>5825.1240995099715</v>
      </c>
      <c r="R492" s="33">
        <v>19.711251211928968</v>
      </c>
      <c r="S492" s="33">
        <v>22.765719180291434</v>
      </c>
      <c r="T492" s="33">
        <v>14.627926172229877</v>
      </c>
      <c r="U492" s="37">
        <f t="shared" si="90"/>
        <v>4.883338031499062E-2</v>
      </c>
      <c r="V492" s="38">
        <f t="shared" si="91"/>
        <v>1.0488333803149905</v>
      </c>
      <c r="W492" s="38">
        <f t="shared" si="92"/>
        <v>0.23599848879853669</v>
      </c>
      <c r="X492" s="37">
        <f t="shared" si="93"/>
        <v>6.6662333044149591E-2</v>
      </c>
      <c r="Y492" s="37">
        <f t="shared" si="94"/>
        <v>3.9907933656881056E-2</v>
      </c>
      <c r="Z492" s="37">
        <f t="shared" si="95"/>
        <v>1.8759539927561519E-2</v>
      </c>
    </row>
    <row r="493" spans="1:26" x14ac:dyDescent="0.3">
      <c r="A493" s="34">
        <v>24442</v>
      </c>
      <c r="B493" s="33">
        <v>81.33</v>
      </c>
      <c r="C493" s="33">
        <v>2.87</v>
      </c>
      <c r="D493" s="33">
        <v>5.55</v>
      </c>
      <c r="E493" s="37">
        <f t="shared" si="84"/>
        <v>2.4046907544708652E-3</v>
      </c>
      <c r="F493" s="37">
        <f t="shared" si="85"/>
        <v>1.0024046907544708</v>
      </c>
      <c r="G493" s="37">
        <f t="shared" si="86"/>
        <v>-3.9277847058339366E-2</v>
      </c>
      <c r="H493" s="37">
        <f t="shared" si="87"/>
        <v>1.6296462756009156E-2</v>
      </c>
      <c r="I493" s="37">
        <f t="shared" si="88"/>
        <v>2.3134952738361747E-3</v>
      </c>
      <c r="J493" s="37">
        <f t="shared" si="89"/>
        <v>5.6229716334985191E-2</v>
      </c>
      <c r="K493" s="33">
        <v>32.9</v>
      </c>
      <c r="L493" s="33">
        <v>4.84</v>
      </c>
      <c r="M493" s="33">
        <v>642.11889027355619</v>
      </c>
      <c r="N493" s="33">
        <v>22.659304255319149</v>
      </c>
      <c r="O493" s="33">
        <v>85818.825851449612</v>
      </c>
      <c r="P493" s="33">
        <v>43.818515197568388</v>
      </c>
      <c r="Q493" s="33">
        <v>5856.3197279668684</v>
      </c>
      <c r="R493" s="33">
        <v>19.736473752791966</v>
      </c>
      <c r="S493" s="33">
        <v>22.790219081135159</v>
      </c>
      <c r="T493" s="33">
        <v>14.654054054054054</v>
      </c>
      <c r="U493" s="37">
        <f t="shared" si="90"/>
        <v>4.1892619177853578E-3</v>
      </c>
      <c r="V493" s="38">
        <f t="shared" si="91"/>
        <v>1.0041892619177855</v>
      </c>
      <c r="W493" s="38">
        <f t="shared" si="92"/>
        <v>0.14090135630241618</v>
      </c>
      <c r="X493" s="37">
        <f t="shared" si="93"/>
        <v>5.309275896182708E-2</v>
      </c>
      <c r="Y493" s="37">
        <f t="shared" si="94"/>
        <v>2.0597973773404554E-2</v>
      </c>
      <c r="Z493" s="37">
        <f t="shared" si="95"/>
        <v>1.329269561297064E-2</v>
      </c>
    </row>
    <row r="494" spans="1:26" x14ac:dyDescent="0.3">
      <c r="A494" s="34">
        <v>24473</v>
      </c>
      <c r="B494" s="33">
        <v>84.45</v>
      </c>
      <c r="C494" s="33">
        <v>2.88</v>
      </c>
      <c r="D494" s="33">
        <v>5.5166700000000004</v>
      </c>
      <c r="E494" s="37">
        <f t="shared" si="84"/>
        <v>-6.0235103739561006E-3</v>
      </c>
      <c r="F494" s="37">
        <f t="shared" si="85"/>
        <v>0.9939764896260439</v>
      </c>
      <c r="G494" s="37">
        <f t="shared" si="86"/>
        <v>-3.9782699136618915E-2</v>
      </c>
      <c r="H494" s="37">
        <f t="shared" si="87"/>
        <v>1.3377479066591036E-2</v>
      </c>
      <c r="I494" s="37">
        <f t="shared" si="88"/>
        <v>4.9919759897658622E-3</v>
      </c>
      <c r="J494" s="37">
        <f t="shared" si="89"/>
        <v>5.7205051876646706E-2</v>
      </c>
      <c r="K494" s="33">
        <v>32.9</v>
      </c>
      <c r="L494" s="33">
        <v>4.58</v>
      </c>
      <c r="M494" s="33">
        <v>666.75200151975685</v>
      </c>
      <c r="N494" s="33">
        <v>22.738256534954406</v>
      </c>
      <c r="O494" s="33">
        <v>89364.273470543078</v>
      </c>
      <c r="P494" s="33">
        <v>43.555367249544076</v>
      </c>
      <c r="Q494" s="33">
        <v>5837.6933869359491</v>
      </c>
      <c r="R494" s="33">
        <v>20.432242125384274</v>
      </c>
      <c r="S494" s="33">
        <v>23.586985839267914</v>
      </c>
      <c r="T494" s="33">
        <v>15.308147850061721</v>
      </c>
      <c r="U494" s="37">
        <f t="shared" si="90"/>
        <v>3.764469107512524E-2</v>
      </c>
      <c r="V494" s="38">
        <f t="shared" si="91"/>
        <v>1.0376446910751251</v>
      </c>
      <c r="W494" s="38">
        <f t="shared" si="92"/>
        <v>0.16805931261217522</v>
      </c>
      <c r="X494" s="37">
        <f t="shared" si="93"/>
        <v>3.295894451053627E-2</v>
      </c>
      <c r="Y494" s="37">
        <f t="shared" si="94"/>
        <v>3.2684683109660995E-2</v>
      </c>
      <c r="Z494" s="37">
        <f t="shared" si="95"/>
        <v>1.6221754624256235E-2</v>
      </c>
    </row>
    <row r="495" spans="1:26" x14ac:dyDescent="0.3">
      <c r="A495" s="34">
        <v>24504</v>
      </c>
      <c r="B495" s="33">
        <v>87.36</v>
      </c>
      <c r="C495" s="33">
        <v>2.89</v>
      </c>
      <c r="D495" s="33">
        <v>5.4833299999999996</v>
      </c>
      <c r="E495" s="37">
        <f t="shared" si="84"/>
        <v>-6.0618367440361618E-3</v>
      </c>
      <c r="F495" s="37">
        <f t="shared" si="85"/>
        <v>0.99393816325596385</v>
      </c>
      <c r="G495" s="37">
        <f t="shared" si="86"/>
        <v>-2.7340271666485005E-2</v>
      </c>
      <c r="H495" s="37">
        <f t="shared" si="87"/>
        <v>1.2481718588246871E-2</v>
      </c>
      <c r="I495" s="37">
        <f t="shared" si="88"/>
        <v>7.4800640117489436E-3</v>
      </c>
      <c r="J495" s="37">
        <f t="shared" si="89"/>
        <v>5.8383470845367214E-2</v>
      </c>
      <c r="K495" s="33">
        <v>32.9</v>
      </c>
      <c r="L495" s="33">
        <v>4.63</v>
      </c>
      <c r="M495" s="33">
        <v>689.727114893617</v>
      </c>
      <c r="N495" s="33">
        <v>22.817208814589666</v>
      </c>
      <c r="O495" s="33">
        <v>92698.458570129849</v>
      </c>
      <c r="P495" s="33">
        <v>43.292140349240114</v>
      </c>
      <c r="Q495" s="33">
        <v>5818.4093272819364</v>
      </c>
      <c r="R495" s="33">
        <v>21.074443163678435</v>
      </c>
      <c r="S495" s="33">
        <v>24.320019544824323</v>
      </c>
      <c r="T495" s="33">
        <v>15.931924578677556</v>
      </c>
      <c r="U495" s="37">
        <f t="shared" si="90"/>
        <v>3.3877868742785852E-2</v>
      </c>
      <c r="V495" s="38">
        <f t="shared" si="91"/>
        <v>1.0338778687427859</v>
      </c>
      <c r="W495" s="38">
        <f t="shared" si="92"/>
        <v>0.12260799587604643</v>
      </c>
      <c r="X495" s="37">
        <f t="shared" si="93"/>
        <v>1.7656102411200081E-2</v>
      </c>
      <c r="Y495" s="37">
        <f t="shared" si="94"/>
        <v>3.3293949226818498E-2</v>
      </c>
      <c r="Z495" s="37">
        <f t="shared" si="95"/>
        <v>1.1654050151228112E-2</v>
      </c>
    </row>
    <row r="496" spans="1:26" x14ac:dyDescent="0.3">
      <c r="A496" s="34">
        <v>24532</v>
      </c>
      <c r="B496" s="33">
        <v>89.42</v>
      </c>
      <c r="C496" s="33">
        <v>2.9</v>
      </c>
      <c r="D496" s="33">
        <v>5.45</v>
      </c>
      <c r="E496" s="37">
        <f t="shared" si="84"/>
        <v>-6.0969719651980296E-3</v>
      </c>
      <c r="F496" s="37">
        <f t="shared" si="85"/>
        <v>0.99390302803480202</v>
      </c>
      <c r="G496" s="37">
        <f t="shared" si="86"/>
        <v>-1.4746125597497328E-2</v>
      </c>
      <c r="H496" s="37">
        <f t="shared" si="87"/>
        <v>1.1573260268404439E-2</v>
      </c>
      <c r="I496" s="37">
        <f t="shared" si="88"/>
        <v>9.9679143935711423E-3</v>
      </c>
      <c r="J496" s="37">
        <f t="shared" si="89"/>
        <v>5.9562250540171391E-2</v>
      </c>
      <c r="K496" s="33">
        <v>33</v>
      </c>
      <c r="L496" s="33">
        <v>4.54</v>
      </c>
      <c r="M496" s="33">
        <v>703.85191696969696</v>
      </c>
      <c r="N496" s="33">
        <v>22.826778787878787</v>
      </c>
      <c r="O496" s="33">
        <v>94852.471776163875</v>
      </c>
      <c r="P496" s="33">
        <v>42.898601515151512</v>
      </c>
      <c r="Q496" s="33">
        <v>5781.1001026626382</v>
      </c>
      <c r="R496" s="33">
        <v>21.443898602019097</v>
      </c>
      <c r="S496" s="33">
        <v>24.737345583070862</v>
      </c>
      <c r="T496" s="33">
        <v>16.407339449541283</v>
      </c>
      <c r="U496" s="37">
        <f t="shared" si="90"/>
        <v>2.3306858809239578E-2</v>
      </c>
      <c r="V496" s="38">
        <f t="shared" si="91"/>
        <v>1.0233068588092396</v>
      </c>
      <c r="W496" s="38">
        <f t="shared" si="92"/>
        <v>3.566916186474467E-2</v>
      </c>
      <c r="X496" s="37">
        <f t="shared" si="93"/>
        <v>-5.5105701132527329E-3</v>
      </c>
      <c r="Y496" s="37">
        <f t="shared" si="94"/>
        <v>3.0234907062867578E-2</v>
      </c>
      <c r="Z496" s="37">
        <f t="shared" si="95"/>
        <v>5.5453803246301447E-3</v>
      </c>
    </row>
    <row r="497" spans="1:26" x14ac:dyDescent="0.3">
      <c r="A497" s="34">
        <v>24563</v>
      </c>
      <c r="B497" s="33">
        <v>90.96</v>
      </c>
      <c r="C497" s="33">
        <v>2.9</v>
      </c>
      <c r="D497" s="33">
        <v>5.41</v>
      </c>
      <c r="E497" s="37">
        <f t="shared" si="84"/>
        <v>-7.366515816762554E-3</v>
      </c>
      <c r="F497" s="37">
        <f t="shared" si="85"/>
        <v>0.99263348418323749</v>
      </c>
      <c r="G497" s="37">
        <f t="shared" si="86"/>
        <v>-1.9974386155026114E-3</v>
      </c>
      <c r="H497" s="37">
        <f t="shared" si="87"/>
        <v>1.0650581075805299E-2</v>
      </c>
      <c r="I497" s="37">
        <f t="shared" si="88"/>
        <v>1.2455678214632115E-2</v>
      </c>
      <c r="J497" s="37">
        <f t="shared" si="89"/>
        <v>6.0742202174814075E-2</v>
      </c>
      <c r="K497" s="33">
        <v>33.1</v>
      </c>
      <c r="L497" s="33">
        <v>4.59</v>
      </c>
      <c r="M497" s="33">
        <v>713.81066102719024</v>
      </c>
      <c r="N497" s="33">
        <v>22.757815709969787</v>
      </c>
      <c r="O497" s="33">
        <v>96450.105765010798</v>
      </c>
      <c r="P497" s="33">
        <v>42.455097583081567</v>
      </c>
      <c r="Q497" s="33">
        <v>5736.5333354079639</v>
      </c>
      <c r="R497" s="33">
        <v>21.686025566746242</v>
      </c>
      <c r="S497" s="33">
        <v>25.007294802946536</v>
      </c>
      <c r="T497" s="33">
        <v>16.813308687615525</v>
      </c>
      <c r="U497" s="37">
        <f t="shared" si="90"/>
        <v>1.7075478636445998E-2</v>
      </c>
      <c r="V497" s="38">
        <f t="shared" si="91"/>
        <v>1.017075478636446</v>
      </c>
      <c r="W497" s="38">
        <f t="shared" si="92"/>
        <v>-6.6036665283414342E-3</v>
      </c>
      <c r="X497" s="37">
        <f t="shared" si="93"/>
        <v>-7.5864154649170068E-3</v>
      </c>
      <c r="Y497" s="37">
        <f t="shared" si="94"/>
        <v>3.0270060080332506E-2</v>
      </c>
      <c r="Z497" s="37">
        <f t="shared" si="95"/>
        <v>2.8428805796547607E-3</v>
      </c>
    </row>
    <row r="498" spans="1:26" x14ac:dyDescent="0.3">
      <c r="A498" s="34">
        <v>24593</v>
      </c>
      <c r="B498" s="33">
        <v>92.59</v>
      </c>
      <c r="C498" s="33">
        <v>2.9</v>
      </c>
      <c r="D498" s="33">
        <v>5.37</v>
      </c>
      <c r="E498" s="37">
        <f t="shared" si="84"/>
        <v>-7.4211843376168164E-3</v>
      </c>
      <c r="F498" s="37">
        <f t="shared" si="85"/>
        <v>0.99257881566238315</v>
      </c>
      <c r="G498" s="37">
        <f t="shared" si="86"/>
        <v>1.3385353674565614E-2</v>
      </c>
      <c r="H498" s="37">
        <f t="shared" si="87"/>
        <v>1.09300697373369E-2</v>
      </c>
      <c r="I498" s="37">
        <f t="shared" si="88"/>
        <v>1.5757439463773615E-2</v>
      </c>
      <c r="J498" s="37">
        <f t="shared" si="89"/>
        <v>6.2602630344344767E-2</v>
      </c>
      <c r="K498" s="33">
        <v>33.200000000000003</v>
      </c>
      <c r="L498" s="33">
        <v>4.8499999999999996</v>
      </c>
      <c r="M498" s="33">
        <v>724.41356234939747</v>
      </c>
      <c r="N498" s="33">
        <v>22.689268072289153</v>
      </c>
      <c r="O498" s="33">
        <v>98138.251112009952</v>
      </c>
      <c r="P498" s="33">
        <v>42.014265361445773</v>
      </c>
      <c r="Q498" s="33">
        <v>5691.7853814828104</v>
      </c>
      <c r="R498" s="33">
        <v>21.948477389658397</v>
      </c>
      <c r="S498" s="33">
        <v>25.300129034292659</v>
      </c>
      <c r="T498" s="33">
        <v>17.242085661080075</v>
      </c>
      <c r="U498" s="37">
        <f t="shared" si="90"/>
        <v>1.7761295017675198E-2</v>
      </c>
      <c r="V498" s="38">
        <f t="shared" si="91"/>
        <v>1.0177612950176751</v>
      </c>
      <c r="W498" s="38">
        <f t="shared" si="92"/>
        <v>4.631708153350389E-2</v>
      </c>
      <c r="X498" s="37">
        <f t="shared" si="93"/>
        <v>-2.3682105942860687E-2</v>
      </c>
      <c r="Y498" s="37">
        <f t="shared" si="94"/>
        <v>2.8902523788695511E-2</v>
      </c>
      <c r="Z498" s="37">
        <f t="shared" si="95"/>
        <v>-4.1551190117150583E-4</v>
      </c>
    </row>
    <row r="499" spans="1:26" x14ac:dyDescent="0.3">
      <c r="A499" s="34">
        <v>24624</v>
      </c>
      <c r="B499" s="33">
        <v>91.43</v>
      </c>
      <c r="C499" s="33">
        <v>2.9</v>
      </c>
      <c r="D499" s="33">
        <v>5.33</v>
      </c>
      <c r="E499" s="37">
        <f t="shared" si="84"/>
        <v>-7.4766703430201396E-3</v>
      </c>
      <c r="F499" s="37">
        <f t="shared" si="85"/>
        <v>0.99252332965697987</v>
      </c>
      <c r="G499" s="37">
        <f t="shared" si="86"/>
        <v>2.9000017352113883E-2</v>
      </c>
      <c r="H499" s="37">
        <f t="shared" si="87"/>
        <v>1.1214109571214159E-2</v>
      </c>
      <c r="I499" s="37">
        <f t="shared" si="88"/>
        <v>1.9055053153632429E-2</v>
      </c>
      <c r="J499" s="37">
        <f t="shared" si="89"/>
        <v>6.445756222479293E-2</v>
      </c>
      <c r="K499" s="33">
        <v>33.299999999999997</v>
      </c>
      <c r="L499" s="33">
        <v>5.0199999999999996</v>
      </c>
      <c r="M499" s="33">
        <v>713.18969339339355</v>
      </c>
      <c r="N499" s="33">
        <v>22.621132132132132</v>
      </c>
      <c r="O499" s="33">
        <v>96873.102230830569</v>
      </c>
      <c r="P499" s="33">
        <v>41.576080780780778</v>
      </c>
      <c r="Q499" s="33">
        <v>5647.3108923802565</v>
      </c>
      <c r="R499" s="33">
        <v>21.552097609793488</v>
      </c>
      <c r="S499" s="33">
        <v>24.835207934713097</v>
      </c>
      <c r="T499" s="33">
        <v>17.153846153846153</v>
      </c>
      <c r="U499" s="37">
        <f t="shared" si="90"/>
        <v>-1.26074922836205E-2</v>
      </c>
      <c r="V499" s="38">
        <f t="shared" si="91"/>
        <v>0.98739250771637954</v>
      </c>
      <c r="W499" s="38">
        <f t="shared" si="92"/>
        <v>5.1430642095736889E-2</v>
      </c>
      <c r="X499" s="37">
        <f t="shared" si="93"/>
        <v>-7.2814080885480248E-2</v>
      </c>
      <c r="Y499" s="37">
        <f t="shared" si="94"/>
        <v>2.3326587880042382E-2</v>
      </c>
      <c r="Z499" s="37">
        <f t="shared" si="95"/>
        <v>-2.4694471784862948E-3</v>
      </c>
    </row>
    <row r="500" spans="1:26" x14ac:dyDescent="0.3">
      <c r="A500" s="34">
        <v>24654</v>
      </c>
      <c r="B500" s="33">
        <v>93.01</v>
      </c>
      <c r="C500" s="33">
        <v>2.9066700000000001</v>
      </c>
      <c r="D500" s="33">
        <v>5.32</v>
      </c>
      <c r="E500" s="37">
        <f t="shared" si="84"/>
        <v>-1.8779348242000977E-3</v>
      </c>
      <c r="F500" s="37">
        <f t="shared" si="85"/>
        <v>0.99812206517579993</v>
      </c>
      <c r="G500" s="37">
        <f t="shared" si="86"/>
        <v>4.4848069932234003E-2</v>
      </c>
      <c r="H500" s="37">
        <f t="shared" si="87"/>
        <v>1.150158007519142E-2</v>
      </c>
      <c r="I500" s="37">
        <f t="shared" si="88"/>
        <v>2.2348300289578127E-2</v>
      </c>
      <c r="J500" s="37">
        <f t="shared" si="89"/>
        <v>6.6305405170018261E-2</v>
      </c>
      <c r="K500" s="33">
        <v>33.4</v>
      </c>
      <c r="L500" s="33">
        <v>5.16</v>
      </c>
      <c r="M500" s="33">
        <v>723.34211167664682</v>
      </c>
      <c r="N500" s="33">
        <v>22.605277021257486</v>
      </c>
      <c r="O500" s="33">
        <v>98507.987321989116</v>
      </c>
      <c r="P500" s="33">
        <v>41.373831137724558</v>
      </c>
      <c r="Q500" s="33">
        <v>5634.4747075903897</v>
      </c>
      <c r="R500" s="33">
        <v>21.804196245666368</v>
      </c>
      <c r="S500" s="33">
        <v>25.117400694974119</v>
      </c>
      <c r="T500" s="33">
        <v>17.483082706766918</v>
      </c>
      <c r="U500" s="37">
        <f t="shared" si="90"/>
        <v>1.7133362078040469E-2</v>
      </c>
      <c r="V500" s="38">
        <f t="shared" si="91"/>
        <v>1.0171333620780405</v>
      </c>
      <c r="W500" s="38">
        <f t="shared" si="92"/>
        <v>9.3093287630045873E-2</v>
      </c>
      <c r="X500" s="37">
        <f t="shared" si="93"/>
        <v>-7.0670358456894178E-2</v>
      </c>
      <c r="Y500" s="37">
        <f t="shared" si="94"/>
        <v>2.642608439960803E-2</v>
      </c>
      <c r="Z500" s="37">
        <f t="shared" si="95"/>
        <v>-6.67126204620061E-4</v>
      </c>
    </row>
    <row r="501" spans="1:26" x14ac:dyDescent="0.3">
      <c r="A501" s="34">
        <v>24685</v>
      </c>
      <c r="B501" s="33">
        <v>94.49</v>
      </c>
      <c r="C501" s="33">
        <v>2.9133300000000002</v>
      </c>
      <c r="D501" s="33">
        <v>5.31</v>
      </c>
      <c r="E501" s="37">
        <f t="shared" si="84"/>
        <v>-1.8814680997057312E-3</v>
      </c>
      <c r="F501" s="37">
        <f t="shared" si="85"/>
        <v>0.99811853190029431</v>
      </c>
      <c r="G501" s="37">
        <f t="shared" si="86"/>
        <v>5.2436925058057859E-2</v>
      </c>
      <c r="H501" s="37">
        <f t="shared" si="87"/>
        <v>8.8740392815793712E-3</v>
      </c>
      <c r="I501" s="37">
        <f t="shared" si="88"/>
        <v>2.4609323894196677E-2</v>
      </c>
      <c r="J501" s="37">
        <f t="shared" si="89"/>
        <v>6.7419048821330207E-2</v>
      </c>
      <c r="K501" s="33">
        <v>33.5</v>
      </c>
      <c r="L501" s="33">
        <v>5.28</v>
      </c>
      <c r="M501" s="33">
        <v>732.65853641791045</v>
      </c>
      <c r="N501" s="33">
        <v>22.589439029552238</v>
      </c>
      <c r="O501" s="33">
        <v>100033.10097653554</v>
      </c>
      <c r="P501" s="33">
        <v>41.172788955223872</v>
      </c>
      <c r="Q501" s="33">
        <v>5621.5024466652931</v>
      </c>
      <c r="R501" s="33">
        <v>22.030627049126025</v>
      </c>
      <c r="S501" s="33">
        <v>25.369524753969284</v>
      </c>
      <c r="T501" s="33">
        <v>17.794726930320152</v>
      </c>
      <c r="U501" s="37">
        <f t="shared" si="90"/>
        <v>1.5786994540158941E-2</v>
      </c>
      <c r="V501" s="38">
        <f t="shared" si="91"/>
        <v>1.015786994540159</v>
      </c>
      <c r="W501" s="38">
        <f t="shared" si="92"/>
        <v>7.2539600915877411E-2</v>
      </c>
      <c r="X501" s="37">
        <f t="shared" si="93"/>
        <v>-7.5729769492215659E-2</v>
      </c>
      <c r="Y501" s="37">
        <f t="shared" si="94"/>
        <v>2.1526114409090802E-2</v>
      </c>
      <c r="Z501" s="37">
        <f t="shared" si="95"/>
        <v>-1.457684190043107E-3</v>
      </c>
    </row>
    <row r="502" spans="1:26" x14ac:dyDescent="0.3">
      <c r="A502" s="34">
        <v>24716</v>
      </c>
      <c r="B502" s="33">
        <v>95.81</v>
      </c>
      <c r="C502" s="33">
        <v>2.92</v>
      </c>
      <c r="D502" s="33">
        <v>5.3</v>
      </c>
      <c r="E502" s="37">
        <f t="shared" si="84"/>
        <v>-1.8850146957712238E-3</v>
      </c>
      <c r="F502" s="37">
        <f t="shared" si="85"/>
        <v>0.99811498530422882</v>
      </c>
      <c r="G502" s="37">
        <f t="shared" si="86"/>
        <v>6.0054390319842943E-2</v>
      </c>
      <c r="H502" s="37">
        <f t="shared" si="87"/>
        <v>6.2155778378389925E-3</v>
      </c>
      <c r="I502" s="37">
        <f t="shared" si="88"/>
        <v>2.6853596553086057E-2</v>
      </c>
      <c r="J502" s="37">
        <f t="shared" si="89"/>
        <v>6.8523786486768046E-2</v>
      </c>
      <c r="K502" s="33">
        <v>33.6</v>
      </c>
      <c r="L502" s="33">
        <v>5.3</v>
      </c>
      <c r="M502" s="33">
        <v>740.68258720238089</v>
      </c>
      <c r="N502" s="33">
        <v>22.573772619047617</v>
      </c>
      <c r="O502" s="33">
        <v>101385.50140970333</v>
      </c>
      <c r="P502" s="33">
        <v>40.972943452380946</v>
      </c>
      <c r="Q502" s="33">
        <v>5608.4245639435094</v>
      </c>
      <c r="R502" s="33">
        <v>22.219145488664793</v>
      </c>
      <c r="S502" s="33">
        <v>25.577428710702126</v>
      </c>
      <c r="T502" s="33">
        <v>18.077358490566038</v>
      </c>
      <c r="U502" s="37">
        <f t="shared" si="90"/>
        <v>1.387305486824747E-2</v>
      </c>
      <c r="V502" s="38">
        <f t="shared" si="91"/>
        <v>1.0138730548682475</v>
      </c>
      <c r="W502" s="38">
        <f t="shared" si="92"/>
        <v>3.2560760029326286E-2</v>
      </c>
      <c r="X502" s="37">
        <f t="shared" si="93"/>
        <v>-7.1564096825144308E-2</v>
      </c>
      <c r="Y502" s="37">
        <f t="shared" si="94"/>
        <v>2.5248816750764291E-2</v>
      </c>
      <c r="Z502" s="37">
        <f t="shared" si="95"/>
        <v>-5.5295206733978475E-3</v>
      </c>
    </row>
    <row r="503" spans="1:26" x14ac:dyDescent="0.3">
      <c r="A503" s="34">
        <v>24746</v>
      </c>
      <c r="B503" s="33">
        <v>95.66</v>
      </c>
      <c r="C503" s="33">
        <v>2.92</v>
      </c>
      <c r="D503" s="33">
        <v>5.31</v>
      </c>
      <c r="E503" s="37">
        <f t="shared" si="84"/>
        <v>1.8850146957712041E-3</v>
      </c>
      <c r="F503" s="37">
        <f t="shared" si="85"/>
        <v>1.0018850146957712</v>
      </c>
      <c r="G503" s="37">
        <f t="shared" si="86"/>
        <v>6.7700627815901138E-2</v>
      </c>
      <c r="H503" s="37">
        <f t="shared" si="87"/>
        <v>3.5268211518744152E-3</v>
      </c>
      <c r="I503" s="37">
        <f t="shared" si="88"/>
        <v>2.9082091642532504E-2</v>
      </c>
      <c r="J503" s="37">
        <f t="shared" si="89"/>
        <v>6.9621655865463872E-2</v>
      </c>
      <c r="K503" s="33">
        <v>33.700000000000003</v>
      </c>
      <c r="L503" s="33">
        <v>5.48</v>
      </c>
      <c r="M503" s="33">
        <v>737.32854540059338</v>
      </c>
      <c r="N503" s="33">
        <v>22.506788130563795</v>
      </c>
      <c r="O503" s="33">
        <v>101183.12586345947</v>
      </c>
      <c r="P503" s="33">
        <v>40.928440059347174</v>
      </c>
      <c r="Q503" s="33">
        <v>5616.5837166524125</v>
      </c>
      <c r="R503" s="33">
        <v>22.068199194183894</v>
      </c>
      <c r="S503" s="33">
        <v>25.395023055830507</v>
      </c>
      <c r="T503" s="33">
        <v>18.015065913371</v>
      </c>
      <c r="U503" s="37">
        <f t="shared" si="90"/>
        <v>-1.5668254106311489E-3</v>
      </c>
      <c r="V503" s="38">
        <f t="shared" si="91"/>
        <v>0.99843317458936887</v>
      </c>
      <c r="W503" s="38">
        <f t="shared" si="92"/>
        <v>5.1018880827981228E-2</v>
      </c>
      <c r="X503" s="37">
        <f t="shared" si="93"/>
        <v>-5.7412946843137913E-2</v>
      </c>
      <c r="Y503" s="37">
        <f t="shared" si="94"/>
        <v>1.9557520814394103E-2</v>
      </c>
      <c r="Z503" s="37">
        <f t="shared" si="95"/>
        <v>-8.4851786219175551E-3</v>
      </c>
    </row>
    <row r="504" spans="1:26" x14ac:dyDescent="0.3">
      <c r="A504" s="34">
        <v>24777</v>
      </c>
      <c r="B504" s="33">
        <v>92.66</v>
      </c>
      <c r="C504" s="33">
        <v>2.92</v>
      </c>
      <c r="D504" s="33">
        <v>5.32</v>
      </c>
      <c r="E504" s="37">
        <f t="shared" si="84"/>
        <v>1.8814680997055703E-3</v>
      </c>
      <c r="F504" s="37">
        <f t="shared" si="85"/>
        <v>1.0018814680997055</v>
      </c>
      <c r="G504" s="37">
        <f t="shared" si="86"/>
        <v>7.1948909321038146E-2</v>
      </c>
      <c r="H504" s="37">
        <f t="shared" si="87"/>
        <v>-1.9386833596226616E-3</v>
      </c>
      <c r="I504" s="37">
        <f t="shared" si="88"/>
        <v>3.170673402399693E-2</v>
      </c>
      <c r="J504" s="37">
        <f t="shared" si="89"/>
        <v>6.9992583087092441E-2</v>
      </c>
      <c r="K504" s="33">
        <v>33.799999999999997</v>
      </c>
      <c r="L504" s="33">
        <v>5.75</v>
      </c>
      <c r="M504" s="33">
        <v>712.09209999999996</v>
      </c>
      <c r="N504" s="33">
        <v>22.440200000000001</v>
      </c>
      <c r="O504" s="33">
        <v>97976.565756282362</v>
      </c>
      <c r="P504" s="33">
        <v>40.884200000000007</v>
      </c>
      <c r="Q504" s="33">
        <v>5625.2463827263355</v>
      </c>
      <c r="R504" s="33">
        <v>21.263102968336284</v>
      </c>
      <c r="S504" s="33">
        <v>24.462965360562382</v>
      </c>
      <c r="T504" s="33">
        <v>17.417293233082706</v>
      </c>
      <c r="U504" s="37">
        <f t="shared" si="90"/>
        <v>-3.1863358263648507E-2</v>
      </c>
      <c r="V504" s="38">
        <f t="shared" si="91"/>
        <v>0.9681366417363515</v>
      </c>
      <c r="W504" s="38">
        <f t="shared" si="92"/>
        <v>7.8331815834877805E-2</v>
      </c>
      <c r="X504" s="37">
        <f t="shared" si="93"/>
        <v>-4.9851650754970223E-2</v>
      </c>
      <c r="Y504" s="37">
        <f t="shared" si="94"/>
        <v>2.0237220507648424E-2</v>
      </c>
      <c r="Z504" s="37">
        <f t="shared" si="95"/>
        <v>-1.0982939160484317E-2</v>
      </c>
    </row>
    <row r="505" spans="1:26" x14ac:dyDescent="0.3">
      <c r="A505" s="34">
        <v>24807</v>
      </c>
      <c r="B505" s="33">
        <v>95.3</v>
      </c>
      <c r="C505" s="33">
        <v>2.92</v>
      </c>
      <c r="D505" s="33">
        <v>5.33</v>
      </c>
      <c r="E505" s="37">
        <f t="shared" si="84"/>
        <v>1.8779348242001143E-3</v>
      </c>
      <c r="F505" s="37">
        <f t="shared" si="85"/>
        <v>1.0018779348242002</v>
      </c>
      <c r="G505" s="37">
        <f t="shared" si="86"/>
        <v>7.618310307182985E-2</v>
      </c>
      <c r="H505" s="37">
        <f t="shared" si="87"/>
        <v>-7.4710641381505738E-3</v>
      </c>
      <c r="I505" s="37">
        <f t="shared" si="88"/>
        <v>3.4288665112614858E-2</v>
      </c>
      <c r="J505" s="37">
        <f t="shared" si="89"/>
        <v>7.0360773187791104E-2</v>
      </c>
      <c r="K505" s="33">
        <v>33.9</v>
      </c>
      <c r="L505" s="33">
        <v>5.7</v>
      </c>
      <c r="M505" s="33">
        <v>730.22008554572267</v>
      </c>
      <c r="N505" s="33">
        <v>22.374004719764013</v>
      </c>
      <c r="O505" s="33">
        <v>100727.32666661621</v>
      </c>
      <c r="P505" s="33">
        <v>40.840220943952801</v>
      </c>
      <c r="Q505" s="33">
        <v>5633.5430339251252</v>
      </c>
      <c r="R505" s="33">
        <v>21.751597808723634</v>
      </c>
      <c r="S505" s="33">
        <v>25.01828401620644</v>
      </c>
      <c r="T505" s="33">
        <v>17.879924953095685</v>
      </c>
      <c r="U505" s="37">
        <f t="shared" si="90"/>
        <v>2.8092930671654019E-2</v>
      </c>
      <c r="V505" s="38">
        <f t="shared" si="91"/>
        <v>1.028092930671654</v>
      </c>
      <c r="W505" s="38">
        <f t="shared" si="92"/>
        <v>0.13085968404404258</v>
      </c>
      <c r="X505" s="37">
        <f t="shared" si="93"/>
        <v>-3.9452433581367075E-2</v>
      </c>
      <c r="Y505" s="37">
        <f t="shared" si="94"/>
        <v>3.63120042238263E-2</v>
      </c>
      <c r="Z505" s="37">
        <f t="shared" si="95"/>
        <v>-7.1748530687991696E-3</v>
      </c>
    </row>
    <row r="506" spans="1:26" x14ac:dyDescent="0.3">
      <c r="A506" s="34">
        <v>24838</v>
      </c>
      <c r="B506" s="33">
        <v>95.04</v>
      </c>
      <c r="C506" s="33">
        <v>2.93</v>
      </c>
      <c r="D506" s="33">
        <v>5.3666700000000001</v>
      </c>
      <c r="E506" s="37">
        <f t="shared" si="84"/>
        <v>6.8563662623740427E-3</v>
      </c>
      <c r="F506" s="37">
        <f t="shared" si="85"/>
        <v>1.006856366262374</v>
      </c>
      <c r="G506" s="37">
        <f t="shared" si="86"/>
        <v>8.0399558580947161E-2</v>
      </c>
      <c r="H506" s="37">
        <f t="shared" si="87"/>
        <v>-1.3073646339166967E-2</v>
      </c>
      <c r="I506" s="37">
        <f t="shared" si="88"/>
        <v>3.6828513670375429E-2</v>
      </c>
      <c r="J506" s="37">
        <f t="shared" si="89"/>
        <v>7.0726258792153551E-2</v>
      </c>
      <c r="K506" s="33">
        <v>34.1</v>
      </c>
      <c r="L506" s="33">
        <v>5.53</v>
      </c>
      <c r="M506" s="33">
        <v>723.9567483870967</v>
      </c>
      <c r="N506" s="33">
        <v>22.318952785923752</v>
      </c>
      <c r="O506" s="33">
        <v>100119.91366958138</v>
      </c>
      <c r="P506" s="33">
        <v>40.880018548680347</v>
      </c>
      <c r="Q506" s="33">
        <v>5653.5199609967622</v>
      </c>
      <c r="R506" s="33">
        <v>21.511535896332184</v>
      </c>
      <c r="S506" s="33">
        <v>24.736682989926905</v>
      </c>
      <c r="T506" s="33">
        <v>17.709305770617537</v>
      </c>
      <c r="U506" s="37">
        <f t="shared" si="90"/>
        <v>-2.7319550458215617E-3</v>
      </c>
      <c r="V506" s="38">
        <f t="shared" si="91"/>
        <v>0.99726804495417842</v>
      </c>
      <c r="W506" s="38">
        <f t="shared" si="92"/>
        <v>0.11137877706745636</v>
      </c>
      <c r="X506" s="37">
        <f t="shared" si="93"/>
        <v>-2.7348028242066391E-2</v>
      </c>
      <c r="Y506" s="37">
        <f t="shared" si="94"/>
        <v>3.485196722070949E-2</v>
      </c>
      <c r="Z506" s="37">
        <f t="shared" si="95"/>
        <v>-1.0433319422851639E-2</v>
      </c>
    </row>
    <row r="507" spans="1:26" x14ac:dyDescent="0.3">
      <c r="A507" s="34">
        <v>24869</v>
      </c>
      <c r="B507" s="33">
        <v>90.75</v>
      </c>
      <c r="C507" s="33">
        <v>2.94</v>
      </c>
      <c r="D507" s="33">
        <v>5.4033300000000004</v>
      </c>
      <c r="E507" s="37">
        <f t="shared" si="84"/>
        <v>6.807825736011415E-3</v>
      </c>
      <c r="F507" s="37">
        <f t="shared" si="85"/>
        <v>1.0068078257360114</v>
      </c>
      <c r="G507" s="37">
        <f t="shared" si="86"/>
        <v>7.6761775041682911E-2</v>
      </c>
      <c r="H507" s="37">
        <f t="shared" si="87"/>
        <v>-1.3412932147813805E-2</v>
      </c>
      <c r="I507" s="37">
        <f t="shared" si="88"/>
        <v>3.9339861302772228E-2</v>
      </c>
      <c r="J507" s="37">
        <f t="shared" si="89"/>
        <v>7.0131233231753853E-2</v>
      </c>
      <c r="K507" s="33">
        <v>34.200000000000003</v>
      </c>
      <c r="L507" s="33">
        <v>5.56</v>
      </c>
      <c r="M507" s="33">
        <v>689.25686403508757</v>
      </c>
      <c r="N507" s="33">
        <v>22.329643859649121</v>
      </c>
      <c r="O507" s="33">
        <v>95578.41870914225</v>
      </c>
      <c r="P507" s="33">
        <v>41.038923318421055</v>
      </c>
      <c r="Q507" s="33">
        <v>5690.8180403710167</v>
      </c>
      <c r="R507" s="33">
        <v>20.424992376214227</v>
      </c>
      <c r="S507" s="33">
        <v>23.486290074730885</v>
      </c>
      <c r="T507" s="33">
        <v>16.795198516470396</v>
      </c>
      <c r="U507" s="37">
        <f t="shared" si="90"/>
        <v>-4.61893824693747E-2</v>
      </c>
      <c r="V507" s="38">
        <f t="shared" si="91"/>
        <v>0.95381061753062535</v>
      </c>
      <c r="W507" s="38">
        <f t="shared" si="92"/>
        <v>6.6311255912561373E-2</v>
      </c>
      <c r="X507" s="37">
        <f t="shared" si="93"/>
        <v>-1.4191022221721639E-2</v>
      </c>
      <c r="Y507" s="37">
        <f t="shared" si="94"/>
        <v>3.6925573991302585E-2</v>
      </c>
      <c r="Z507" s="37">
        <f t="shared" si="95"/>
        <v>-1.4112683808417348E-2</v>
      </c>
    </row>
    <row r="508" spans="1:26" x14ac:dyDescent="0.3">
      <c r="A508" s="34">
        <v>24898</v>
      </c>
      <c r="B508" s="33">
        <v>89.09</v>
      </c>
      <c r="C508" s="33">
        <v>2.95</v>
      </c>
      <c r="D508" s="33">
        <v>5.44</v>
      </c>
      <c r="E508" s="37">
        <f t="shared" si="84"/>
        <v>6.7636306917126304E-3</v>
      </c>
      <c r="F508" s="37">
        <f t="shared" si="85"/>
        <v>1.0067636306917127</v>
      </c>
      <c r="G508" s="37">
        <f t="shared" si="86"/>
        <v>7.3175173543954308E-2</v>
      </c>
      <c r="H508" s="37">
        <f t="shared" si="87"/>
        <v>-1.3747345960938961E-2</v>
      </c>
      <c r="I508" s="37">
        <f t="shared" si="88"/>
        <v>4.1787390303634986E-2</v>
      </c>
      <c r="J508" s="37">
        <f t="shared" si="89"/>
        <v>6.9541001477037234E-2</v>
      </c>
      <c r="K508" s="33">
        <v>34.299999999999997</v>
      </c>
      <c r="L508" s="33">
        <v>5.74</v>
      </c>
      <c r="M508" s="33">
        <v>674.6762323615161</v>
      </c>
      <c r="N508" s="33">
        <v>22.340272594752189</v>
      </c>
      <c r="O508" s="33">
        <v>93814.698309349886</v>
      </c>
      <c r="P508" s="33">
        <v>41.196977259475219</v>
      </c>
      <c r="Q508" s="33">
        <v>5728.4988079791601</v>
      </c>
      <c r="R508" s="33">
        <v>19.934711308295711</v>
      </c>
      <c r="S508" s="33">
        <v>22.923790260635631</v>
      </c>
      <c r="T508" s="33">
        <v>16.376838235294116</v>
      </c>
      <c r="U508" s="37">
        <f t="shared" si="90"/>
        <v>-1.8461378412407685E-2</v>
      </c>
      <c r="V508" s="38">
        <f t="shared" si="91"/>
        <v>0.98153862158759231</v>
      </c>
      <c r="W508" s="38">
        <f t="shared" si="92"/>
        <v>0.11245499590272767</v>
      </c>
      <c r="X508" s="37">
        <f t="shared" si="93"/>
        <v>1.4000799535057951E-2</v>
      </c>
      <c r="Y508" s="37">
        <f t="shared" si="94"/>
        <v>3.9033090948879412E-2</v>
      </c>
      <c r="Z508" s="37">
        <f t="shared" si="95"/>
        <v>-1.0814434237417458E-2</v>
      </c>
    </row>
    <row r="509" spans="1:26" x14ac:dyDescent="0.3">
      <c r="A509" s="34">
        <v>24929</v>
      </c>
      <c r="B509" s="33">
        <v>95.67</v>
      </c>
      <c r="C509" s="33">
        <v>2.96333</v>
      </c>
      <c r="D509" s="33">
        <v>5.4833299999999996</v>
      </c>
      <c r="E509" s="37">
        <f t="shared" si="84"/>
        <v>7.9335197724995192E-3</v>
      </c>
      <c r="F509" s="37">
        <f t="shared" si="85"/>
        <v>1.0079335197724995</v>
      </c>
      <c r="G509" s="37">
        <f t="shared" si="86"/>
        <v>6.9634797125736503E-2</v>
      </c>
      <c r="H509" s="37">
        <f t="shared" si="87"/>
        <v>-1.4078195875458555E-2</v>
      </c>
      <c r="I509" s="37">
        <f t="shared" si="88"/>
        <v>4.4173539016211016E-2</v>
      </c>
      <c r="J509" s="37">
        <f t="shared" si="89"/>
        <v>6.8955129106254454E-2</v>
      </c>
      <c r="K509" s="33">
        <v>34.4</v>
      </c>
      <c r="L509" s="33">
        <v>5.64</v>
      </c>
      <c r="M509" s="33">
        <v>722.40027645348835</v>
      </c>
      <c r="N509" s="33">
        <v>22.375984229360466</v>
      </c>
      <c r="O509" s="33">
        <v>100710.07952026732</v>
      </c>
      <c r="P509" s="33">
        <v>41.404401671220924</v>
      </c>
      <c r="Q509" s="33">
        <v>5772.2023657977152</v>
      </c>
      <c r="R509" s="33">
        <v>21.277356015671746</v>
      </c>
      <c r="S509" s="33">
        <v>24.465807304987646</v>
      </c>
      <c r="T509" s="33">
        <v>17.447427019712475</v>
      </c>
      <c r="U509" s="37">
        <f t="shared" si="90"/>
        <v>7.1257674957523567E-2</v>
      </c>
      <c r="V509" s="38">
        <f t="shared" si="91"/>
        <v>1.0712576749575236</v>
      </c>
      <c r="W509" s="38">
        <f t="shared" si="92"/>
        <v>0.10854274364788874</v>
      </c>
      <c r="X509" s="37">
        <f t="shared" si="93"/>
        <v>2.8572112147911888E-2</v>
      </c>
      <c r="Y509" s="37">
        <f t="shared" si="94"/>
        <v>3.9558606170532862E-2</v>
      </c>
      <c r="Z509" s="37">
        <f t="shared" si="95"/>
        <v>-9.1325812910700854E-3</v>
      </c>
    </row>
    <row r="510" spans="1:26" x14ac:dyDescent="0.3">
      <c r="A510" s="34">
        <v>24959</v>
      </c>
      <c r="B510" s="33">
        <v>97.87</v>
      </c>
      <c r="C510" s="33">
        <v>2.9766699999999999</v>
      </c>
      <c r="D510" s="33">
        <v>5.5266700000000002</v>
      </c>
      <c r="E510" s="37">
        <f t="shared" si="84"/>
        <v>7.8728835348152813E-3</v>
      </c>
      <c r="F510" s="37">
        <f t="shared" si="85"/>
        <v>1.0078728835348152</v>
      </c>
      <c r="G510" s="37">
        <f t="shared" si="86"/>
        <v>6.2431129781304051E-2</v>
      </c>
      <c r="H510" s="37">
        <f t="shared" si="87"/>
        <v>-1.4596783883872977E-2</v>
      </c>
      <c r="I510" s="37">
        <f t="shared" si="88"/>
        <v>4.673161004577242E-2</v>
      </c>
      <c r="J510" s="37">
        <f t="shared" si="89"/>
        <v>6.9102872335742305E-2</v>
      </c>
      <c r="K510" s="33">
        <v>34.5</v>
      </c>
      <c r="L510" s="33">
        <v>5.87</v>
      </c>
      <c r="M510" s="33">
        <v>736.87032202898547</v>
      </c>
      <c r="N510" s="33">
        <v>22.411564130724635</v>
      </c>
      <c r="O510" s="33">
        <v>102987.72073204738</v>
      </c>
      <c r="P510" s="33">
        <v>41.61069891333333</v>
      </c>
      <c r="Q510" s="33">
        <v>5815.6651327085347</v>
      </c>
      <c r="R510" s="33">
        <v>21.63022714277988</v>
      </c>
      <c r="S510" s="33">
        <v>24.869313748785782</v>
      </c>
      <c r="T510" s="33">
        <v>17.708674482102243</v>
      </c>
      <c r="U510" s="37">
        <f t="shared" si="90"/>
        <v>2.2735297747652313E-2</v>
      </c>
      <c r="V510" s="38">
        <f t="shared" si="91"/>
        <v>1.0227352977476523</v>
      </c>
      <c r="W510" s="38">
        <f t="shared" si="92"/>
        <v>5.5439829079930059E-2</v>
      </c>
      <c r="X510" s="37">
        <f t="shared" si="93"/>
        <v>1.6610436411883533E-2</v>
      </c>
      <c r="Y510" s="37">
        <f t="shared" si="94"/>
        <v>2.1938879022968649E-2</v>
      </c>
      <c r="Z510" s="37">
        <f t="shared" si="95"/>
        <v>-1.1816447493210092E-2</v>
      </c>
    </row>
    <row r="511" spans="1:26" x14ac:dyDescent="0.3">
      <c r="A511" s="34">
        <v>24990</v>
      </c>
      <c r="B511" s="33">
        <v>100.5</v>
      </c>
      <c r="C511" s="33">
        <v>2.99</v>
      </c>
      <c r="D511" s="33">
        <v>5.57</v>
      </c>
      <c r="E511" s="37">
        <f t="shared" si="84"/>
        <v>7.8095897640264563E-3</v>
      </c>
      <c r="F511" s="37">
        <f t="shared" si="85"/>
        <v>1.0078095897640265</v>
      </c>
      <c r="G511" s="37">
        <f t="shared" si="86"/>
        <v>5.5336276650663097E-2</v>
      </c>
      <c r="H511" s="37">
        <f t="shared" si="87"/>
        <v>-1.5108011994898529E-2</v>
      </c>
      <c r="I511" s="37">
        <f t="shared" si="88"/>
        <v>4.9218721667152465E-2</v>
      </c>
      <c r="J511" s="37">
        <f t="shared" si="89"/>
        <v>6.924881300640795E-2</v>
      </c>
      <c r="K511" s="33">
        <v>34.700000000000003</v>
      </c>
      <c r="L511" s="33">
        <v>5.72</v>
      </c>
      <c r="M511" s="33">
        <v>752.31056195965402</v>
      </c>
      <c r="N511" s="33">
        <v>22.382174927953891</v>
      </c>
      <c r="O511" s="33">
        <v>105406.39038097473</v>
      </c>
      <c r="P511" s="33">
        <v>41.695222190201726</v>
      </c>
      <c r="Q511" s="33">
        <v>5841.9263126570086</v>
      </c>
      <c r="R511" s="33">
        <v>22.004623431346534</v>
      </c>
      <c r="S511" s="33">
        <v>25.296903018034886</v>
      </c>
      <c r="T511" s="33">
        <v>18.043087971274684</v>
      </c>
      <c r="U511" s="37">
        <f t="shared" si="90"/>
        <v>2.6517660061402198E-2</v>
      </c>
      <c r="V511" s="38">
        <f t="shared" si="91"/>
        <v>1.0265176600614021</v>
      </c>
      <c r="W511" s="38">
        <f t="shared" si="92"/>
        <v>6.5059761052783882E-2</v>
      </c>
      <c r="X511" s="37">
        <f t="shared" si="93"/>
        <v>4.512911066133718E-3</v>
      </c>
      <c r="Y511" s="37">
        <f t="shared" si="94"/>
        <v>1.1643971154923882E-2</v>
      </c>
      <c r="Z511" s="37">
        <f t="shared" si="95"/>
        <v>-9.2399171332298025E-3</v>
      </c>
    </row>
    <row r="512" spans="1:26" x14ac:dyDescent="0.3">
      <c r="A512" s="34">
        <v>25020</v>
      </c>
      <c r="B512" s="33">
        <v>100.3</v>
      </c>
      <c r="C512" s="33">
        <v>3.0033300000000001</v>
      </c>
      <c r="D512" s="33">
        <v>5.6</v>
      </c>
      <c r="E512" s="37">
        <f t="shared" si="84"/>
        <v>5.3715438019108488E-3</v>
      </c>
      <c r="F512" s="37">
        <f t="shared" si="85"/>
        <v>1.0053715438019108</v>
      </c>
      <c r="G512" s="37">
        <f t="shared" si="86"/>
        <v>4.8355066630056953E-2</v>
      </c>
      <c r="H512" s="37">
        <f t="shared" si="87"/>
        <v>-1.5612090651222488E-2</v>
      </c>
      <c r="I512" s="37">
        <f t="shared" si="88"/>
        <v>5.1638125418816294E-2</v>
      </c>
      <c r="J512" s="37">
        <f t="shared" si="89"/>
        <v>6.9391578229795137E-2</v>
      </c>
      <c r="K512" s="33">
        <v>34.9</v>
      </c>
      <c r="L512" s="33">
        <v>5.5</v>
      </c>
      <c r="M512" s="33">
        <v>746.51077077363891</v>
      </c>
      <c r="N512" s="33">
        <v>22.353122564183384</v>
      </c>
      <c r="O512" s="33">
        <v>104854.77214696939</v>
      </c>
      <c r="P512" s="33">
        <v>41.679564469914034</v>
      </c>
      <c r="Q512" s="33">
        <v>5854.3043272485402</v>
      </c>
      <c r="R512" s="33">
        <v>21.753537415670955</v>
      </c>
      <c r="S512" s="33">
        <v>25.006714675274797</v>
      </c>
      <c r="T512" s="33">
        <v>17.910714285714285</v>
      </c>
      <c r="U512" s="37">
        <f t="shared" si="90"/>
        <v>-1.9920325312406525E-3</v>
      </c>
      <c r="V512" s="38">
        <f t="shared" si="91"/>
        <v>0.9980079674687593</v>
      </c>
      <c r="W512" s="38">
        <f t="shared" si="92"/>
        <v>-1.8076988764954116E-2</v>
      </c>
      <c r="X512" s="37">
        <f t="shared" si="93"/>
        <v>-1.0492034854542975E-2</v>
      </c>
      <c r="Y512" s="37">
        <f t="shared" si="94"/>
        <v>1.8234809866894963E-3</v>
      </c>
      <c r="Z512" s="37">
        <f t="shared" si="95"/>
        <v>-1.159909259034464E-2</v>
      </c>
    </row>
    <row r="513" spans="1:26" x14ac:dyDescent="0.3">
      <c r="A513" s="34">
        <v>25051</v>
      </c>
      <c r="B513" s="33">
        <v>98.11</v>
      </c>
      <c r="C513" s="33">
        <v>3.01667</v>
      </c>
      <c r="D513" s="33">
        <v>5.63</v>
      </c>
      <c r="E513" s="37">
        <f t="shared" si="84"/>
        <v>5.342844410495446E-3</v>
      </c>
      <c r="F513" s="37">
        <f t="shared" si="85"/>
        <v>1.0053428444104955</v>
      </c>
      <c r="G513" s="37">
        <f t="shared" si="86"/>
        <v>4.5726119414719157E-2</v>
      </c>
      <c r="H513" s="37">
        <f t="shared" si="87"/>
        <v>-1.5116540628200781E-2</v>
      </c>
      <c r="I513" s="37">
        <f t="shared" si="88"/>
        <v>5.4734063483376616E-2</v>
      </c>
      <c r="J513" s="37">
        <f t="shared" si="89"/>
        <v>6.9857392613431379E-2</v>
      </c>
      <c r="K513" s="33">
        <v>35</v>
      </c>
      <c r="L513" s="33">
        <v>5.42</v>
      </c>
      <c r="M513" s="33">
        <v>728.12476657142849</v>
      </c>
      <c r="N513" s="33">
        <v>22.388259500285713</v>
      </c>
      <c r="O513" s="33">
        <v>102534.33146692625</v>
      </c>
      <c r="P513" s="33">
        <v>41.783125428571424</v>
      </c>
      <c r="Q513" s="33">
        <v>5883.8883514299741</v>
      </c>
      <c r="R513" s="33">
        <v>21.137766793617864</v>
      </c>
      <c r="S513" s="33">
        <v>24.299558060393458</v>
      </c>
      <c r="T513" s="33">
        <v>17.426287744227352</v>
      </c>
      <c r="U513" s="37">
        <f t="shared" si="90"/>
        <v>-2.2076396792590346E-2</v>
      </c>
      <c r="V513" s="38">
        <f t="shared" si="91"/>
        <v>0.97792360320740968</v>
      </c>
      <c r="W513" s="38">
        <f t="shared" si="92"/>
        <v>-6.1093697578469497E-2</v>
      </c>
      <c r="X513" s="37">
        <f t="shared" si="93"/>
        <v>-1.2249958160713614E-2</v>
      </c>
      <c r="Y513" s="37">
        <f t="shared" si="94"/>
        <v>4.113238477141401E-3</v>
      </c>
      <c r="Z513" s="37">
        <f t="shared" si="95"/>
        <v>-1.1883003336625286E-2</v>
      </c>
    </row>
    <row r="514" spans="1:26" x14ac:dyDescent="0.3">
      <c r="A514" s="34">
        <v>25082</v>
      </c>
      <c r="B514" s="33">
        <v>101.3</v>
      </c>
      <c r="C514" s="33">
        <v>3.03</v>
      </c>
      <c r="D514" s="33">
        <v>5.66</v>
      </c>
      <c r="E514" s="37">
        <f t="shared" si="84"/>
        <v>5.3144500634926669E-3</v>
      </c>
      <c r="F514" s="37">
        <f t="shared" si="85"/>
        <v>1.0053144500634927</v>
      </c>
      <c r="G514" s="37">
        <f t="shared" si="86"/>
        <v>4.3123344080885584E-2</v>
      </c>
      <c r="H514" s="37">
        <f t="shared" si="87"/>
        <v>-1.4627575648698876E-2</v>
      </c>
      <c r="I514" s="37">
        <f t="shared" si="88"/>
        <v>5.7751870625026847E-2</v>
      </c>
      <c r="J514" s="37">
        <f t="shared" si="89"/>
        <v>7.031702939859219E-2</v>
      </c>
      <c r="K514" s="33">
        <v>35.1</v>
      </c>
      <c r="L514" s="33">
        <v>5.46</v>
      </c>
      <c r="M514" s="33">
        <v>749.65751851851849</v>
      </c>
      <c r="N514" s="33">
        <v>22.423122222222219</v>
      </c>
      <c r="O514" s="33">
        <v>105829.70256663649</v>
      </c>
      <c r="P514" s="33">
        <v>41.886096296296294</v>
      </c>
      <c r="Q514" s="33">
        <v>5913.0909824991368</v>
      </c>
      <c r="R514" s="33">
        <v>21.68027563329294</v>
      </c>
      <c r="S514" s="33">
        <v>24.922460342186486</v>
      </c>
      <c r="T514" s="33">
        <v>17.897526501766784</v>
      </c>
      <c r="U514" s="37">
        <f t="shared" si="90"/>
        <v>3.1997113079338245E-2</v>
      </c>
      <c r="V514" s="38">
        <f t="shared" si="91"/>
        <v>1.0319971130793382</v>
      </c>
      <c r="W514" s="38">
        <f t="shared" si="92"/>
        <v>-4.5285955594486671E-2</v>
      </c>
      <c r="X514" s="37">
        <f t="shared" si="93"/>
        <v>-1.0843580743951087E-2</v>
      </c>
      <c r="Y514" s="37">
        <f t="shared" si="94"/>
        <v>4.7244070412642003E-3</v>
      </c>
      <c r="Z514" s="37">
        <f t="shared" si="95"/>
        <v>-3.1933908056531735E-3</v>
      </c>
    </row>
    <row r="515" spans="1:26" x14ac:dyDescent="0.3">
      <c r="A515" s="34">
        <v>25112</v>
      </c>
      <c r="B515" s="33">
        <v>103.8</v>
      </c>
      <c r="C515" s="33">
        <v>3.0433300000000001</v>
      </c>
      <c r="D515" s="33">
        <v>5.6933299999999996</v>
      </c>
      <c r="E515" s="37">
        <f t="shared" si="84"/>
        <v>5.8714219969573716E-3</v>
      </c>
      <c r="F515" s="37">
        <f t="shared" si="85"/>
        <v>1.0058714219969573</v>
      </c>
      <c r="G515" s="37">
        <f t="shared" si="86"/>
        <v>4.0549848851626935E-2</v>
      </c>
      <c r="H515" s="37">
        <f t="shared" si="87"/>
        <v>-1.4143857548358785E-2</v>
      </c>
      <c r="I515" s="37">
        <f t="shared" si="88"/>
        <v>6.0694287155581783E-2</v>
      </c>
      <c r="J515" s="37">
        <f t="shared" si="89"/>
        <v>7.0768904827507306E-2</v>
      </c>
      <c r="K515" s="33">
        <v>35.299999999999997</v>
      </c>
      <c r="L515" s="33">
        <v>5.58</v>
      </c>
      <c r="M515" s="33">
        <v>763.80627195467423</v>
      </c>
      <c r="N515" s="33">
        <v>22.394167067705382</v>
      </c>
      <c r="O515" s="33">
        <v>108090.54256708542</v>
      </c>
      <c r="P515" s="33">
        <v>41.894038172521242</v>
      </c>
      <c r="Q515" s="33">
        <v>5928.662126333953</v>
      </c>
      <c r="R515" s="33">
        <v>22.004606927956893</v>
      </c>
      <c r="S515" s="33">
        <v>25.29364511811923</v>
      </c>
      <c r="T515" s="33">
        <v>18.231860791487584</v>
      </c>
      <c r="U515" s="37">
        <f t="shared" si="90"/>
        <v>2.4379559477150477E-2</v>
      </c>
      <c r="V515" s="38">
        <f t="shared" si="91"/>
        <v>1.0243795594771505</v>
      </c>
      <c r="W515" s="38">
        <f t="shared" si="92"/>
        <v>-7.1651039475225109E-2</v>
      </c>
      <c r="X515" s="37">
        <f t="shared" si="93"/>
        <v>-1.409478805949993E-2</v>
      </c>
      <c r="Y515" s="37">
        <f t="shared" si="94"/>
        <v>1.8337001578627721E-3</v>
      </c>
      <c r="Z515" s="37">
        <f t="shared" si="95"/>
        <v>-6.3417264327103595E-3</v>
      </c>
    </row>
    <row r="516" spans="1:26" x14ac:dyDescent="0.3">
      <c r="A516" s="34">
        <v>25143</v>
      </c>
      <c r="B516" s="33">
        <v>105.4</v>
      </c>
      <c r="C516" s="33">
        <v>3.05667</v>
      </c>
      <c r="D516" s="33">
        <v>5.7266700000000004</v>
      </c>
      <c r="E516" s="37">
        <f t="shared" ref="E516:E579" si="96">LN(D516/D515)</f>
        <v>5.8388957479581574E-3</v>
      </c>
      <c r="F516" s="37">
        <f t="shared" ref="F516:F579" si="97">1+E516</f>
        <v>1.0058388957479583</v>
      </c>
      <c r="G516" s="37">
        <f t="shared" ref="G516:G579" si="98">PRODUCT(F516:F527)-1</f>
        <v>2.8015424218526652E-2</v>
      </c>
      <c r="H516" s="37">
        <f t="shared" ref="H516:H579" si="99">((PRODUCT(F516:F551)^(1/COUNT(F516:F551))-1))*12</f>
        <v>-1.0663851470893437E-2</v>
      </c>
      <c r="I516" s="37">
        <f t="shared" ref="I516:I579" si="100">((PRODUCT(F516:F575)^(1/COUNT(F516:F575))-1))*12</f>
        <v>6.3531600215655182E-2</v>
      </c>
      <c r="J516" s="37">
        <f t="shared" ref="J516:J579" si="101">((PRODUCT(F516:F635)^(1/COUNT(F516:F635))-1))*12</f>
        <v>7.2335308855873137E-2</v>
      </c>
      <c r="K516" s="33">
        <v>35.4</v>
      </c>
      <c r="L516" s="33">
        <v>5.7</v>
      </c>
      <c r="M516" s="33">
        <v>773.38887570621466</v>
      </c>
      <c r="N516" s="33">
        <v>22.428791031355932</v>
      </c>
      <c r="O516" s="33">
        <v>109711.13306688619</v>
      </c>
      <c r="P516" s="33">
        <v>42.020330861864409</v>
      </c>
      <c r="Q516" s="33">
        <v>5960.9056394700683</v>
      </c>
      <c r="R516" s="33">
        <v>22.195529227158158</v>
      </c>
      <c r="S516" s="33">
        <v>25.511036361496654</v>
      </c>
      <c r="T516" s="33">
        <v>18.405111522053829</v>
      </c>
      <c r="U516" s="37">
        <f t="shared" ref="U516:U579" si="102">LN(B516/B515)</f>
        <v>1.5296665375473827E-2</v>
      </c>
      <c r="V516" s="38">
        <f t="shared" ref="V516:V579" si="103">1+U516</f>
        <v>1.0152966653754738</v>
      </c>
      <c r="W516" s="38">
        <f t="shared" ref="W516:W579" si="104">PRODUCT(V516:V527)-1</f>
        <v>-8.4111644080748116E-2</v>
      </c>
      <c r="X516" s="37">
        <f t="shared" ref="X516:X579" si="105">((PRODUCT(V516:V551)^(1/COUNT(V516:V551)))-1)*12</f>
        <v>-2.9326029833029121E-2</v>
      </c>
      <c r="Y516" s="37">
        <f t="shared" ref="Y516:Y579" si="106">((PRODUCT(V516:V575)^(1/COUNT(V516:V575)))-1)*12</f>
        <v>4.6692017141971576E-3</v>
      </c>
      <c r="Z516" s="37">
        <f t="shared" ref="Z516:Z579" si="107">((PRODUCT(V516:V635)^(1/COUNT(V516:V635)))-1)*12</f>
        <v>-1.2026985668024182E-2</v>
      </c>
    </row>
    <row r="517" spans="1:26" x14ac:dyDescent="0.3">
      <c r="A517" s="34">
        <v>25173</v>
      </c>
      <c r="B517" s="33">
        <v>106.5</v>
      </c>
      <c r="C517" s="33">
        <v>3.07</v>
      </c>
      <c r="D517" s="33">
        <v>5.76</v>
      </c>
      <c r="E517" s="37">
        <f t="shared" si="96"/>
        <v>5.8032647477925395E-3</v>
      </c>
      <c r="F517" s="37">
        <f t="shared" si="97"/>
        <v>1.0058032647477926</v>
      </c>
      <c r="G517" s="37">
        <f t="shared" si="98"/>
        <v>1.5626474872629581E-2</v>
      </c>
      <c r="H517" s="37">
        <f t="shared" si="99"/>
        <v>-7.2592105349702507E-3</v>
      </c>
      <c r="I517" s="37">
        <f t="shared" si="100"/>
        <v>6.6297219023468301E-2</v>
      </c>
      <c r="J517" s="37">
        <f t="shared" si="101"/>
        <v>7.3860763476480962E-2</v>
      </c>
      <c r="K517" s="33">
        <v>35.5</v>
      </c>
      <c r="L517" s="33">
        <v>6.03</v>
      </c>
      <c r="M517" s="33">
        <v>779.2589999999999</v>
      </c>
      <c r="N517" s="33">
        <v>22.463146760563379</v>
      </c>
      <c r="O517" s="33">
        <v>110809.40258494478</v>
      </c>
      <c r="P517" s="33">
        <v>42.145838873239434</v>
      </c>
      <c r="Q517" s="33">
        <v>5993.0719144533523</v>
      </c>
      <c r="R517" s="33">
        <v>22.277872995434876</v>
      </c>
      <c r="S517" s="33">
        <v>25.603481925014673</v>
      </c>
      <c r="T517" s="33">
        <v>18.489583333333336</v>
      </c>
      <c r="U517" s="37">
        <f t="shared" si="102"/>
        <v>1.0382349042217907E-2</v>
      </c>
      <c r="V517" s="38">
        <f t="shared" si="103"/>
        <v>1.0103823490422179</v>
      </c>
      <c r="W517" s="38">
        <f t="shared" si="104"/>
        <v>-9.1417677509621376E-2</v>
      </c>
      <c r="X517" s="37">
        <f t="shared" si="105"/>
        <v>-5.0525054706743067E-2</v>
      </c>
      <c r="Y517" s="37">
        <f t="shared" si="106"/>
        <v>-1.3668858057291899E-2</v>
      </c>
      <c r="Z517" s="37">
        <f t="shared" si="107"/>
        <v>-1.9757755243450248E-2</v>
      </c>
    </row>
    <row r="518" spans="1:26" x14ac:dyDescent="0.3">
      <c r="A518" s="34">
        <v>25204</v>
      </c>
      <c r="B518" s="33">
        <v>102</v>
      </c>
      <c r="C518" s="33">
        <v>3.08</v>
      </c>
      <c r="D518" s="33">
        <v>5.78</v>
      </c>
      <c r="E518" s="37">
        <f t="shared" si="96"/>
        <v>3.4662079764863291E-3</v>
      </c>
      <c r="F518" s="37">
        <f t="shared" si="97"/>
        <v>1.0034662079764862</v>
      </c>
      <c r="G518" s="37">
        <f t="shared" si="98"/>
        <v>3.3805159943920415E-3</v>
      </c>
      <c r="H518" s="37">
        <f t="shared" si="99"/>
        <v>-3.9262174070415767E-3</v>
      </c>
      <c r="I518" s="37">
        <f t="shared" si="100"/>
        <v>6.899523289459264E-2</v>
      </c>
      <c r="J518" s="37">
        <f t="shared" si="101"/>
        <v>7.5345773861392296E-2</v>
      </c>
      <c r="K518" s="33">
        <v>35.6</v>
      </c>
      <c r="L518" s="33">
        <v>6.04</v>
      </c>
      <c r="M518" s="33">
        <v>744.23612359550555</v>
      </c>
      <c r="N518" s="33">
        <v>22.473012359550559</v>
      </c>
      <c r="O518" s="33">
        <v>106095.50696311957</v>
      </c>
      <c r="P518" s="33">
        <v>42.173380337078648</v>
      </c>
      <c r="Q518" s="33">
        <v>6012.0787279101087</v>
      </c>
      <c r="R518" s="33">
        <v>21.194968072847157</v>
      </c>
      <c r="S518" s="33">
        <v>24.359671474340761</v>
      </c>
      <c r="T518" s="33">
        <v>17.647058823529409</v>
      </c>
      <c r="U518" s="37">
        <f t="shared" si="102"/>
        <v>-4.3172171865208782E-2</v>
      </c>
      <c r="V518" s="38">
        <f t="shared" si="103"/>
        <v>0.95682782813479117</v>
      </c>
      <c r="W518" s="38">
        <f t="shared" si="104"/>
        <v>-0.14973205972702797</v>
      </c>
      <c r="X518" s="37">
        <f t="shared" si="105"/>
        <v>-3.2537073129426108E-2</v>
      </c>
      <c r="Y518" s="37">
        <f t="shared" si="106"/>
        <v>-3.0952195020131246E-2</v>
      </c>
      <c r="Z518" s="37">
        <f t="shared" si="107"/>
        <v>-1.9334611921716593E-2</v>
      </c>
    </row>
    <row r="519" spans="1:26" x14ac:dyDescent="0.3">
      <c r="A519" s="34">
        <v>25235</v>
      </c>
      <c r="B519" s="33">
        <v>101.5</v>
      </c>
      <c r="C519" s="33">
        <v>3.09</v>
      </c>
      <c r="D519" s="33">
        <v>5.8</v>
      </c>
      <c r="E519" s="37">
        <f t="shared" si="96"/>
        <v>3.4542348680873824E-3</v>
      </c>
      <c r="F519" s="37">
        <f t="shared" si="97"/>
        <v>1.0034542348680875</v>
      </c>
      <c r="G519" s="37">
        <f t="shared" si="98"/>
        <v>-8.7728060062317592E-3</v>
      </c>
      <c r="H519" s="37">
        <f t="shared" si="99"/>
        <v>-2.9491509938699423E-3</v>
      </c>
      <c r="I519" s="37">
        <f t="shared" si="100"/>
        <v>6.9929410079470067E-2</v>
      </c>
      <c r="J519" s="37">
        <f t="shared" si="101"/>
        <v>7.7569173550251946E-2</v>
      </c>
      <c r="K519" s="33">
        <v>35.799999999999997</v>
      </c>
      <c r="L519" s="33">
        <v>6.19</v>
      </c>
      <c r="M519" s="33">
        <v>736.45054469273748</v>
      </c>
      <c r="N519" s="33">
        <v>22.420021508379889</v>
      </c>
      <c r="O519" s="33">
        <v>105251.96691118063</v>
      </c>
      <c r="P519" s="33">
        <v>42.082888268156424</v>
      </c>
      <c r="Q519" s="33">
        <v>6014.3981092103204</v>
      </c>
      <c r="R519" s="33">
        <v>20.895729901987242</v>
      </c>
      <c r="S519" s="33">
        <v>24.016674426994662</v>
      </c>
      <c r="T519" s="33">
        <v>17.5</v>
      </c>
      <c r="U519" s="37">
        <f t="shared" si="102"/>
        <v>-4.9140148024290403E-3</v>
      </c>
      <c r="V519" s="38">
        <f t="shared" si="103"/>
        <v>0.99508598519757097</v>
      </c>
      <c r="W519" s="38">
        <f t="shared" si="104"/>
        <v>-0.11920505791784886</v>
      </c>
      <c r="X519" s="37">
        <f t="shared" si="105"/>
        <v>-4.5393334116199391E-3</v>
      </c>
      <c r="Y519" s="37">
        <f t="shared" si="106"/>
        <v>-1.9382398936377943E-2</v>
      </c>
      <c r="Z519" s="37">
        <f t="shared" si="107"/>
        <v>-1.1320418357135154E-2</v>
      </c>
    </row>
    <row r="520" spans="1:26" x14ac:dyDescent="0.3">
      <c r="A520" s="34">
        <v>25263</v>
      </c>
      <c r="B520" s="33">
        <v>99.3</v>
      </c>
      <c r="C520" s="33">
        <v>3.1</v>
      </c>
      <c r="D520" s="33">
        <v>5.82</v>
      </c>
      <c r="E520" s="37">
        <f t="shared" si="96"/>
        <v>3.4423441909729197E-3</v>
      </c>
      <c r="F520" s="37">
        <f t="shared" si="97"/>
        <v>1.003442344190973</v>
      </c>
      <c r="G520" s="37">
        <f t="shared" si="98"/>
        <v>-2.0842456641361529E-2</v>
      </c>
      <c r="H520" s="37">
        <f t="shared" si="99"/>
        <v>-1.9821336511594012E-3</v>
      </c>
      <c r="I520" s="37">
        <f t="shared" si="100"/>
        <v>7.0852712233303805E-2</v>
      </c>
      <c r="J520" s="37">
        <f t="shared" si="101"/>
        <v>7.9730839610681059E-2</v>
      </c>
      <c r="K520" s="33">
        <v>36.1</v>
      </c>
      <c r="L520" s="33">
        <v>6.3</v>
      </c>
      <c r="M520" s="33">
        <v>714.50063434903041</v>
      </c>
      <c r="N520" s="33">
        <v>22.305659279778393</v>
      </c>
      <c r="O520" s="33">
        <v>102380.58827428351</v>
      </c>
      <c r="P520" s="33">
        <v>41.877076454293622</v>
      </c>
      <c r="Q520" s="33">
        <v>6000.5541163779462</v>
      </c>
      <c r="R520" s="33">
        <v>20.202287616481659</v>
      </c>
      <c r="S520" s="33">
        <v>23.221677104407615</v>
      </c>
      <c r="T520" s="33">
        <v>17.061855670103093</v>
      </c>
      <c r="U520" s="37">
        <f t="shared" si="102"/>
        <v>-2.191322743071511E-2</v>
      </c>
      <c r="V520" s="38">
        <f t="shared" si="103"/>
        <v>0.97808677256928489</v>
      </c>
      <c r="W520" s="38">
        <f t="shared" si="104"/>
        <v>-0.14628045385417765</v>
      </c>
      <c r="X520" s="37">
        <f t="shared" si="105"/>
        <v>3.1228644909022663E-3</v>
      </c>
      <c r="Y520" s="37">
        <f t="shared" si="106"/>
        <v>-2.4082293554857248E-2</v>
      </c>
      <c r="Z520" s="37">
        <f t="shared" si="107"/>
        <v>-1.2333530857408626E-2</v>
      </c>
    </row>
    <row r="521" spans="1:26" x14ac:dyDescent="0.3">
      <c r="A521" s="34">
        <v>25294</v>
      </c>
      <c r="B521" s="33">
        <v>101.3</v>
      </c>
      <c r="C521" s="33">
        <v>3.11</v>
      </c>
      <c r="D521" s="33">
        <v>5.82667</v>
      </c>
      <c r="E521" s="37">
        <f t="shared" si="96"/>
        <v>1.1453918981495015E-3</v>
      </c>
      <c r="F521" s="37">
        <f t="shared" si="97"/>
        <v>1.0011453918981494</v>
      </c>
      <c r="G521" s="37">
        <f t="shared" si="98"/>
        <v>-3.2829297037020644E-2</v>
      </c>
      <c r="H521" s="37">
        <f t="shared" si="99"/>
        <v>-1.0238733803977773E-3</v>
      </c>
      <c r="I521" s="37">
        <f t="shared" si="100"/>
        <v>7.1765812662464512E-2</v>
      </c>
      <c r="J521" s="37">
        <f t="shared" si="101"/>
        <v>8.1832316410971551E-2</v>
      </c>
      <c r="K521" s="33">
        <v>36.299999999999997</v>
      </c>
      <c r="L521" s="33">
        <v>6.17</v>
      </c>
      <c r="M521" s="33">
        <v>724.87545179063363</v>
      </c>
      <c r="N521" s="33">
        <v>22.254320385674934</v>
      </c>
      <c r="O521" s="33">
        <v>104132.92744252582</v>
      </c>
      <c r="P521" s="33">
        <v>41.694077479614329</v>
      </c>
      <c r="Q521" s="33">
        <v>5989.6170221277589</v>
      </c>
      <c r="R521" s="33">
        <v>20.428608081932165</v>
      </c>
      <c r="S521" s="33">
        <v>23.482621868082404</v>
      </c>
      <c r="T521" s="33">
        <v>17.385573578047151</v>
      </c>
      <c r="U521" s="37">
        <f t="shared" si="102"/>
        <v>1.9940840203510696E-2</v>
      </c>
      <c r="V521" s="38">
        <f t="shared" si="103"/>
        <v>1.0199408402035106</v>
      </c>
      <c r="W521" s="38">
        <f t="shared" si="104"/>
        <v>-0.11235836858025183</v>
      </c>
      <c r="X521" s="37">
        <f t="shared" si="105"/>
        <v>1.8260208335814987E-2</v>
      </c>
      <c r="Y521" s="37">
        <f t="shared" si="106"/>
        <v>-1.1477651750052775E-2</v>
      </c>
      <c r="Z521" s="37">
        <f t="shared" si="107"/>
        <v>-8.2531041068936162E-3</v>
      </c>
    </row>
    <row r="522" spans="1:26" x14ac:dyDescent="0.3">
      <c r="A522" s="34">
        <v>25324</v>
      </c>
      <c r="B522" s="33">
        <v>104.6</v>
      </c>
      <c r="C522" s="33">
        <v>3.12</v>
      </c>
      <c r="D522" s="33">
        <v>5.8333300000000001</v>
      </c>
      <c r="E522" s="37">
        <f t="shared" si="96"/>
        <v>1.1423671911279716E-3</v>
      </c>
      <c r="F522" s="37">
        <f t="shared" si="97"/>
        <v>1.0011423671911279</v>
      </c>
      <c r="G522" s="37">
        <f t="shared" si="98"/>
        <v>-4.0248686974518222E-2</v>
      </c>
      <c r="H522" s="37">
        <f t="shared" si="99"/>
        <v>1.6264942371799762E-3</v>
      </c>
      <c r="I522" s="37">
        <f t="shared" si="100"/>
        <v>7.4538931220847537E-2</v>
      </c>
      <c r="J522" s="37">
        <f t="shared" si="101"/>
        <v>8.3404617242780255E-2</v>
      </c>
      <c r="K522" s="33">
        <v>36.4</v>
      </c>
      <c r="L522" s="33">
        <v>6.32</v>
      </c>
      <c r="M522" s="33">
        <v>746.43307142857145</v>
      </c>
      <c r="N522" s="33">
        <v>22.264542857142857</v>
      </c>
      <c r="O522" s="33">
        <v>107496.35220429044</v>
      </c>
      <c r="P522" s="33">
        <v>41.627059546428569</v>
      </c>
      <c r="Q522" s="33">
        <v>5994.8536921974519</v>
      </c>
      <c r="R522" s="33">
        <v>20.972258271972109</v>
      </c>
      <c r="S522" s="33">
        <v>24.106259591810343</v>
      </c>
      <c r="T522" s="33">
        <v>17.931438817965038</v>
      </c>
      <c r="U522" s="37">
        <f t="shared" si="102"/>
        <v>3.2057140376184845E-2</v>
      </c>
      <c r="V522" s="38">
        <f t="shared" si="103"/>
        <v>1.0320571403761849</v>
      </c>
      <c r="W522" s="38">
        <f t="shared" si="104"/>
        <v>-0.15663088000071412</v>
      </c>
      <c r="X522" s="37">
        <f t="shared" si="105"/>
        <v>1.5044365607387533E-2</v>
      </c>
      <c r="Y522" s="37">
        <f t="shared" si="106"/>
        <v>-2.6180837964061787E-2</v>
      </c>
      <c r="Z522" s="37">
        <f t="shared" si="107"/>
        <v>-8.2685662706776242E-3</v>
      </c>
    </row>
    <row r="523" spans="1:26" x14ac:dyDescent="0.3">
      <c r="A523" s="34">
        <v>25355</v>
      </c>
      <c r="B523" s="33">
        <v>99.14</v>
      </c>
      <c r="C523" s="33">
        <v>3.13</v>
      </c>
      <c r="D523" s="33">
        <v>5.84</v>
      </c>
      <c r="E523" s="37">
        <f t="shared" si="96"/>
        <v>1.1427760075116988E-3</v>
      </c>
      <c r="F523" s="37">
        <f t="shared" si="97"/>
        <v>1.0011427760075118</v>
      </c>
      <c r="G523" s="37">
        <f t="shared" si="98"/>
        <v>-4.7647763716565317E-2</v>
      </c>
      <c r="H523" s="37">
        <f t="shared" si="99"/>
        <v>4.2516748377510183E-3</v>
      </c>
      <c r="I523" s="37">
        <f t="shared" si="100"/>
        <v>7.7268876630569139E-2</v>
      </c>
      <c r="J523" s="37">
        <f t="shared" si="101"/>
        <v>8.4948882297982031E-2</v>
      </c>
      <c r="K523" s="33">
        <v>36.6</v>
      </c>
      <c r="L523" s="33">
        <v>6.57</v>
      </c>
      <c r="M523" s="33">
        <v>703.60416448087426</v>
      </c>
      <c r="N523" s="33">
        <v>22.213849453551912</v>
      </c>
      <c r="O523" s="33">
        <v>101595.00736977687</v>
      </c>
      <c r="P523" s="33">
        <v>41.446926775956278</v>
      </c>
      <c r="Q523" s="33">
        <v>5984.616129105274</v>
      </c>
      <c r="R523" s="33">
        <v>19.713341583757639</v>
      </c>
      <c r="S523" s="33">
        <v>22.660788139262028</v>
      </c>
      <c r="T523" s="33">
        <v>16.976027397260275</v>
      </c>
      <c r="U523" s="37">
        <f t="shared" si="102"/>
        <v>-5.3610559038394651E-2</v>
      </c>
      <c r="V523" s="38">
        <f t="shared" si="103"/>
        <v>0.94638944096160538</v>
      </c>
      <c r="W523" s="38">
        <f t="shared" si="104"/>
        <v>-0.28272095963155497</v>
      </c>
      <c r="X523" s="37">
        <f t="shared" si="105"/>
        <v>1.1124053631039743E-3</v>
      </c>
      <c r="Y523" s="37">
        <f t="shared" si="106"/>
        <v>-3.8681581179391689E-2</v>
      </c>
      <c r="Z523" s="37">
        <f t="shared" si="107"/>
        <v>-1.3795522491951484E-2</v>
      </c>
    </row>
    <row r="524" spans="1:26" x14ac:dyDescent="0.3">
      <c r="A524" s="34">
        <v>25385</v>
      </c>
      <c r="B524" s="33">
        <v>94.71</v>
      </c>
      <c r="C524" s="33">
        <v>3.1366700000000001</v>
      </c>
      <c r="D524" s="33">
        <v>5.8566700000000003</v>
      </c>
      <c r="E524" s="37">
        <f t="shared" si="96"/>
        <v>2.8503858425621498E-3</v>
      </c>
      <c r="F524" s="37">
        <f t="shared" si="97"/>
        <v>1.0028503858425621</v>
      </c>
      <c r="G524" s="37">
        <f t="shared" si="98"/>
        <v>-5.5033313778462434E-2</v>
      </c>
      <c r="H524" s="37">
        <f t="shared" si="99"/>
        <v>6.8498740616425025E-3</v>
      </c>
      <c r="I524" s="37">
        <f t="shared" si="100"/>
        <v>7.9956674102404257E-2</v>
      </c>
      <c r="J524" s="37">
        <f t="shared" si="101"/>
        <v>8.6467110386915458E-2</v>
      </c>
      <c r="K524" s="33">
        <v>36.799999999999997</v>
      </c>
      <c r="L524" s="33">
        <v>6.72</v>
      </c>
      <c r="M524" s="33">
        <v>668.51104972826079</v>
      </c>
      <c r="N524" s="33">
        <v>22.140202242119567</v>
      </c>
      <c r="O524" s="33">
        <v>96794.238810394207</v>
      </c>
      <c r="P524" s="33">
        <v>41.339337024728259</v>
      </c>
      <c r="Q524" s="33">
        <v>5985.5550059515526</v>
      </c>
      <c r="R524" s="33">
        <v>18.68170820719277</v>
      </c>
      <c r="S524" s="33">
        <v>21.478815780067077</v>
      </c>
      <c r="T524" s="33">
        <v>16.171305537105553</v>
      </c>
      <c r="U524" s="37">
        <f t="shared" si="102"/>
        <v>-4.5713401354417919E-2</v>
      </c>
      <c r="V524" s="38">
        <f t="shared" si="103"/>
        <v>0.95428659864558207</v>
      </c>
      <c r="W524" s="38">
        <f t="shared" si="104"/>
        <v>-0.24678683732990148</v>
      </c>
      <c r="X524" s="37">
        <f t="shared" si="105"/>
        <v>2.0422680955740624E-2</v>
      </c>
      <c r="Y524" s="37">
        <f t="shared" si="106"/>
        <v>-2.7425157765529118E-2</v>
      </c>
      <c r="Z524" s="37">
        <f t="shared" si="107"/>
        <v>-6.3544714601024843E-3</v>
      </c>
    </row>
    <row r="525" spans="1:26" x14ac:dyDescent="0.3">
      <c r="A525" s="34">
        <v>25416</v>
      </c>
      <c r="B525" s="33">
        <v>94.18</v>
      </c>
      <c r="C525" s="33">
        <v>3.1433300000000002</v>
      </c>
      <c r="D525" s="33">
        <v>5.8733300000000002</v>
      </c>
      <c r="E525" s="37">
        <f t="shared" si="96"/>
        <v>2.8405816201750871E-3</v>
      </c>
      <c r="F525" s="37">
        <f t="shared" si="97"/>
        <v>1.0028405816201751</v>
      </c>
      <c r="G525" s="37">
        <f t="shared" si="98"/>
        <v>-6.6867032491947254E-2</v>
      </c>
      <c r="H525" s="37">
        <f t="shared" si="99"/>
        <v>9.0369910227945383E-3</v>
      </c>
      <c r="I525" s="37">
        <f t="shared" si="100"/>
        <v>8.2185380859888468E-2</v>
      </c>
      <c r="J525" s="37">
        <f t="shared" si="101"/>
        <v>8.7717960736915401E-2</v>
      </c>
      <c r="K525" s="33">
        <v>37</v>
      </c>
      <c r="L525" s="33">
        <v>6.69</v>
      </c>
      <c r="M525" s="33">
        <v>661.17669027027034</v>
      </c>
      <c r="N525" s="33">
        <v>22.067281013243242</v>
      </c>
      <c r="O525" s="33">
        <v>95998.552732470402</v>
      </c>
      <c r="P525" s="33">
        <v>41.232840202432428</v>
      </c>
      <c r="Q525" s="33">
        <v>5986.7400692312622</v>
      </c>
      <c r="R525" s="33">
        <v>18.429515590207753</v>
      </c>
      <c r="S525" s="33">
        <v>21.193349289269658</v>
      </c>
      <c r="T525" s="33">
        <v>16.035196387739155</v>
      </c>
      <c r="U525" s="37">
        <f t="shared" si="102"/>
        <v>-5.6117464226012968E-3</v>
      </c>
      <c r="V525" s="38">
        <f t="shared" si="103"/>
        <v>0.99438825357739868</v>
      </c>
      <c r="W525" s="38">
        <f t="shared" si="104"/>
        <v>-0.20934923503794534</v>
      </c>
      <c r="X525" s="37">
        <f t="shared" si="105"/>
        <v>3.3561660480157407E-2</v>
      </c>
      <c r="Y525" s="37">
        <f t="shared" si="106"/>
        <v>-4.4518327815032066E-2</v>
      </c>
      <c r="Z525" s="37">
        <f t="shared" si="107"/>
        <v>-7.0328517868301077E-4</v>
      </c>
    </row>
    <row r="526" spans="1:26" x14ac:dyDescent="0.3">
      <c r="A526" s="34">
        <v>25447</v>
      </c>
      <c r="B526" s="33">
        <v>94.51</v>
      </c>
      <c r="C526" s="33">
        <v>3.15</v>
      </c>
      <c r="D526" s="33">
        <v>5.89</v>
      </c>
      <c r="E526" s="37">
        <f t="shared" si="96"/>
        <v>2.8342333606224896E-3</v>
      </c>
      <c r="F526" s="37">
        <f t="shared" si="97"/>
        <v>1.0028342333606224</v>
      </c>
      <c r="G526" s="37">
        <f t="shared" si="98"/>
        <v>-7.863382758316062E-2</v>
      </c>
      <c r="H526" s="37">
        <f t="shared" si="99"/>
        <v>1.1197997445372643E-2</v>
      </c>
      <c r="I526" s="37">
        <f t="shared" si="100"/>
        <v>8.4378224620008879E-2</v>
      </c>
      <c r="J526" s="37">
        <f t="shared" si="101"/>
        <v>8.8946115108789137E-2</v>
      </c>
      <c r="K526" s="33">
        <v>37.1</v>
      </c>
      <c r="L526" s="33">
        <v>7.16</v>
      </c>
      <c r="M526" s="33">
        <v>661.70501428571424</v>
      </c>
      <c r="N526" s="33">
        <v>22.054499999999997</v>
      </c>
      <c r="O526" s="33">
        <v>96342.109431159755</v>
      </c>
      <c r="P526" s="33">
        <v>41.238414285714278</v>
      </c>
      <c r="Q526" s="33">
        <v>6004.179711665759</v>
      </c>
      <c r="R526" s="33">
        <v>18.398046344676978</v>
      </c>
      <c r="S526" s="33">
        <v>21.161648629370404</v>
      </c>
      <c r="T526" s="33">
        <v>16.045840407470291</v>
      </c>
      <c r="U526" s="37">
        <f t="shared" si="102"/>
        <v>3.4978041915561448E-3</v>
      </c>
      <c r="V526" s="38">
        <f t="shared" si="103"/>
        <v>1.0034978041915561</v>
      </c>
      <c r="W526" s="38">
        <f t="shared" si="104"/>
        <v>-0.18211497045951408</v>
      </c>
      <c r="X526" s="37">
        <f t="shared" si="105"/>
        <v>4.6895721779425692E-2</v>
      </c>
      <c r="Y526" s="37">
        <f t="shared" si="106"/>
        <v>-5.1993458527272107E-2</v>
      </c>
      <c r="Z526" s="37">
        <f t="shared" si="107"/>
        <v>4.2377744950767848E-3</v>
      </c>
    </row>
    <row r="527" spans="1:26" x14ac:dyDescent="0.3">
      <c r="A527" s="34">
        <v>25477</v>
      </c>
      <c r="B527" s="33">
        <v>95.52</v>
      </c>
      <c r="C527" s="33">
        <v>3.15333</v>
      </c>
      <c r="D527" s="33">
        <v>5.8533299999999997</v>
      </c>
      <c r="E527" s="37">
        <f t="shared" si="96"/>
        <v>-6.2452676008785402E-3</v>
      </c>
      <c r="F527" s="37">
        <f t="shared" si="97"/>
        <v>0.99375473239912149</v>
      </c>
      <c r="G527" s="37">
        <f t="shared" si="98"/>
        <v>-9.0333977900311502E-2</v>
      </c>
      <c r="H527" s="37">
        <f t="shared" si="99"/>
        <v>1.3333360699868457E-2</v>
      </c>
      <c r="I527" s="37">
        <f t="shared" si="100"/>
        <v>8.6535088051881814E-2</v>
      </c>
      <c r="J527" s="37">
        <f t="shared" si="101"/>
        <v>9.0153291831487792E-2</v>
      </c>
      <c r="K527" s="33">
        <v>37.299999999999997</v>
      </c>
      <c r="L527" s="33">
        <v>7.1</v>
      </c>
      <c r="M527" s="33">
        <v>665.19052439678285</v>
      </c>
      <c r="N527" s="33">
        <v>21.959435053351207</v>
      </c>
      <c r="O527" s="33">
        <v>97116.023652856398</v>
      </c>
      <c r="P527" s="33">
        <v>40.761931031903487</v>
      </c>
      <c r="Q527" s="33">
        <v>5951.13206373507</v>
      </c>
      <c r="R527" s="33">
        <v>18.448662031815363</v>
      </c>
      <c r="S527" s="33">
        <v>21.223912918013681</v>
      </c>
      <c r="T527" s="33">
        <v>16.318915899154842</v>
      </c>
      <c r="U527" s="37">
        <f t="shared" si="102"/>
        <v>1.0630000637327082E-2</v>
      </c>
      <c r="V527" s="38">
        <f t="shared" si="103"/>
        <v>1.010630000637327</v>
      </c>
      <c r="W527" s="38">
        <f t="shared" si="104"/>
        <v>-0.13762465220972653</v>
      </c>
      <c r="X527" s="37">
        <f t="shared" si="105"/>
        <v>4.0834496529937425E-2</v>
      </c>
      <c r="Y527" s="37">
        <f t="shared" si="106"/>
        <v>-7.5838765616741632E-2</v>
      </c>
      <c r="Z527" s="37">
        <f t="shared" si="107"/>
        <v>4.9938900391115482E-3</v>
      </c>
    </row>
    <row r="528" spans="1:26" x14ac:dyDescent="0.3">
      <c r="A528" s="34">
        <v>25508</v>
      </c>
      <c r="B528" s="33">
        <v>96.21</v>
      </c>
      <c r="C528" s="33">
        <v>3.1566700000000001</v>
      </c>
      <c r="D528" s="33">
        <v>5.8166700000000002</v>
      </c>
      <c r="E528" s="37">
        <f t="shared" si="96"/>
        <v>-6.2827970165517805E-3</v>
      </c>
      <c r="F528" s="37">
        <f t="shared" si="97"/>
        <v>0.99371720298344823</v>
      </c>
      <c r="G528" s="37">
        <f t="shared" si="98"/>
        <v>-9.7805448599173728E-2</v>
      </c>
      <c r="H528" s="37">
        <f t="shared" si="99"/>
        <v>2.042270023875048E-2</v>
      </c>
      <c r="I528" s="37">
        <f t="shared" si="100"/>
        <v>8.6162435131730497E-2</v>
      </c>
      <c r="J528" s="37">
        <f t="shared" si="101"/>
        <v>9.1309990420262999E-2</v>
      </c>
      <c r="K528" s="33">
        <v>37.5</v>
      </c>
      <c r="L528" s="33">
        <v>7.14</v>
      </c>
      <c r="M528" s="33">
        <v>666.42229679999991</v>
      </c>
      <c r="N528" s="33">
        <v>21.865453400266667</v>
      </c>
      <c r="O528" s="33">
        <v>97561.883875506814</v>
      </c>
      <c r="P528" s="33">
        <v>40.290599533599995</v>
      </c>
      <c r="Q528" s="33">
        <v>5898.402277124459</v>
      </c>
      <c r="R528" s="33">
        <v>18.437760084691043</v>
      </c>
      <c r="S528" s="33">
        <v>21.21568143933888</v>
      </c>
      <c r="T528" s="33">
        <v>16.540391667397323</v>
      </c>
      <c r="U528" s="37">
        <f t="shared" si="102"/>
        <v>7.1976527288811565E-3</v>
      </c>
      <c r="V528" s="38">
        <f t="shared" si="103"/>
        <v>1.0071976527288811</v>
      </c>
      <c r="W528" s="38">
        <f t="shared" si="104"/>
        <v>-0.12839670175523965</v>
      </c>
      <c r="X528" s="37">
        <f t="shared" si="105"/>
        <v>3.7908567790037928E-2</v>
      </c>
      <c r="Y528" s="37">
        <f t="shared" si="106"/>
        <v>-7.41620177335931E-2</v>
      </c>
      <c r="Z528" s="37">
        <f t="shared" si="107"/>
        <v>1.1018972542409244E-5</v>
      </c>
    </row>
    <row r="529" spans="1:26" x14ac:dyDescent="0.3">
      <c r="A529" s="34">
        <v>25538</v>
      </c>
      <c r="B529" s="33">
        <v>91.11</v>
      </c>
      <c r="C529" s="33">
        <v>3.16</v>
      </c>
      <c r="D529" s="33">
        <v>5.78</v>
      </c>
      <c r="E529" s="37">
        <f t="shared" si="96"/>
        <v>-6.3242503617787198E-3</v>
      </c>
      <c r="F529" s="37">
        <f t="shared" si="97"/>
        <v>0.99367574963822125</v>
      </c>
      <c r="G529" s="37">
        <f t="shared" si="98"/>
        <v>-0.10537122969237578</v>
      </c>
      <c r="H529" s="37">
        <f t="shared" si="99"/>
        <v>2.7455559136777552E-2</v>
      </c>
      <c r="I529" s="37">
        <f t="shared" si="100"/>
        <v>8.5783801498214629E-2</v>
      </c>
      <c r="J529" s="37">
        <f t="shared" si="101"/>
        <v>9.2467200527849513E-2</v>
      </c>
      <c r="K529" s="33">
        <v>37.700000000000003</v>
      </c>
      <c r="L529" s="33">
        <v>7.65</v>
      </c>
      <c r="M529" s="33">
        <v>627.74789999999996</v>
      </c>
      <c r="N529" s="33">
        <v>21.772399999999998</v>
      </c>
      <c r="O529" s="33">
        <v>92165.70491093176</v>
      </c>
      <c r="P529" s="33">
        <v>39.824199999999998</v>
      </c>
      <c r="Q529" s="33">
        <v>5846.973706346017</v>
      </c>
      <c r="R529" s="33">
        <v>17.326929913742692</v>
      </c>
      <c r="S529" s="33">
        <v>19.945144752472096</v>
      </c>
      <c r="T529" s="33">
        <v>15.762975778546712</v>
      </c>
      <c r="U529" s="37">
        <f t="shared" si="102"/>
        <v>-5.4465734647406124E-2</v>
      </c>
      <c r="V529" s="38">
        <f t="shared" si="103"/>
        <v>0.94553426535259388</v>
      </c>
      <c r="W529" s="38">
        <f t="shared" si="104"/>
        <v>-0.13554898152648631</v>
      </c>
      <c r="X529" s="37">
        <f t="shared" si="105"/>
        <v>5.1502716684468375E-2</v>
      </c>
      <c r="Y529" s="37">
        <f t="shared" si="106"/>
        <v>-6.9212984260636379E-2</v>
      </c>
      <c r="Z529" s="37">
        <f t="shared" si="107"/>
        <v>-1.4775411477465639E-3</v>
      </c>
    </row>
    <row r="530" spans="1:26" x14ac:dyDescent="0.3">
      <c r="A530" s="34">
        <v>25569</v>
      </c>
      <c r="B530" s="33">
        <v>90.31</v>
      </c>
      <c r="C530" s="33">
        <v>3.1633300000000002</v>
      </c>
      <c r="D530" s="33">
        <v>5.73</v>
      </c>
      <c r="E530" s="37">
        <f t="shared" si="96"/>
        <v>-8.6881519576379272E-3</v>
      </c>
      <c r="F530" s="37">
        <f t="shared" si="97"/>
        <v>0.99131184804236205</v>
      </c>
      <c r="G530" s="37">
        <f t="shared" si="98"/>
        <v>-0.11303350327774997</v>
      </c>
      <c r="H530" s="37">
        <f t="shared" si="99"/>
        <v>3.4434252329067938E-2</v>
      </c>
      <c r="I530" s="37">
        <f t="shared" si="100"/>
        <v>8.5400214048717338E-2</v>
      </c>
      <c r="J530" s="37">
        <f t="shared" si="101"/>
        <v>9.3626708423331984E-2</v>
      </c>
      <c r="K530" s="33">
        <v>37.799999999999997</v>
      </c>
      <c r="L530" s="33">
        <v>7.79</v>
      </c>
      <c r="M530" s="33">
        <v>620.58977328042329</v>
      </c>
      <c r="N530" s="33">
        <v>21.737684060582012</v>
      </c>
      <c r="O530" s="33">
        <v>91380.711369622673</v>
      </c>
      <c r="P530" s="33">
        <v>39.375256349206353</v>
      </c>
      <c r="Q530" s="33">
        <v>5797.9346268180479</v>
      </c>
      <c r="R530" s="33">
        <v>17.090541395140214</v>
      </c>
      <c r="S530" s="33">
        <v>19.681596538879781</v>
      </c>
      <c r="T530" s="33">
        <v>15.760907504363001</v>
      </c>
      <c r="U530" s="37">
        <f t="shared" si="102"/>
        <v>-8.8193714630596855E-3</v>
      </c>
      <c r="V530" s="38">
        <f t="shared" si="103"/>
        <v>0.99118062853694033</v>
      </c>
      <c r="W530" s="38">
        <f t="shared" si="104"/>
        <v>-2.5212077500428198E-2</v>
      </c>
      <c r="X530" s="37">
        <f t="shared" si="105"/>
        <v>7.7116614077006318E-2</v>
      </c>
      <c r="Y530" s="37">
        <f t="shared" si="106"/>
        <v>-7.193269140511438E-2</v>
      </c>
      <c r="Z530" s="37">
        <f t="shared" si="107"/>
        <v>7.9297676111318438E-3</v>
      </c>
    </row>
    <row r="531" spans="1:26" x14ac:dyDescent="0.3">
      <c r="A531" s="34">
        <v>25600</v>
      </c>
      <c r="B531" s="33">
        <v>87.16</v>
      </c>
      <c r="C531" s="33">
        <v>3.1666699999999999</v>
      </c>
      <c r="D531" s="33">
        <v>5.68</v>
      </c>
      <c r="E531" s="37">
        <f t="shared" si="96"/>
        <v>-8.7642979935883547E-3</v>
      </c>
      <c r="F531" s="37">
        <f t="shared" si="97"/>
        <v>0.99123570200641165</v>
      </c>
      <c r="G531" s="37">
        <f t="shared" si="98"/>
        <v>-0.10004270659654546</v>
      </c>
      <c r="H531" s="37">
        <f t="shared" si="99"/>
        <v>4.3823466601850214E-2</v>
      </c>
      <c r="I531" s="37">
        <f t="shared" si="100"/>
        <v>8.3778916779718493E-2</v>
      </c>
      <c r="J531" s="37">
        <f t="shared" si="101"/>
        <v>9.5468858384856858E-2</v>
      </c>
      <c r="K531" s="33">
        <v>38</v>
      </c>
      <c r="L531" s="33">
        <v>7.24</v>
      </c>
      <c r="M531" s="33">
        <v>595.7913547368421</v>
      </c>
      <c r="N531" s="33">
        <v>21.646106118684209</v>
      </c>
      <c r="O531" s="33">
        <v>87994.801970963774</v>
      </c>
      <c r="P531" s="33">
        <v>38.826237894736835</v>
      </c>
      <c r="Q531" s="33">
        <v>5734.4019641472478</v>
      </c>
      <c r="R531" s="33">
        <v>16.372586787159857</v>
      </c>
      <c r="S531" s="33">
        <v>18.865300867228143</v>
      </c>
      <c r="T531" s="33">
        <v>15.345070422535212</v>
      </c>
      <c r="U531" s="37">
        <f t="shared" si="102"/>
        <v>-3.5502686186288351E-2</v>
      </c>
      <c r="V531" s="38">
        <f t="shared" si="103"/>
        <v>0.96449731381371162</v>
      </c>
      <c r="W531" s="38">
        <f t="shared" si="104"/>
        <v>2.0330820263162686E-2</v>
      </c>
      <c r="X531" s="37">
        <f t="shared" si="105"/>
        <v>8.2639774881343442E-2</v>
      </c>
      <c r="Y531" s="37">
        <f t="shared" si="106"/>
        <v>-5.510349979401985E-2</v>
      </c>
      <c r="Z531" s="37">
        <f t="shared" si="107"/>
        <v>1.1614292594258835E-2</v>
      </c>
    </row>
    <row r="532" spans="1:26" x14ac:dyDescent="0.3">
      <c r="A532" s="34">
        <v>25628</v>
      </c>
      <c r="B532" s="33">
        <v>88.65</v>
      </c>
      <c r="C532" s="33">
        <v>3.17</v>
      </c>
      <c r="D532" s="33">
        <v>5.63</v>
      </c>
      <c r="E532" s="37">
        <f t="shared" si="96"/>
        <v>-8.8417905814608989E-3</v>
      </c>
      <c r="F532" s="37">
        <f t="shared" si="97"/>
        <v>0.99115820941853905</v>
      </c>
      <c r="G532" s="37">
        <f t="shared" si="98"/>
        <v>-8.6822185770779714E-2</v>
      </c>
      <c r="H532" s="37">
        <f t="shared" si="99"/>
        <v>5.3122244868468727E-2</v>
      </c>
      <c r="I532" s="37">
        <f t="shared" si="100"/>
        <v>8.2115902876388702E-2</v>
      </c>
      <c r="J532" s="37">
        <f t="shared" si="101"/>
        <v>9.7310582187961181E-2</v>
      </c>
      <c r="K532" s="33">
        <v>38.200000000000003</v>
      </c>
      <c r="L532" s="33">
        <v>7.07</v>
      </c>
      <c r="M532" s="33">
        <v>602.80375523560201</v>
      </c>
      <c r="N532" s="33">
        <v>21.555419109947639</v>
      </c>
      <c r="O532" s="33">
        <v>89295.791861801627</v>
      </c>
      <c r="P532" s="33">
        <v>38.282968324607324</v>
      </c>
      <c r="Q532" s="33">
        <v>5671.0130646581292</v>
      </c>
      <c r="R532" s="33">
        <v>16.531690813943619</v>
      </c>
      <c r="S532" s="33">
        <v>19.05879573298251</v>
      </c>
      <c r="T532" s="33">
        <v>15.74600355239787</v>
      </c>
      <c r="U532" s="37">
        <f t="shared" si="102"/>
        <v>1.6950522443797928E-2</v>
      </c>
      <c r="V532" s="38">
        <f t="shared" si="103"/>
        <v>1.016950522443798</v>
      </c>
      <c r="W532" s="38">
        <f t="shared" si="104"/>
        <v>9.8077774170169052E-2</v>
      </c>
      <c r="X532" s="37">
        <f t="shared" si="105"/>
        <v>8.2425789702519126E-2</v>
      </c>
      <c r="Y532" s="37">
        <f t="shared" si="106"/>
        <v>-2.9110363939504058E-2</v>
      </c>
      <c r="Z532" s="37">
        <f t="shared" si="107"/>
        <v>1.9055680302237477E-2</v>
      </c>
    </row>
    <row r="533" spans="1:26" x14ac:dyDescent="0.3">
      <c r="A533" s="34">
        <v>25659</v>
      </c>
      <c r="B533" s="33">
        <v>85.95</v>
      </c>
      <c r="C533" s="33">
        <v>3.17333</v>
      </c>
      <c r="D533" s="33">
        <v>5.5933299999999999</v>
      </c>
      <c r="E533" s="37">
        <f t="shared" si="96"/>
        <v>-6.5346257283827921E-3</v>
      </c>
      <c r="F533" s="37">
        <f t="shared" si="97"/>
        <v>0.99346537427161719</v>
      </c>
      <c r="G533" s="37">
        <f t="shared" si="98"/>
        <v>-7.3365792890797588E-2</v>
      </c>
      <c r="H533" s="37">
        <f t="shared" si="99"/>
        <v>6.2336404402093315E-2</v>
      </c>
      <c r="I533" s="37">
        <f t="shared" si="100"/>
        <v>8.0408991005866959E-2</v>
      </c>
      <c r="J533" s="37">
        <f t="shared" si="101"/>
        <v>9.9150862947181118E-2</v>
      </c>
      <c r="K533" s="33">
        <v>38.5</v>
      </c>
      <c r="L533" s="33">
        <v>7.39</v>
      </c>
      <c r="M533" s="33">
        <v>579.89013896103893</v>
      </c>
      <c r="N533" s="33">
        <v>21.409921752987014</v>
      </c>
      <c r="O533" s="33">
        <v>86165.798891096827</v>
      </c>
      <c r="P533" s="33">
        <v>37.737253181558444</v>
      </c>
      <c r="Q533" s="33">
        <v>5607.3734486508283</v>
      </c>
      <c r="R533" s="33">
        <v>15.873067819354063</v>
      </c>
      <c r="S533" s="33">
        <v>18.311411111344029</v>
      </c>
      <c r="T533" s="33">
        <v>15.366516904956439</v>
      </c>
      <c r="U533" s="37">
        <f t="shared" si="102"/>
        <v>-3.0930300691358614E-2</v>
      </c>
      <c r="V533" s="38">
        <f t="shared" si="103"/>
        <v>0.9690696993086414</v>
      </c>
      <c r="W533" s="38">
        <f t="shared" si="104"/>
        <v>0.10711256011046255</v>
      </c>
      <c r="X533" s="37">
        <f t="shared" si="105"/>
        <v>7.1414530332980952E-2</v>
      </c>
      <c r="Y533" s="37">
        <f t="shared" si="106"/>
        <v>-2.369622496056234E-2</v>
      </c>
      <c r="Z533" s="37">
        <f t="shared" si="107"/>
        <v>7.2208022639479452E-3</v>
      </c>
    </row>
    <row r="534" spans="1:26" x14ac:dyDescent="0.3">
      <c r="A534" s="34">
        <v>25689</v>
      </c>
      <c r="B534" s="33">
        <v>76.06</v>
      </c>
      <c r="C534" s="33">
        <v>3.1766700000000001</v>
      </c>
      <c r="D534" s="33">
        <v>5.5566700000000004</v>
      </c>
      <c r="E534" s="37">
        <f t="shared" si="96"/>
        <v>-6.5758084487791361E-3</v>
      </c>
      <c r="F534" s="37">
        <f t="shared" si="97"/>
        <v>0.99342419155122086</v>
      </c>
      <c r="G534" s="37">
        <f t="shared" si="98"/>
        <v>-6.1334159204278094E-2</v>
      </c>
      <c r="H534" s="37">
        <f t="shared" si="99"/>
        <v>7.1453739785628301E-2</v>
      </c>
      <c r="I534" s="37">
        <f t="shared" si="100"/>
        <v>7.7760617822942635E-2</v>
      </c>
      <c r="J534" s="37">
        <f t="shared" si="101"/>
        <v>9.9036410815409148E-2</v>
      </c>
      <c r="K534" s="33">
        <v>38.6</v>
      </c>
      <c r="L534" s="33">
        <v>7.91</v>
      </c>
      <c r="M534" s="33">
        <v>511.83453834196894</v>
      </c>
      <c r="N534" s="33">
        <v>21.376931671243522</v>
      </c>
      <c r="O534" s="33">
        <v>76318.125835336337</v>
      </c>
      <c r="P534" s="33">
        <v>37.392790220466317</v>
      </c>
      <c r="Q534" s="33">
        <v>5575.5277450097065</v>
      </c>
      <c r="R534" s="33">
        <v>13.9838360607892</v>
      </c>
      <c r="S534" s="33">
        <v>16.149570146153561</v>
      </c>
      <c r="T534" s="33">
        <v>13.688054176332226</v>
      </c>
      <c r="U534" s="37">
        <f t="shared" si="102"/>
        <v>-0.12224322932874465</v>
      </c>
      <c r="V534" s="38">
        <f t="shared" si="103"/>
        <v>0.87775677067125535</v>
      </c>
      <c r="W534" s="38">
        <f t="shared" si="104"/>
        <v>0.18079722540149445</v>
      </c>
      <c r="X534" s="37">
        <f t="shared" si="105"/>
        <v>7.5566003633445789E-2</v>
      </c>
      <c r="Y534" s="37">
        <f t="shared" si="106"/>
        <v>-1.5207139868985031E-2</v>
      </c>
      <c r="Z534" s="37">
        <f t="shared" si="107"/>
        <v>8.7131063506271644E-3</v>
      </c>
    </row>
    <row r="535" spans="1:26" x14ac:dyDescent="0.3">
      <c r="A535" s="34">
        <v>25720</v>
      </c>
      <c r="B535" s="33">
        <v>75.59</v>
      </c>
      <c r="C535" s="33">
        <v>3.18</v>
      </c>
      <c r="D535" s="33">
        <v>5.52</v>
      </c>
      <c r="E535" s="37">
        <f t="shared" si="96"/>
        <v>-6.6211476854332188E-3</v>
      </c>
      <c r="F535" s="37">
        <f t="shared" si="97"/>
        <v>0.9933788523145668</v>
      </c>
      <c r="G535" s="37">
        <f t="shared" si="98"/>
        <v>-4.9143134008793665E-2</v>
      </c>
      <c r="H535" s="37">
        <f t="shared" si="99"/>
        <v>8.0452208870569919E-2</v>
      </c>
      <c r="I535" s="37">
        <f t="shared" si="100"/>
        <v>7.5041144891899947E-2</v>
      </c>
      <c r="J535" s="37">
        <f t="shared" si="101"/>
        <v>9.8920803692619685E-2</v>
      </c>
      <c r="K535" s="33">
        <v>38.799999999999997</v>
      </c>
      <c r="L535" s="33">
        <v>7.84</v>
      </c>
      <c r="M535" s="33">
        <v>506.04972345360829</v>
      </c>
      <c r="N535" s="33">
        <v>21.289034536082475</v>
      </c>
      <c r="O535" s="33">
        <v>75720.098010063375</v>
      </c>
      <c r="P535" s="33">
        <v>36.954550515463914</v>
      </c>
      <c r="Q535" s="33">
        <v>5529.5004764591849</v>
      </c>
      <c r="R535" s="33">
        <v>13.79969179772519</v>
      </c>
      <c r="S535" s="33">
        <v>15.955062559858012</v>
      </c>
      <c r="T535" s="33">
        <v>13.693840579710146</v>
      </c>
      <c r="U535" s="37">
        <f t="shared" si="102"/>
        <v>-6.1985031960282337E-3</v>
      </c>
      <c r="V535" s="38">
        <f t="shared" si="103"/>
        <v>0.99380149680397178</v>
      </c>
      <c r="W535" s="38">
        <f t="shared" si="104"/>
        <v>0.32683394681127842</v>
      </c>
      <c r="X535" s="37">
        <f t="shared" si="105"/>
        <v>0.10964826780273462</v>
      </c>
      <c r="Y535" s="37">
        <f t="shared" si="106"/>
        <v>2.2831558190716805E-2</v>
      </c>
      <c r="Z535" s="37">
        <f t="shared" si="107"/>
        <v>2.6142329593265679E-2</v>
      </c>
    </row>
    <row r="536" spans="1:26" x14ac:dyDescent="0.3">
      <c r="A536" s="34">
        <v>25750</v>
      </c>
      <c r="B536" s="33">
        <v>75.72</v>
      </c>
      <c r="C536" s="33">
        <v>3.1833300000000002</v>
      </c>
      <c r="D536" s="33">
        <v>5.4666699999999997</v>
      </c>
      <c r="E536" s="37">
        <f t="shared" si="96"/>
        <v>-9.7082043710492501E-3</v>
      </c>
      <c r="F536" s="37">
        <f t="shared" si="97"/>
        <v>0.99029179562895076</v>
      </c>
      <c r="G536" s="37">
        <f t="shared" si="98"/>
        <v>-3.6789683030265863E-2</v>
      </c>
      <c r="H536" s="37">
        <f t="shared" si="99"/>
        <v>8.9337564624415222E-2</v>
      </c>
      <c r="I536" s="37">
        <f t="shared" si="100"/>
        <v>7.2248689490819196E-2</v>
      </c>
      <c r="J536" s="37">
        <f t="shared" si="101"/>
        <v>9.8803025351382523E-2</v>
      </c>
      <c r="K536" s="33">
        <v>39</v>
      </c>
      <c r="L536" s="33">
        <v>7.46</v>
      </c>
      <c r="M536" s="33">
        <v>504.32043999999996</v>
      </c>
      <c r="N536" s="33">
        <v>21.202038909999999</v>
      </c>
      <c r="O536" s="33">
        <v>75725.717074680288</v>
      </c>
      <c r="P536" s="33">
        <v>36.409844423333332</v>
      </c>
      <c r="Q536" s="33">
        <v>5467.0827490840265</v>
      </c>
      <c r="R536" s="33">
        <v>13.72649974435978</v>
      </c>
      <c r="S536" s="33">
        <v>15.888935332500379</v>
      </c>
      <c r="T536" s="33">
        <v>13.851211066334717</v>
      </c>
      <c r="U536" s="37">
        <f t="shared" si="102"/>
        <v>1.7183270370366278E-3</v>
      </c>
      <c r="V536" s="38">
        <f t="shared" si="103"/>
        <v>1.0017183270370367</v>
      </c>
      <c r="W536" s="38">
        <f t="shared" si="104"/>
        <v>0.31017341644081964</v>
      </c>
      <c r="X536" s="37">
        <f t="shared" si="105"/>
        <v>0.10403709595940747</v>
      </c>
      <c r="Y536" s="37">
        <f t="shared" si="106"/>
        <v>2.906744493971658E-2</v>
      </c>
      <c r="Z536" s="37">
        <f t="shared" si="107"/>
        <v>3.2805073792859574E-2</v>
      </c>
    </row>
    <row r="537" spans="1:26" x14ac:dyDescent="0.3">
      <c r="A537" s="34">
        <v>25781</v>
      </c>
      <c r="B537" s="33">
        <v>77.92</v>
      </c>
      <c r="C537" s="33">
        <v>3.1866699999999999</v>
      </c>
      <c r="D537" s="33">
        <v>5.4133300000000002</v>
      </c>
      <c r="E537" s="37">
        <f t="shared" si="96"/>
        <v>-9.805225616268792E-3</v>
      </c>
      <c r="F537" s="37">
        <f t="shared" si="97"/>
        <v>0.99019477438373116</v>
      </c>
      <c r="G537" s="37">
        <f t="shared" si="98"/>
        <v>-2.0665610684853175E-2</v>
      </c>
      <c r="H537" s="37">
        <f t="shared" si="99"/>
        <v>9.9592390044555223E-2</v>
      </c>
      <c r="I537" s="37">
        <f t="shared" si="100"/>
        <v>7.2512101626283076E-2</v>
      </c>
      <c r="J537" s="37">
        <f t="shared" si="101"/>
        <v>9.9107217365264511E-2</v>
      </c>
      <c r="K537" s="33">
        <v>39</v>
      </c>
      <c r="L537" s="33">
        <v>7.53</v>
      </c>
      <c r="M537" s="33">
        <v>518.97317333333331</v>
      </c>
      <c r="N537" s="33">
        <v>21.22428442333333</v>
      </c>
      <c r="O537" s="33">
        <v>78191.459064469367</v>
      </c>
      <c r="P537" s="33">
        <v>36.054582243333329</v>
      </c>
      <c r="Q537" s="33">
        <v>5432.1890541255634</v>
      </c>
      <c r="R537" s="33">
        <v>14.100456516815456</v>
      </c>
      <c r="S537" s="33">
        <v>16.339508329168645</v>
      </c>
      <c r="T537" s="33">
        <v>14.394097533311289</v>
      </c>
      <c r="U537" s="37">
        <f t="shared" si="102"/>
        <v>2.8640332993157692E-2</v>
      </c>
      <c r="V537" s="38">
        <f t="shared" si="103"/>
        <v>1.0286403329931577</v>
      </c>
      <c r="W537" s="38">
        <f t="shared" si="104"/>
        <v>0.29844820597372412</v>
      </c>
      <c r="X537" s="37">
        <f t="shared" si="105"/>
        <v>0.10663809065177698</v>
      </c>
      <c r="Y537" s="37">
        <f t="shared" si="106"/>
        <v>2.8918330721490193E-2</v>
      </c>
      <c r="Z537" s="37">
        <f t="shared" si="107"/>
        <v>3.6987462154979056E-2</v>
      </c>
    </row>
    <row r="538" spans="1:26" x14ac:dyDescent="0.3">
      <c r="A538" s="34">
        <v>25812</v>
      </c>
      <c r="B538" s="33">
        <v>82.58</v>
      </c>
      <c r="C538" s="33">
        <v>3.19</v>
      </c>
      <c r="D538" s="33">
        <v>5.36</v>
      </c>
      <c r="E538" s="37">
        <f t="shared" si="96"/>
        <v>-9.9004552189751616E-3</v>
      </c>
      <c r="F538" s="37">
        <f t="shared" si="97"/>
        <v>0.9900995447810248</v>
      </c>
      <c r="G538" s="37">
        <f t="shared" si="98"/>
        <v>-4.2222431823588646E-3</v>
      </c>
      <c r="H538" s="37">
        <f t="shared" si="99"/>
        <v>0.10974715836807647</v>
      </c>
      <c r="I538" s="37">
        <f t="shared" si="100"/>
        <v>7.2781015502473956E-2</v>
      </c>
      <c r="J538" s="37">
        <f t="shared" si="101"/>
        <v>9.9416686331823989E-2</v>
      </c>
      <c r="K538" s="33">
        <v>39.200000000000003</v>
      </c>
      <c r="L538" s="33">
        <v>7.39</v>
      </c>
      <c r="M538" s="33">
        <v>547.20415153061219</v>
      </c>
      <c r="N538" s="33">
        <v>21.138063010204078</v>
      </c>
      <c r="O538" s="33">
        <v>82710.297729507438</v>
      </c>
      <c r="P538" s="33">
        <v>35.517246938775507</v>
      </c>
      <c r="Q538" s="33">
        <v>5368.4572030777408</v>
      </c>
      <c r="R538" s="33">
        <v>14.842661145242237</v>
      </c>
      <c r="S538" s="33">
        <v>17.215125541252288</v>
      </c>
      <c r="T538" s="33">
        <v>15.406716417910447</v>
      </c>
      <c r="U538" s="37">
        <f t="shared" si="102"/>
        <v>5.8084861123664483E-2</v>
      </c>
      <c r="V538" s="38">
        <f t="shared" si="103"/>
        <v>1.0580848611236644</v>
      </c>
      <c r="W538" s="38">
        <f t="shared" si="104"/>
        <v>0.23965295720745305</v>
      </c>
      <c r="X538" s="37">
        <f t="shared" si="105"/>
        <v>9.0672279262419941E-2</v>
      </c>
      <c r="Y538" s="37">
        <f t="shared" si="106"/>
        <v>7.4012464839405823E-3</v>
      </c>
      <c r="Z538" s="37">
        <f t="shared" si="107"/>
        <v>3.7160612059238929E-2</v>
      </c>
    </row>
    <row r="539" spans="1:26" x14ac:dyDescent="0.3">
      <c r="A539" s="34">
        <v>25842</v>
      </c>
      <c r="B539" s="33">
        <v>84.37</v>
      </c>
      <c r="C539" s="33">
        <v>3.17333</v>
      </c>
      <c r="D539" s="33">
        <v>5.2833300000000003</v>
      </c>
      <c r="E539" s="37">
        <f t="shared" si="96"/>
        <v>-1.4407394342556265E-2</v>
      </c>
      <c r="F539" s="37">
        <f t="shared" si="97"/>
        <v>0.98559260565744378</v>
      </c>
      <c r="G539" s="37">
        <f t="shared" si="98"/>
        <v>1.2549981128950671E-2</v>
      </c>
      <c r="H539" s="37">
        <f t="shared" si="99"/>
        <v>0.11980578755720561</v>
      </c>
      <c r="I539" s="37">
        <f t="shared" si="100"/>
        <v>7.3054304165024675E-2</v>
      </c>
      <c r="J539" s="37">
        <f t="shared" si="101"/>
        <v>9.9731188188189712E-2</v>
      </c>
      <c r="K539" s="33">
        <v>39.4</v>
      </c>
      <c r="L539" s="33">
        <v>7.33</v>
      </c>
      <c r="M539" s="33">
        <v>556.22742664974623</v>
      </c>
      <c r="N539" s="33">
        <v>20.920862626649747</v>
      </c>
      <c r="O539" s="33">
        <v>84337.689140601971</v>
      </c>
      <c r="P539" s="33">
        <v>34.831492829695435</v>
      </c>
      <c r="Q539" s="33">
        <v>5281.3066631174188</v>
      </c>
      <c r="R539" s="33">
        <v>15.064185404089644</v>
      </c>
      <c r="S539" s="33">
        <v>17.486678518763028</v>
      </c>
      <c r="T539" s="33">
        <v>15.969095248640535</v>
      </c>
      <c r="U539" s="37">
        <f t="shared" si="102"/>
        <v>2.1444367719591309E-2</v>
      </c>
      <c r="V539" s="38">
        <f t="shared" si="103"/>
        <v>1.0214443677195912</v>
      </c>
      <c r="W539" s="38">
        <f t="shared" si="104"/>
        <v>0.19734071893857563</v>
      </c>
      <c r="X539" s="37">
        <f t="shared" si="105"/>
        <v>7.7442166123646849E-2</v>
      </c>
      <c r="Y539" s="37">
        <f t="shared" si="106"/>
        <v>-6.3481209380236159E-3</v>
      </c>
      <c r="Z539" s="37">
        <f t="shared" si="107"/>
        <v>3.3876631810204394E-2</v>
      </c>
    </row>
    <row r="540" spans="1:26" x14ac:dyDescent="0.3">
      <c r="A540" s="34">
        <v>25873</v>
      </c>
      <c r="B540" s="33">
        <v>84.28</v>
      </c>
      <c r="C540" s="33">
        <v>3.1566700000000001</v>
      </c>
      <c r="D540" s="33">
        <v>5.2066699999999999</v>
      </c>
      <c r="E540" s="37">
        <f t="shared" si="96"/>
        <v>-1.4616084792063676E-2</v>
      </c>
      <c r="F540" s="37">
        <f t="shared" si="97"/>
        <v>0.98538391520793633</v>
      </c>
      <c r="G540" s="37">
        <f t="shared" si="98"/>
        <v>4.4239787585431234E-2</v>
      </c>
      <c r="H540" s="37">
        <f t="shared" si="99"/>
        <v>0.13141941336338903</v>
      </c>
      <c r="I540" s="37">
        <f t="shared" si="100"/>
        <v>7.7689355420129225E-2</v>
      </c>
      <c r="J540" s="37">
        <f t="shared" si="101"/>
        <v>0.10160616991639326</v>
      </c>
      <c r="K540" s="33">
        <v>39.6</v>
      </c>
      <c r="L540" s="33">
        <v>6.84</v>
      </c>
      <c r="M540" s="33">
        <v>552.82784949494953</v>
      </c>
      <c r="N540" s="33">
        <v>20.705921780555556</v>
      </c>
      <c r="O540" s="33">
        <v>84083.857089805242</v>
      </c>
      <c r="P540" s="33">
        <v>34.152731123989895</v>
      </c>
      <c r="Q540" s="33">
        <v>5194.5526363760819</v>
      </c>
      <c r="R540" s="33">
        <v>14.950761908791746</v>
      </c>
      <c r="S540" s="33">
        <v>17.369848985307833</v>
      </c>
      <c r="T540" s="33">
        <v>16.186929457791642</v>
      </c>
      <c r="U540" s="37">
        <f t="shared" si="102"/>
        <v>-1.0672992415470949E-3</v>
      </c>
      <c r="V540" s="38">
        <f t="shared" si="103"/>
        <v>0.99893270075845286</v>
      </c>
      <c r="W540" s="38">
        <f t="shared" si="104"/>
        <v>0.14705286713269894</v>
      </c>
      <c r="X540" s="37">
        <f t="shared" si="105"/>
        <v>8.3161221267293861E-2</v>
      </c>
      <c r="Y540" s="37">
        <f t="shared" si="106"/>
        <v>-1.783729444066573E-3</v>
      </c>
      <c r="Z540" s="37">
        <f t="shared" si="107"/>
        <v>3.4599087187310751E-2</v>
      </c>
    </row>
    <row r="541" spans="1:26" x14ac:dyDescent="0.3">
      <c r="A541" s="34">
        <v>25903</v>
      </c>
      <c r="B541" s="33">
        <v>90.05</v>
      </c>
      <c r="C541" s="33">
        <v>3.14</v>
      </c>
      <c r="D541" s="33">
        <v>5.13</v>
      </c>
      <c r="E541" s="37">
        <f t="shared" si="96"/>
        <v>-1.4834836765412666E-2</v>
      </c>
      <c r="F541" s="37">
        <f t="shared" si="97"/>
        <v>0.98516516323458736</v>
      </c>
      <c r="G541" s="37">
        <f t="shared" si="98"/>
        <v>7.6867720602874945E-2</v>
      </c>
      <c r="H541" s="37">
        <f t="shared" si="99"/>
        <v>0.14298332009537873</v>
      </c>
      <c r="I541" s="37">
        <f t="shared" si="100"/>
        <v>8.2354087486402605E-2</v>
      </c>
      <c r="J541" s="37">
        <f t="shared" si="101"/>
        <v>0.1035011276507074</v>
      </c>
      <c r="K541" s="33">
        <v>39.799999999999997</v>
      </c>
      <c r="L541" s="33">
        <v>6.39</v>
      </c>
      <c r="M541" s="33">
        <v>587.70747864321606</v>
      </c>
      <c r="N541" s="33">
        <v>20.493075879396986</v>
      </c>
      <c r="O541" s="33">
        <v>89648.715108607881</v>
      </c>
      <c r="P541" s="33">
        <v>33.480725879396985</v>
      </c>
      <c r="Q541" s="33">
        <v>5107.1394614898218</v>
      </c>
      <c r="R541" s="33">
        <v>15.873840687205755</v>
      </c>
      <c r="S541" s="33">
        <v>18.454515548006192</v>
      </c>
      <c r="T541" s="33">
        <v>17.553606237816766</v>
      </c>
      <c r="U541" s="37">
        <f t="shared" si="102"/>
        <v>6.6220482685976773E-2</v>
      </c>
      <c r="V541" s="38">
        <f t="shared" si="103"/>
        <v>1.0662204826859767</v>
      </c>
      <c r="W541" s="38">
        <f t="shared" si="104"/>
        <v>9.3775262512241442E-2</v>
      </c>
      <c r="X541" s="37">
        <f t="shared" si="105"/>
        <v>5.785474264754864E-2</v>
      </c>
      <c r="Y541" s="37">
        <f t="shared" si="106"/>
        <v>1.7607383522335596E-3</v>
      </c>
      <c r="Z541" s="37">
        <f t="shared" si="107"/>
        <v>3.8772774696946399E-2</v>
      </c>
    </row>
    <row r="542" spans="1:26" x14ac:dyDescent="0.3">
      <c r="A542" s="34">
        <v>25934</v>
      </c>
      <c r="B542" s="33">
        <v>93.49</v>
      </c>
      <c r="C542" s="33">
        <v>3.13</v>
      </c>
      <c r="D542" s="33">
        <v>5.16</v>
      </c>
      <c r="E542" s="37">
        <f t="shared" si="96"/>
        <v>5.8309203107931437E-3</v>
      </c>
      <c r="F542" s="37">
        <f t="shared" si="97"/>
        <v>1.0058309203107931</v>
      </c>
      <c r="G542" s="37">
        <f t="shared" si="98"/>
        <v>0.11048035548531843</v>
      </c>
      <c r="H542" s="37">
        <f t="shared" si="99"/>
        <v>0.15450671225433599</v>
      </c>
      <c r="I542" s="37">
        <f t="shared" si="100"/>
        <v>8.7051350896502733E-2</v>
      </c>
      <c r="J542" s="37">
        <f t="shared" si="101"/>
        <v>0.1054171190312756</v>
      </c>
      <c r="K542" s="33">
        <v>39.799999999999997</v>
      </c>
      <c r="L542" s="33">
        <v>6.24</v>
      </c>
      <c r="M542" s="33">
        <v>610.15849170854267</v>
      </c>
      <c r="N542" s="33">
        <v>20.427811306532664</v>
      </c>
      <c r="O542" s="33">
        <v>93333.056620706033</v>
      </c>
      <c r="P542" s="33">
        <v>33.676519597989952</v>
      </c>
      <c r="Q542" s="33">
        <v>5151.3378132724702</v>
      </c>
      <c r="R542" s="33">
        <v>16.461793943491951</v>
      </c>
      <c r="S542" s="33">
        <v>19.149002748259779</v>
      </c>
      <c r="T542" s="33">
        <v>18.118217054263564</v>
      </c>
      <c r="U542" s="37">
        <f t="shared" si="102"/>
        <v>3.7489407081259273E-2</v>
      </c>
      <c r="V542" s="38">
        <f t="shared" si="103"/>
        <v>1.0374894070812593</v>
      </c>
      <c r="W542" s="38">
        <f t="shared" si="104"/>
        <v>9.4169152724606908E-2</v>
      </c>
      <c r="X542" s="37">
        <f t="shared" si="105"/>
        <v>1.0931039644483498E-2</v>
      </c>
      <c r="Y542" s="37">
        <f t="shared" si="106"/>
        <v>-1.414426226233445E-2</v>
      </c>
      <c r="Z542" s="37">
        <f t="shared" si="107"/>
        <v>3.0689419220913727E-2</v>
      </c>
    </row>
    <row r="543" spans="1:26" x14ac:dyDescent="0.3">
      <c r="A543" s="34">
        <v>25965</v>
      </c>
      <c r="B543" s="33">
        <v>97.11</v>
      </c>
      <c r="C543" s="33">
        <v>3.12</v>
      </c>
      <c r="D543" s="33">
        <v>5.19</v>
      </c>
      <c r="E543" s="37">
        <f t="shared" si="96"/>
        <v>5.7971176843259146E-3</v>
      </c>
      <c r="F543" s="37">
        <f t="shared" si="97"/>
        <v>1.0057971176843259</v>
      </c>
      <c r="G543" s="37">
        <f t="shared" si="98"/>
        <v>0.11112269580664802</v>
      </c>
      <c r="H543" s="37">
        <f t="shared" si="99"/>
        <v>0.15527997693037321</v>
      </c>
      <c r="I543" s="37">
        <f t="shared" si="100"/>
        <v>9.1618688347640642E-2</v>
      </c>
      <c r="J543" s="37">
        <f t="shared" si="101"/>
        <v>0.10428315469614802</v>
      </c>
      <c r="K543" s="33">
        <v>39.9</v>
      </c>
      <c r="L543" s="33">
        <v>6.11</v>
      </c>
      <c r="M543" s="33">
        <v>632.19583533834589</v>
      </c>
      <c r="N543" s="33">
        <v>20.311512781954889</v>
      </c>
      <c r="O543" s="33">
        <v>96962.917771939276</v>
      </c>
      <c r="P543" s="33">
        <v>33.787420300751883</v>
      </c>
      <c r="Q543" s="33">
        <v>5182.1392568877027</v>
      </c>
      <c r="R543" s="33">
        <v>17.034534781502142</v>
      </c>
      <c r="S543" s="33">
        <v>19.824574232687638</v>
      </c>
      <c r="T543" s="33">
        <v>18.710982658959537</v>
      </c>
      <c r="U543" s="37">
        <f t="shared" si="102"/>
        <v>3.7989877903038476E-2</v>
      </c>
      <c r="V543" s="38">
        <f t="shared" si="103"/>
        <v>1.0379898779030385</v>
      </c>
      <c r="W543" s="38">
        <f t="shared" si="104"/>
        <v>9.766253549261994E-2</v>
      </c>
      <c r="X543" s="37">
        <f t="shared" si="105"/>
        <v>3.2715067062278891E-3</v>
      </c>
      <c r="Y543" s="37">
        <f t="shared" si="106"/>
        <v>-4.6429887479022547E-3</v>
      </c>
      <c r="Z543" s="37">
        <f t="shared" si="107"/>
        <v>2.662341559627901E-2</v>
      </c>
    </row>
    <row r="544" spans="1:26" x14ac:dyDescent="0.3">
      <c r="A544" s="34">
        <v>25993</v>
      </c>
      <c r="B544" s="33">
        <v>99.6</v>
      </c>
      <c r="C544" s="33">
        <v>3.11</v>
      </c>
      <c r="D544" s="33">
        <v>5.22</v>
      </c>
      <c r="E544" s="37">
        <f t="shared" si="96"/>
        <v>5.7637047167499126E-3</v>
      </c>
      <c r="F544" s="37">
        <f t="shared" si="97"/>
        <v>1.0057637047167498</v>
      </c>
      <c r="G544" s="37">
        <f t="shared" si="98"/>
        <v>0.1117557180756017</v>
      </c>
      <c r="H544" s="37">
        <f t="shared" si="99"/>
        <v>0.15604223556129249</v>
      </c>
      <c r="I544" s="37">
        <f t="shared" si="100"/>
        <v>9.6035724646715614E-2</v>
      </c>
      <c r="J544" s="37">
        <f t="shared" si="101"/>
        <v>0.1031496989419578</v>
      </c>
      <c r="K544" s="33">
        <v>40</v>
      </c>
      <c r="L544" s="33">
        <v>5.7</v>
      </c>
      <c r="M544" s="33">
        <v>646.78496999999993</v>
      </c>
      <c r="N544" s="33">
        <v>20.195795749999998</v>
      </c>
      <c r="O544" s="33">
        <v>99458.650765716113</v>
      </c>
      <c r="P544" s="33">
        <v>33.897766499999996</v>
      </c>
      <c r="Q544" s="33">
        <v>5212.5919377212658</v>
      </c>
      <c r="R544" s="33">
        <v>17.402902607188892</v>
      </c>
      <c r="S544" s="33">
        <v>20.261603158151754</v>
      </c>
      <c r="T544" s="33">
        <v>19.080459770114942</v>
      </c>
      <c r="U544" s="37">
        <f t="shared" si="102"/>
        <v>2.5317807984289786E-2</v>
      </c>
      <c r="V544" s="38">
        <f t="shared" si="103"/>
        <v>1.0253178079842897</v>
      </c>
      <c r="W544" s="38">
        <f t="shared" si="104"/>
        <v>7.6762378353329774E-2</v>
      </c>
      <c r="X544" s="37">
        <f t="shared" si="105"/>
        <v>-1.8632548762629764E-2</v>
      </c>
      <c r="Y544" s="37">
        <f t="shared" si="106"/>
        <v>-4.6630702579251171E-3</v>
      </c>
      <c r="Z544" s="37">
        <f t="shared" si="107"/>
        <v>1.9297507700493099E-2</v>
      </c>
    </row>
    <row r="545" spans="1:26" x14ac:dyDescent="0.3">
      <c r="A545" s="34">
        <v>26024</v>
      </c>
      <c r="B545" s="33">
        <v>103</v>
      </c>
      <c r="C545" s="33">
        <v>3.1066699999999998</v>
      </c>
      <c r="D545" s="33">
        <v>5.2533300000000001</v>
      </c>
      <c r="E545" s="37">
        <f t="shared" si="96"/>
        <v>6.3647593491083509E-3</v>
      </c>
      <c r="F545" s="37">
        <f t="shared" si="97"/>
        <v>1.0063647593491083</v>
      </c>
      <c r="G545" s="37">
        <f t="shared" si="98"/>
        <v>0.11238338756529931</v>
      </c>
      <c r="H545" s="37">
        <f t="shared" si="99"/>
        <v>0.15679451760366181</v>
      </c>
      <c r="I545" s="37">
        <f t="shared" si="100"/>
        <v>0.10031032020171615</v>
      </c>
      <c r="J545" s="37">
        <f t="shared" si="101"/>
        <v>0.1020166799083233</v>
      </c>
      <c r="K545" s="33">
        <v>40.1</v>
      </c>
      <c r="L545" s="33">
        <v>5.83</v>
      </c>
      <c r="M545" s="33">
        <v>667.19598503740644</v>
      </c>
      <c r="N545" s="33">
        <v>20.123861658603488</v>
      </c>
      <c r="O545" s="33">
        <v>102855.20932691652</v>
      </c>
      <c r="P545" s="33">
        <v>34.029132855112216</v>
      </c>
      <c r="Q545" s="33">
        <v>5245.9452117802948</v>
      </c>
      <c r="R545" s="33">
        <v>17.924110447959613</v>
      </c>
      <c r="S545" s="33">
        <v>20.875485334712337</v>
      </c>
      <c r="T545" s="33">
        <v>19.606611425514863</v>
      </c>
      <c r="U545" s="37">
        <f t="shared" si="102"/>
        <v>3.3566823639083199E-2</v>
      </c>
      <c r="V545" s="38">
        <f t="shared" si="103"/>
        <v>1.0335668236390831</v>
      </c>
      <c r="W545" s="38">
        <f t="shared" si="104"/>
        <v>7.4838958845652614E-2</v>
      </c>
      <c r="X545" s="37">
        <f t="shared" si="105"/>
        <v>-1.3320556164408526E-2</v>
      </c>
      <c r="Y545" s="37">
        <f t="shared" si="106"/>
        <v>-8.6722418339433283E-3</v>
      </c>
      <c r="Z545" s="37">
        <f t="shared" si="107"/>
        <v>2.0403463028155322E-2</v>
      </c>
    </row>
    <row r="546" spans="1:26" x14ac:dyDescent="0.3">
      <c r="A546" s="34">
        <v>26054</v>
      </c>
      <c r="B546" s="33">
        <v>101.6</v>
      </c>
      <c r="C546" s="33">
        <v>3.1033300000000001</v>
      </c>
      <c r="D546" s="33">
        <v>5.28667</v>
      </c>
      <c r="E546" s="37">
        <f t="shared" si="96"/>
        <v>6.3263968117618233E-3</v>
      </c>
      <c r="F546" s="37">
        <f t="shared" si="97"/>
        <v>1.0063263968117617</v>
      </c>
      <c r="G546" s="37">
        <f t="shared" si="98"/>
        <v>0.11544782301993672</v>
      </c>
      <c r="H546" s="37">
        <f t="shared" si="99"/>
        <v>0.15969281543506675</v>
      </c>
      <c r="I546" s="37">
        <f t="shared" si="100"/>
        <v>0.10350988541389139</v>
      </c>
      <c r="J546" s="37">
        <f t="shared" si="101"/>
        <v>0.10235840903748272</v>
      </c>
      <c r="K546" s="33">
        <v>40.299999999999997</v>
      </c>
      <c r="L546" s="33">
        <v>6.39</v>
      </c>
      <c r="M546" s="33">
        <v>654.86116129032257</v>
      </c>
      <c r="N546" s="33">
        <v>20.002463461290322</v>
      </c>
      <c r="O546" s="33">
        <v>101210.63346126339</v>
      </c>
      <c r="P546" s="33">
        <v>34.075146216129028</v>
      </c>
      <c r="Q546" s="33">
        <v>5266.4096417387527</v>
      </c>
      <c r="R546" s="33">
        <v>17.564153279699386</v>
      </c>
      <c r="S546" s="33">
        <v>20.463891147264611</v>
      </c>
      <c r="T546" s="33">
        <v>19.218146772921326</v>
      </c>
      <c r="U546" s="37">
        <f t="shared" si="102"/>
        <v>-1.3685453085254314E-2</v>
      </c>
      <c r="V546" s="38">
        <f t="shared" si="103"/>
        <v>0.98631454691474574</v>
      </c>
      <c r="W546" s="38">
        <f t="shared" si="104"/>
        <v>5.0499279854754109E-2</v>
      </c>
      <c r="X546" s="37">
        <f t="shared" si="105"/>
        <v>-4.2221039688160378E-2</v>
      </c>
      <c r="Y546" s="37">
        <f t="shared" si="106"/>
        <v>-1.3700518175471021E-2</v>
      </c>
      <c r="Z546" s="37">
        <f t="shared" si="107"/>
        <v>1.7990903138086267E-2</v>
      </c>
    </row>
    <row r="547" spans="1:26" x14ac:dyDescent="0.3">
      <c r="A547" s="34">
        <v>26085</v>
      </c>
      <c r="B547" s="33">
        <v>99.72</v>
      </c>
      <c r="C547" s="33">
        <v>3.1</v>
      </c>
      <c r="D547" s="33">
        <v>5.32</v>
      </c>
      <c r="E547" s="37">
        <f t="shared" si="96"/>
        <v>6.28474529813558E-3</v>
      </c>
      <c r="F547" s="37">
        <f t="shared" si="97"/>
        <v>1.0062847452981356</v>
      </c>
      <c r="G547" s="37">
        <f t="shared" si="98"/>
        <v>0.11847351059227429</v>
      </c>
      <c r="H547" s="37">
        <f t="shared" si="99"/>
        <v>0.16253013003253702</v>
      </c>
      <c r="I547" s="37">
        <f t="shared" si="100"/>
        <v>0.10662041153739654</v>
      </c>
      <c r="J547" s="37">
        <f t="shared" si="101"/>
        <v>0.10269520209238348</v>
      </c>
      <c r="K547" s="33">
        <v>40.6</v>
      </c>
      <c r="L547" s="33">
        <v>6.52</v>
      </c>
      <c r="M547" s="33">
        <v>637.99431428571427</v>
      </c>
      <c r="N547" s="33">
        <v>19.833357142857142</v>
      </c>
      <c r="O547" s="33">
        <v>98859.25659823147</v>
      </c>
      <c r="P547" s="33">
        <v>34.0366</v>
      </c>
      <c r="Q547" s="33">
        <v>5274.0798746750042</v>
      </c>
      <c r="R547" s="33">
        <v>17.083166880070717</v>
      </c>
      <c r="S547" s="33">
        <v>19.911939063113657</v>
      </c>
      <c r="T547" s="33">
        <v>18.744360902255639</v>
      </c>
      <c r="U547" s="37">
        <f t="shared" si="102"/>
        <v>-1.8677276489024373E-2</v>
      </c>
      <c r="V547" s="38">
        <f t="shared" si="103"/>
        <v>0.9813227235109756</v>
      </c>
      <c r="W547" s="38">
        <f t="shared" si="104"/>
        <v>5.4252288762973722E-2</v>
      </c>
      <c r="X547" s="37">
        <f t="shared" si="105"/>
        <v>-4.7979019473465279E-2</v>
      </c>
      <c r="Y547" s="37">
        <f t="shared" si="106"/>
        <v>-1.2329424644473619E-2</v>
      </c>
      <c r="Z547" s="37">
        <f t="shared" si="107"/>
        <v>1.7317653538432509E-2</v>
      </c>
    </row>
    <row r="548" spans="1:26" x14ac:dyDescent="0.3">
      <c r="A548" s="34">
        <v>26115</v>
      </c>
      <c r="B548" s="33">
        <v>99</v>
      </c>
      <c r="C548" s="33">
        <v>3.09667</v>
      </c>
      <c r="D548" s="33">
        <v>5.3566700000000003</v>
      </c>
      <c r="E548" s="37">
        <f t="shared" si="96"/>
        <v>6.869210005100569E-3</v>
      </c>
      <c r="F548" s="37">
        <f t="shared" si="97"/>
        <v>1.0068692100051007</v>
      </c>
      <c r="G548" s="37">
        <f t="shared" si="98"/>
        <v>0.12146162569849261</v>
      </c>
      <c r="H548" s="37">
        <f t="shared" si="99"/>
        <v>0.16531045269997335</v>
      </c>
      <c r="I548" s="37">
        <f t="shared" si="100"/>
        <v>0.1096470723687375</v>
      </c>
      <c r="J548" s="37">
        <f t="shared" si="101"/>
        <v>0.1030262189053035</v>
      </c>
      <c r="K548" s="33">
        <v>40.700000000000003</v>
      </c>
      <c r="L548" s="33">
        <v>6.73</v>
      </c>
      <c r="M548" s="33">
        <v>631.83162162162159</v>
      </c>
      <c r="N548" s="33">
        <v>19.763374017444715</v>
      </c>
      <c r="O548" s="33">
        <v>98159.527514732865</v>
      </c>
      <c r="P548" s="33">
        <v>34.187004975675677</v>
      </c>
      <c r="Q548" s="33">
        <v>5311.1939015388298</v>
      </c>
      <c r="R548" s="33">
        <v>16.889414708693366</v>
      </c>
      <c r="S548" s="33">
        <v>19.694941690150507</v>
      </c>
      <c r="T548" s="33">
        <v>18.481631311990469</v>
      </c>
      <c r="U548" s="37">
        <f t="shared" si="102"/>
        <v>-7.2464085207671978E-3</v>
      </c>
      <c r="V548" s="38">
        <f t="shared" si="103"/>
        <v>0.99275359147923281</v>
      </c>
      <c r="W548" s="38">
        <f t="shared" si="104"/>
        <v>7.7305983947522305E-2</v>
      </c>
      <c r="X548" s="37">
        <f t="shared" si="105"/>
        <v>-4.127393089385567E-2</v>
      </c>
      <c r="Y548" s="37">
        <f t="shared" si="106"/>
        <v>-7.3839215777522504E-3</v>
      </c>
      <c r="Z548" s="37">
        <f t="shared" si="107"/>
        <v>1.9660163428551591E-2</v>
      </c>
    </row>
    <row r="549" spans="1:26" x14ac:dyDescent="0.3">
      <c r="A549" s="34">
        <v>26146</v>
      </c>
      <c r="B549" s="33">
        <v>97.24</v>
      </c>
      <c r="C549" s="33">
        <v>3.0933299999999999</v>
      </c>
      <c r="D549" s="33">
        <v>5.3933299999999997</v>
      </c>
      <c r="E549" s="37">
        <f t="shared" si="96"/>
        <v>6.820491556419608E-3</v>
      </c>
      <c r="F549" s="37">
        <f t="shared" si="97"/>
        <v>1.0068204915564196</v>
      </c>
      <c r="G549" s="37">
        <f t="shared" si="98"/>
        <v>0.12433356633220916</v>
      </c>
      <c r="H549" s="37">
        <f t="shared" si="99"/>
        <v>0.16769960311943244</v>
      </c>
      <c r="I549" s="37">
        <f t="shared" si="100"/>
        <v>0.11042406580306885</v>
      </c>
      <c r="J549" s="37">
        <f t="shared" si="101"/>
        <v>0.10291500108600804</v>
      </c>
      <c r="K549" s="33">
        <v>40.799999999999997</v>
      </c>
      <c r="L549" s="33">
        <v>6.58</v>
      </c>
      <c r="M549" s="33">
        <v>619.07798333333335</v>
      </c>
      <c r="N549" s="33">
        <v>19.693670281617646</v>
      </c>
      <c r="O549" s="33">
        <v>96433.121897073113</v>
      </c>
      <c r="P549" s="33">
        <v>34.336609007107846</v>
      </c>
      <c r="Q549" s="33">
        <v>5348.5772246106681</v>
      </c>
      <c r="R549" s="33">
        <v>16.51944944305157</v>
      </c>
      <c r="S549" s="33">
        <v>19.273018870882741</v>
      </c>
      <c r="T549" s="33">
        <v>18.029677397822866</v>
      </c>
      <c r="U549" s="37">
        <f t="shared" si="102"/>
        <v>-1.7937700686667318E-2</v>
      </c>
      <c r="V549" s="38">
        <f t="shared" si="103"/>
        <v>0.98206229931333267</v>
      </c>
      <c r="W549" s="38">
        <f t="shared" si="104"/>
        <v>7.710135355855452E-2</v>
      </c>
      <c r="X549" s="37">
        <f t="shared" si="105"/>
        <v>-8.2805149786921106E-2</v>
      </c>
      <c r="Y549" s="37">
        <f t="shared" si="106"/>
        <v>-1.3246272635663026E-3</v>
      </c>
      <c r="Z549" s="37">
        <f t="shared" si="107"/>
        <v>1.7905749772114454E-2</v>
      </c>
    </row>
    <row r="550" spans="1:26" x14ac:dyDescent="0.3">
      <c r="A550" s="34">
        <v>26177</v>
      </c>
      <c r="B550" s="33">
        <v>99.4</v>
      </c>
      <c r="C550" s="33">
        <v>3.09</v>
      </c>
      <c r="D550" s="33">
        <v>5.43</v>
      </c>
      <c r="E550" s="37">
        <f t="shared" si="96"/>
        <v>6.7761290307706903E-3</v>
      </c>
      <c r="F550" s="37">
        <f t="shared" si="97"/>
        <v>1.0067761290307706</v>
      </c>
      <c r="G550" s="37">
        <f t="shared" si="98"/>
        <v>0.1271668253064937</v>
      </c>
      <c r="H550" s="37">
        <f t="shared" si="99"/>
        <v>0.1700413898561477</v>
      </c>
      <c r="I550" s="37">
        <f t="shared" si="100"/>
        <v>0.11118802985618359</v>
      </c>
      <c r="J550" s="37">
        <f t="shared" si="101"/>
        <v>0.10280469649445667</v>
      </c>
      <c r="K550" s="33">
        <v>40.799999999999997</v>
      </c>
      <c r="L550" s="33">
        <v>6.14</v>
      </c>
      <c r="M550" s="33">
        <v>632.82961274509807</v>
      </c>
      <c r="N550" s="33">
        <v>19.672469852941177</v>
      </c>
      <c r="O550" s="33">
        <v>98830.561964804234</v>
      </c>
      <c r="P550" s="33">
        <v>34.570068382352943</v>
      </c>
      <c r="Q550" s="33">
        <v>5398.8928719203923</v>
      </c>
      <c r="R550" s="33">
        <v>16.856792547836008</v>
      </c>
      <c r="S550" s="33">
        <v>19.674910494388254</v>
      </c>
      <c r="T550" s="33">
        <v>18.30570902394107</v>
      </c>
      <c r="U550" s="37">
        <f t="shared" si="102"/>
        <v>2.1969964214605862E-2</v>
      </c>
      <c r="V550" s="38">
        <f t="shared" si="103"/>
        <v>1.0219699642146058</v>
      </c>
      <c r="W550" s="38">
        <f t="shared" si="104"/>
        <v>0.13497998234391684</v>
      </c>
      <c r="X550" s="37">
        <f t="shared" si="105"/>
        <v>-9.1095831519854897E-2</v>
      </c>
      <c r="Y550" s="37">
        <f t="shared" si="106"/>
        <v>5.5289905769750902E-4</v>
      </c>
      <c r="Z550" s="37">
        <f t="shared" si="107"/>
        <v>2.0105084095644266E-2</v>
      </c>
    </row>
    <row r="551" spans="1:26" x14ac:dyDescent="0.3">
      <c r="A551" s="34">
        <v>26207</v>
      </c>
      <c r="B551" s="33">
        <v>97.29</v>
      </c>
      <c r="C551" s="33">
        <v>3.0833300000000001</v>
      </c>
      <c r="D551" s="33">
        <v>5.52</v>
      </c>
      <c r="E551" s="37">
        <f t="shared" si="96"/>
        <v>1.6438726343159939E-2</v>
      </c>
      <c r="F551" s="37">
        <f t="shared" si="97"/>
        <v>1.01643872634316</v>
      </c>
      <c r="G551" s="37">
        <f t="shared" si="98"/>
        <v>0.12996171191865358</v>
      </c>
      <c r="H551" s="37">
        <f t="shared" si="99"/>
        <v>0.17233532454266598</v>
      </c>
      <c r="I551" s="37">
        <f t="shared" si="100"/>
        <v>0.11193856764763055</v>
      </c>
      <c r="J551" s="37">
        <f t="shared" si="101"/>
        <v>0.10269623123149607</v>
      </c>
      <c r="K551" s="33">
        <v>40.9</v>
      </c>
      <c r="L551" s="33">
        <v>5.93</v>
      </c>
      <c r="M551" s="33">
        <v>617.88189168704162</v>
      </c>
      <c r="N551" s="33">
        <v>19.582010207579462</v>
      </c>
      <c r="O551" s="33">
        <v>96750.987058191415</v>
      </c>
      <c r="P551" s="33">
        <v>35.057128606356962</v>
      </c>
      <c r="Q551" s="33">
        <v>5489.4177054292986</v>
      </c>
      <c r="R551" s="33">
        <v>16.428862709159482</v>
      </c>
      <c r="S551" s="33">
        <v>19.184397344751744</v>
      </c>
      <c r="T551" s="33">
        <v>17.625000000000004</v>
      </c>
      <c r="U551" s="37">
        <f t="shared" si="102"/>
        <v>-2.1455904675192015E-2</v>
      </c>
      <c r="V551" s="38">
        <f t="shared" si="103"/>
        <v>0.97854409532480802</v>
      </c>
      <c r="W551" s="38">
        <f t="shared" si="104"/>
        <v>9.4455702025276977E-2</v>
      </c>
      <c r="X551" s="37">
        <f t="shared" si="105"/>
        <v>-0.13669398436122382</v>
      </c>
      <c r="Y551" s="37">
        <f t="shared" si="106"/>
        <v>3.7739183830254319E-4</v>
      </c>
      <c r="Z551" s="37">
        <f t="shared" si="107"/>
        <v>8.351739774655087E-3</v>
      </c>
    </row>
    <row r="552" spans="1:26" x14ac:dyDescent="0.3">
      <c r="A552" s="34">
        <v>26238</v>
      </c>
      <c r="B552" s="33">
        <v>92.78</v>
      </c>
      <c r="C552" s="33">
        <v>3.07667</v>
      </c>
      <c r="D552" s="33">
        <v>5.61</v>
      </c>
      <c r="E552" s="37">
        <f t="shared" si="96"/>
        <v>1.6172859245601186E-2</v>
      </c>
      <c r="F552" s="37">
        <f t="shared" si="97"/>
        <v>1.0161728592456012</v>
      </c>
      <c r="G552" s="37">
        <f t="shared" si="98"/>
        <v>0.12845785725060743</v>
      </c>
      <c r="H552" s="37">
        <f t="shared" si="99"/>
        <v>0.16408126516799282</v>
      </c>
      <c r="I552" s="37">
        <f t="shared" si="100"/>
        <v>0.11115227809602324</v>
      </c>
      <c r="J552" s="37">
        <f t="shared" si="101"/>
        <v>0.1012496130608751</v>
      </c>
      <c r="K552" s="33">
        <v>40.9</v>
      </c>
      <c r="L552" s="33">
        <v>5.81</v>
      </c>
      <c r="M552" s="33">
        <v>589.23920146699265</v>
      </c>
      <c r="N552" s="33">
        <v>19.539713019804399</v>
      </c>
      <c r="O552" s="33">
        <v>92520.942380563531</v>
      </c>
      <c r="P552" s="33">
        <v>35.62871222493888</v>
      </c>
      <c r="Q552" s="33">
        <v>5594.33592104938</v>
      </c>
      <c r="R552" s="33">
        <v>15.638712654326648</v>
      </c>
      <c r="S552" s="33">
        <v>18.271922182649181</v>
      </c>
      <c r="T552" s="33">
        <v>16.538324420677363</v>
      </c>
      <c r="U552" s="37">
        <f t="shared" si="102"/>
        <v>-4.7465109663738729E-2</v>
      </c>
      <c r="V552" s="38">
        <f t="shared" si="103"/>
        <v>0.95253489033626126</v>
      </c>
      <c r="W552" s="38">
        <f t="shared" si="104"/>
        <v>0.12049596300053245</v>
      </c>
      <c r="X552" s="37">
        <f t="shared" si="105"/>
        <v>-0.12327434070940813</v>
      </c>
      <c r="Y552" s="37">
        <f t="shared" si="106"/>
        <v>-2.3517061292186447E-3</v>
      </c>
      <c r="Z552" s="37">
        <f t="shared" si="107"/>
        <v>1.1775671325453096E-2</v>
      </c>
    </row>
    <row r="553" spans="1:26" x14ac:dyDescent="0.3">
      <c r="A553" s="34">
        <v>26268</v>
      </c>
      <c r="B553" s="33">
        <v>99.17</v>
      </c>
      <c r="C553" s="33">
        <v>3.07</v>
      </c>
      <c r="D553" s="33">
        <v>5.7</v>
      </c>
      <c r="E553" s="37">
        <f t="shared" si="96"/>
        <v>1.5915455305899582E-2</v>
      </c>
      <c r="F553" s="37">
        <f t="shared" si="97"/>
        <v>1.0159154553058996</v>
      </c>
      <c r="G553" s="37">
        <f t="shared" si="98"/>
        <v>0.12700362878947802</v>
      </c>
      <c r="H553" s="37">
        <f t="shared" si="99"/>
        <v>0.15589833890618099</v>
      </c>
      <c r="I553" s="37">
        <f t="shared" si="100"/>
        <v>0.11038813727656827</v>
      </c>
      <c r="J553" s="37">
        <f t="shared" si="101"/>
        <v>9.982915864327957E-2</v>
      </c>
      <c r="K553" s="33">
        <v>41.1</v>
      </c>
      <c r="L553" s="33">
        <v>5.93</v>
      </c>
      <c r="M553" s="33">
        <v>626.75681289537704</v>
      </c>
      <c r="N553" s="33">
        <v>19.402474695863745</v>
      </c>
      <c r="O553" s="33">
        <v>98665.746324059204</v>
      </c>
      <c r="P553" s="33">
        <v>36.024138686131387</v>
      </c>
      <c r="Q553" s="33">
        <v>5671.0169814171386</v>
      </c>
      <c r="R553" s="33">
        <v>16.603557212925338</v>
      </c>
      <c r="S553" s="33">
        <v>19.405829401067077</v>
      </c>
      <c r="T553" s="33">
        <v>17.398245614035087</v>
      </c>
      <c r="U553" s="37">
        <f t="shared" si="102"/>
        <v>6.66044498744362E-2</v>
      </c>
      <c r="V553" s="38">
        <f t="shared" si="103"/>
        <v>1.0666044498744363</v>
      </c>
      <c r="W553" s="38">
        <f t="shared" si="104"/>
        <v>0.23392840869944931</v>
      </c>
      <c r="X553" s="37">
        <f t="shared" si="105"/>
        <v>-9.6622702934072713E-2</v>
      </c>
      <c r="Y553" s="37">
        <f t="shared" si="106"/>
        <v>5.9918570893282563E-3</v>
      </c>
      <c r="Z553" s="37">
        <f t="shared" si="107"/>
        <v>1.9170693571071595E-2</v>
      </c>
    </row>
    <row r="554" spans="1:26" x14ac:dyDescent="0.3">
      <c r="A554" s="34">
        <v>26299</v>
      </c>
      <c r="B554" s="33">
        <v>103.3</v>
      </c>
      <c r="C554" s="33">
        <v>3.07</v>
      </c>
      <c r="D554" s="33">
        <v>5.7366700000000002</v>
      </c>
      <c r="E554" s="37">
        <f t="shared" si="96"/>
        <v>6.4127277721897306E-3</v>
      </c>
      <c r="F554" s="37">
        <f t="shared" si="97"/>
        <v>1.0064127277721897</v>
      </c>
      <c r="G554" s="37">
        <f t="shared" si="98"/>
        <v>0.12559323833280178</v>
      </c>
      <c r="H554" s="37">
        <f t="shared" si="99"/>
        <v>0.14778400812934134</v>
      </c>
      <c r="I554" s="37">
        <f t="shared" si="100"/>
        <v>0.10964521706929276</v>
      </c>
      <c r="J554" s="37">
        <f t="shared" si="101"/>
        <v>9.8434027323971662E-2</v>
      </c>
      <c r="K554" s="33">
        <v>41.1</v>
      </c>
      <c r="L554" s="33">
        <v>5.95</v>
      </c>
      <c r="M554" s="33">
        <v>652.85851338199507</v>
      </c>
      <c r="N554" s="33">
        <v>19.402474695863745</v>
      </c>
      <c r="O554" s="33">
        <v>103029.27883476074</v>
      </c>
      <c r="P554" s="33">
        <v>36.255893978345497</v>
      </c>
      <c r="Q554" s="33">
        <v>5721.6357503679274</v>
      </c>
      <c r="R554" s="33">
        <v>17.262996797035179</v>
      </c>
      <c r="S554" s="33">
        <v>20.180821727051921</v>
      </c>
      <c r="T554" s="33">
        <v>18.006962227215439</v>
      </c>
      <c r="U554" s="37">
        <f t="shared" si="102"/>
        <v>4.0801826927559022E-2</v>
      </c>
      <c r="V554" s="38">
        <f t="shared" si="103"/>
        <v>1.040801826927559</v>
      </c>
      <c r="W554" s="38">
        <f t="shared" si="104"/>
        <v>0.1807498191588548</v>
      </c>
      <c r="X554" s="37">
        <f t="shared" si="105"/>
        <v>-0.14090149237002336</v>
      </c>
      <c r="Y554" s="37">
        <f t="shared" si="106"/>
        <v>-2.1864954330297337E-4</v>
      </c>
      <c r="Z554" s="37">
        <f t="shared" si="107"/>
        <v>1.3441885904390105E-2</v>
      </c>
    </row>
    <row r="555" spans="1:26" x14ac:dyDescent="0.3">
      <c r="A555" s="34">
        <v>26330</v>
      </c>
      <c r="B555" s="33">
        <v>105.2</v>
      </c>
      <c r="C555" s="33">
        <v>3.07</v>
      </c>
      <c r="D555" s="33">
        <v>5.7733299999999996</v>
      </c>
      <c r="E555" s="37">
        <f t="shared" si="96"/>
        <v>6.3701344861129385E-3</v>
      </c>
      <c r="F555" s="37">
        <f t="shared" si="97"/>
        <v>1.0063701344861129</v>
      </c>
      <c r="G555" s="37">
        <f t="shared" si="98"/>
        <v>0.14027327361079567</v>
      </c>
      <c r="H555" s="37">
        <f t="shared" si="99"/>
        <v>0.13996871206801931</v>
      </c>
      <c r="I555" s="37">
        <f t="shared" si="100"/>
        <v>0.10950267290108773</v>
      </c>
      <c r="J555" s="37">
        <f t="shared" si="101"/>
        <v>9.6571992680662966E-2</v>
      </c>
      <c r="K555" s="33">
        <v>41.3</v>
      </c>
      <c r="L555" s="33">
        <v>6.08</v>
      </c>
      <c r="M555" s="33">
        <v>661.64686682808713</v>
      </c>
      <c r="N555" s="33">
        <v>19.30851598062954</v>
      </c>
      <c r="O555" s="33">
        <v>104670.11867291242</v>
      </c>
      <c r="P555" s="33">
        <v>36.31089073825666</v>
      </c>
      <c r="Q555" s="33">
        <v>5744.2503444665917</v>
      </c>
      <c r="R555" s="33">
        <v>17.464147605486172</v>
      </c>
      <c r="S555" s="33">
        <v>20.418898605460925</v>
      </c>
      <c r="T555" s="33">
        <v>18.221719527551691</v>
      </c>
      <c r="U555" s="37">
        <f t="shared" si="102"/>
        <v>1.8225924178016703E-2</v>
      </c>
      <c r="V555" s="38">
        <f t="shared" si="103"/>
        <v>1.0182259241780167</v>
      </c>
      <c r="W555" s="38">
        <f t="shared" si="104"/>
        <v>0.14311809284990917</v>
      </c>
      <c r="X555" s="37">
        <f t="shared" si="105"/>
        <v>-0.12912092868576286</v>
      </c>
      <c r="Y555" s="37">
        <f t="shared" si="106"/>
        <v>-9.9469331267445504E-3</v>
      </c>
      <c r="Z555" s="37">
        <f t="shared" si="107"/>
        <v>3.8917065815669005E-3</v>
      </c>
    </row>
    <row r="556" spans="1:26" x14ac:dyDescent="0.3">
      <c r="A556" s="34">
        <v>26359</v>
      </c>
      <c r="B556" s="33">
        <v>107.7</v>
      </c>
      <c r="C556" s="33">
        <v>3.07</v>
      </c>
      <c r="D556" s="33">
        <v>5.81</v>
      </c>
      <c r="E556" s="37">
        <f t="shared" si="96"/>
        <v>6.3315337650127167E-3</v>
      </c>
      <c r="F556" s="37">
        <f t="shared" si="97"/>
        <v>1.0063315337650127</v>
      </c>
      <c r="G556" s="37">
        <f t="shared" si="98"/>
        <v>0.15476769172617688</v>
      </c>
      <c r="H556" s="37">
        <f t="shared" si="99"/>
        <v>0.13207664019828247</v>
      </c>
      <c r="I556" s="37">
        <f t="shared" si="100"/>
        <v>0.10936138308550714</v>
      </c>
      <c r="J556" s="37">
        <f t="shared" si="101"/>
        <v>9.469894669978185E-2</v>
      </c>
      <c r="K556" s="33">
        <v>41.4</v>
      </c>
      <c r="L556" s="33">
        <v>6.07</v>
      </c>
      <c r="M556" s="33">
        <v>675.73425362318835</v>
      </c>
      <c r="N556" s="33">
        <v>19.261877053140097</v>
      </c>
      <c r="O556" s="33">
        <v>107152.62171655767</v>
      </c>
      <c r="P556" s="33">
        <v>36.453259178743963</v>
      </c>
      <c r="Q556" s="33">
        <v>5780.4710508189428</v>
      </c>
      <c r="R556" s="33">
        <v>17.805643849614942</v>
      </c>
      <c r="S556" s="33">
        <v>20.819715240429737</v>
      </c>
      <c r="T556" s="33">
        <v>18.537005163511189</v>
      </c>
      <c r="U556" s="37">
        <f t="shared" si="102"/>
        <v>2.3486283858733296E-2</v>
      </c>
      <c r="V556" s="38">
        <f t="shared" si="103"/>
        <v>1.0234862838587333</v>
      </c>
      <c r="W556" s="38">
        <f t="shared" si="104"/>
        <v>8.210917090341141E-2</v>
      </c>
      <c r="X556" s="37">
        <f t="shared" si="105"/>
        <v>-0.10396322199139263</v>
      </c>
      <c r="Y556" s="37">
        <f t="shared" si="106"/>
        <v>-1.9093476353106542E-2</v>
      </c>
      <c r="Z556" s="37">
        <f t="shared" si="107"/>
        <v>-3.6075835521298671E-4</v>
      </c>
    </row>
    <row r="557" spans="1:26" x14ac:dyDescent="0.3">
      <c r="A557" s="34">
        <v>26390</v>
      </c>
      <c r="B557" s="33">
        <v>108.8</v>
      </c>
      <c r="C557" s="33">
        <v>3.07</v>
      </c>
      <c r="D557" s="33">
        <v>5.8633300000000004</v>
      </c>
      <c r="E557" s="37">
        <f t="shared" si="96"/>
        <v>9.1371307125435505E-3</v>
      </c>
      <c r="F557" s="37">
        <f t="shared" si="97"/>
        <v>1.0091371307125436</v>
      </c>
      <c r="G557" s="37">
        <f t="shared" si="98"/>
        <v>0.1690794460670122</v>
      </c>
      <c r="H557" s="37">
        <f t="shared" si="99"/>
        <v>0.12410247612545167</v>
      </c>
      <c r="I557" s="37">
        <f t="shared" si="100"/>
        <v>0.10922282369994196</v>
      </c>
      <c r="J557" s="37">
        <f t="shared" si="101"/>
        <v>9.2815478934334728E-2</v>
      </c>
      <c r="K557" s="33">
        <v>41.5</v>
      </c>
      <c r="L557" s="33">
        <v>6.19</v>
      </c>
      <c r="M557" s="33">
        <v>680.99099759036142</v>
      </c>
      <c r="N557" s="33">
        <v>19.215462891566265</v>
      </c>
      <c r="O557" s="33">
        <v>108240.11456259264</v>
      </c>
      <c r="P557" s="33">
        <v>36.699218252771082</v>
      </c>
      <c r="Q557" s="33">
        <v>5833.1572694695433</v>
      </c>
      <c r="R557" s="33">
        <v>17.915161678498301</v>
      </c>
      <c r="S557" s="33">
        <v>20.948428276212141</v>
      </c>
      <c r="T557" s="33">
        <v>18.556008275161041</v>
      </c>
      <c r="U557" s="37">
        <f t="shared" si="102"/>
        <v>1.0161750259499292E-2</v>
      </c>
      <c r="V557" s="38">
        <f t="shared" si="103"/>
        <v>1.0101617502594993</v>
      </c>
      <c r="W557" s="38">
        <f t="shared" si="104"/>
        <v>4.0480297584671199E-2</v>
      </c>
      <c r="X557" s="37">
        <f t="shared" si="105"/>
        <v>-9.7113055589471475E-2</v>
      </c>
      <c r="Y557" s="37">
        <f t="shared" si="106"/>
        <v>-2.4521769138103444E-2</v>
      </c>
      <c r="Z557" s="37">
        <f t="shared" si="107"/>
        <v>-6.0206912948048696E-3</v>
      </c>
    </row>
    <row r="558" spans="1:26" x14ac:dyDescent="0.3">
      <c r="A558" s="34">
        <v>26420</v>
      </c>
      <c r="B558" s="33">
        <v>107.7</v>
      </c>
      <c r="C558" s="33">
        <v>3.07</v>
      </c>
      <c r="D558" s="33">
        <v>5.9166699999999999</v>
      </c>
      <c r="E558" s="37">
        <f t="shared" si="96"/>
        <v>9.056089057074777E-3</v>
      </c>
      <c r="F558" s="37">
        <f t="shared" si="97"/>
        <v>1.0090560890570748</v>
      </c>
      <c r="G558" s="37">
        <f t="shared" si="98"/>
        <v>0.18265901730329248</v>
      </c>
      <c r="H558" s="37">
        <f t="shared" si="99"/>
        <v>0.11440475840273923</v>
      </c>
      <c r="I558" s="37">
        <f t="shared" si="100"/>
        <v>0.10963045406514027</v>
      </c>
      <c r="J558" s="37">
        <f t="shared" si="101"/>
        <v>9.0426471905300509E-2</v>
      </c>
      <c r="K558" s="33">
        <v>41.6</v>
      </c>
      <c r="L558" s="33">
        <v>6.13</v>
      </c>
      <c r="M558" s="33">
        <v>672.48553124999989</v>
      </c>
      <c r="N558" s="33">
        <v>19.169271875</v>
      </c>
      <c r="O558" s="33">
        <v>107142.11820373403</v>
      </c>
      <c r="P558" s="33">
        <v>36.944057271874996</v>
      </c>
      <c r="Q558" s="33">
        <v>5886.0218803387843</v>
      </c>
      <c r="R558" s="33">
        <v>17.66264620037256</v>
      </c>
      <c r="S558" s="33">
        <v>20.654075196229314</v>
      </c>
      <c r="T558" s="33">
        <v>18.202806646306115</v>
      </c>
      <c r="U558" s="37">
        <f t="shared" si="102"/>
        <v>-1.016175025949928E-2</v>
      </c>
      <c r="V558" s="38">
        <f t="shared" si="103"/>
        <v>0.98983824974050072</v>
      </c>
      <c r="W558" s="38">
        <f t="shared" si="104"/>
        <v>1.05874898316618E-2</v>
      </c>
      <c r="X558" s="37">
        <f t="shared" si="105"/>
        <v>-9.6787330454272791E-2</v>
      </c>
      <c r="Y558" s="37">
        <f t="shared" si="106"/>
        <v>-2.96620907631997E-2</v>
      </c>
      <c r="Z558" s="37">
        <f t="shared" si="107"/>
        <v>-2.3020940054627737E-3</v>
      </c>
    </row>
    <row r="559" spans="1:26" x14ac:dyDescent="0.3">
      <c r="A559" s="34">
        <v>26451</v>
      </c>
      <c r="B559" s="33">
        <v>108</v>
      </c>
      <c r="C559" s="33">
        <v>3.07</v>
      </c>
      <c r="D559" s="33">
        <v>5.97</v>
      </c>
      <c r="E559" s="37">
        <f t="shared" si="96"/>
        <v>8.973136771072511E-3</v>
      </c>
      <c r="F559" s="37">
        <f t="shared" si="97"/>
        <v>1.0089731367710726</v>
      </c>
      <c r="G559" s="37">
        <f t="shared" si="98"/>
        <v>0.19599451930516198</v>
      </c>
      <c r="H559" s="37">
        <f t="shared" si="99"/>
        <v>0.10460810283441724</v>
      </c>
      <c r="I559" s="37">
        <f t="shared" si="100"/>
        <v>0.1100315812708077</v>
      </c>
      <c r="J559" s="37">
        <f t="shared" si="101"/>
        <v>8.8023484396359208E-2</v>
      </c>
      <c r="K559" s="33">
        <v>41.7</v>
      </c>
      <c r="L559" s="33">
        <v>6.11</v>
      </c>
      <c r="M559" s="33">
        <v>672.74158273381283</v>
      </c>
      <c r="N559" s="33">
        <v>19.123302398081531</v>
      </c>
      <c r="O559" s="33">
        <v>107436.81077772638</v>
      </c>
      <c r="P559" s="33">
        <v>37.187659712230207</v>
      </c>
      <c r="Q559" s="33">
        <v>5938.8681513243191</v>
      </c>
      <c r="R559" s="33">
        <v>17.640857315740259</v>
      </c>
      <c r="S559" s="33">
        <v>20.629105958815579</v>
      </c>
      <c r="T559" s="33">
        <v>18.090452261306535</v>
      </c>
      <c r="U559" s="37">
        <f t="shared" si="102"/>
        <v>2.7816429618767705E-3</v>
      </c>
      <c r="V559" s="38">
        <f t="shared" si="103"/>
        <v>1.0027816429618768</v>
      </c>
      <c r="W559" s="38">
        <f t="shared" si="104"/>
        <v>-8.143009507525667E-3</v>
      </c>
      <c r="X559" s="37">
        <f t="shared" si="105"/>
        <v>-7.3632521891930036E-2</v>
      </c>
      <c r="Y559" s="37">
        <f t="shared" si="106"/>
        <v>-2.8210136869833757E-2</v>
      </c>
      <c r="Z559" s="37">
        <f t="shared" si="107"/>
        <v>-1.1949713560133191E-3</v>
      </c>
    </row>
    <row r="560" spans="1:26" x14ac:dyDescent="0.3">
      <c r="A560" s="34">
        <v>26481</v>
      </c>
      <c r="B560" s="33">
        <v>107.2</v>
      </c>
      <c r="C560" s="33">
        <v>3.0733299999999999</v>
      </c>
      <c r="D560" s="33">
        <v>6.0266700000000002</v>
      </c>
      <c r="E560" s="37">
        <f t="shared" si="96"/>
        <v>9.4476919886021735E-3</v>
      </c>
      <c r="F560" s="37">
        <f t="shared" si="97"/>
        <v>1.0094476919886022</v>
      </c>
      <c r="G560" s="37">
        <f t="shared" si="98"/>
        <v>0.20909313543297903</v>
      </c>
      <c r="H560" s="37">
        <f t="shared" si="99"/>
        <v>9.4708769755009747E-2</v>
      </c>
      <c r="I560" s="37">
        <f t="shared" si="100"/>
        <v>0.11042322965541373</v>
      </c>
      <c r="J560" s="37">
        <f t="shared" si="101"/>
        <v>8.5607469743267828E-2</v>
      </c>
      <c r="K560" s="33">
        <v>41.9</v>
      </c>
      <c r="L560" s="33">
        <v>6.11</v>
      </c>
      <c r="M560" s="33">
        <v>664.57092124105009</v>
      </c>
      <c r="N560" s="33">
        <v>19.0526655725537</v>
      </c>
      <c r="O560" s="33">
        <v>106385.51555721698</v>
      </c>
      <c r="P560" s="33">
        <v>37.361470465632458</v>
      </c>
      <c r="Q560" s="33">
        <v>5980.880550776239</v>
      </c>
      <c r="R560" s="33">
        <v>17.398690031138177</v>
      </c>
      <c r="S560" s="33">
        <v>20.346611167293183</v>
      </c>
      <c r="T560" s="33">
        <v>17.787600781194257</v>
      </c>
      <c r="U560" s="37">
        <f t="shared" si="102"/>
        <v>-7.4349784875180902E-3</v>
      </c>
      <c r="V560" s="38">
        <f t="shared" si="103"/>
        <v>0.99256502151248194</v>
      </c>
      <c r="W560" s="38">
        <f t="shared" si="104"/>
        <v>-3.3290150004255614E-2</v>
      </c>
      <c r="X560" s="37">
        <f t="shared" si="105"/>
        <v>-6.6303313317167323E-2</v>
      </c>
      <c r="Y560" s="37">
        <f t="shared" si="106"/>
        <v>-2.769930104845697E-2</v>
      </c>
      <c r="Z560" s="37">
        <f t="shared" si="107"/>
        <v>-7.5817235908783864E-3</v>
      </c>
    </row>
    <row r="561" spans="1:26" x14ac:dyDescent="0.3">
      <c r="A561" s="34">
        <v>26512</v>
      </c>
      <c r="B561" s="33">
        <v>111</v>
      </c>
      <c r="C561" s="33">
        <v>3.07667</v>
      </c>
      <c r="D561" s="33">
        <v>6.0833300000000001</v>
      </c>
      <c r="E561" s="37">
        <f t="shared" si="96"/>
        <v>9.3576240219222437E-3</v>
      </c>
      <c r="F561" s="37">
        <f t="shared" si="97"/>
        <v>1.0093576240219222</v>
      </c>
      <c r="G561" s="37">
        <f t="shared" si="98"/>
        <v>0.2229131191720104</v>
      </c>
      <c r="H561" s="37">
        <f t="shared" si="99"/>
        <v>8.8713359050828444E-2</v>
      </c>
      <c r="I561" s="37">
        <f t="shared" si="100"/>
        <v>0.11038118390158846</v>
      </c>
      <c r="J561" s="37">
        <f t="shared" si="101"/>
        <v>8.3194627238304619E-2</v>
      </c>
      <c r="K561" s="33">
        <v>42</v>
      </c>
      <c r="L561" s="33">
        <v>6.21</v>
      </c>
      <c r="M561" s="33">
        <v>686.49007142857135</v>
      </c>
      <c r="N561" s="33">
        <v>19.027958631190476</v>
      </c>
      <c r="O561" s="33">
        <v>110148.20154366904</v>
      </c>
      <c r="P561" s="33">
        <v>37.622933749761899</v>
      </c>
      <c r="Q561" s="33">
        <v>6036.6473774472806</v>
      </c>
      <c r="R561" s="33">
        <v>17.943404688029812</v>
      </c>
      <c r="S561" s="33">
        <v>20.982640900740655</v>
      </c>
      <c r="T561" s="33">
        <v>18.246585340594706</v>
      </c>
      <c r="U561" s="37">
        <f t="shared" si="102"/>
        <v>3.4833952675632489E-2</v>
      </c>
      <c r="V561" s="38">
        <f t="shared" si="103"/>
        <v>1.0348339526756325</v>
      </c>
      <c r="W561" s="38">
        <f t="shared" si="104"/>
        <v>-1.6799475871252301E-2</v>
      </c>
      <c r="X561" s="37">
        <f t="shared" si="105"/>
        <v>-6.3506577745655157E-2</v>
      </c>
      <c r="Y561" s="37">
        <f t="shared" si="106"/>
        <v>-2.4397540365142856E-2</v>
      </c>
      <c r="Z561" s="37">
        <f t="shared" si="107"/>
        <v>-7.1099603667512667E-3</v>
      </c>
    </row>
    <row r="562" spans="1:26" x14ac:dyDescent="0.3">
      <c r="A562" s="34">
        <v>26543</v>
      </c>
      <c r="B562" s="33">
        <v>109.4</v>
      </c>
      <c r="C562" s="33">
        <v>3.08</v>
      </c>
      <c r="D562" s="33">
        <v>6.14</v>
      </c>
      <c r="E562" s="37">
        <f t="shared" si="96"/>
        <v>9.2724987440158495E-3</v>
      </c>
      <c r="F562" s="37">
        <f t="shared" si="97"/>
        <v>1.0092724987440158</v>
      </c>
      <c r="G562" s="37">
        <f t="shared" si="98"/>
        <v>0.23648041541867348</v>
      </c>
      <c r="H562" s="37">
        <f t="shared" si="99"/>
        <v>8.272715166776301E-2</v>
      </c>
      <c r="I562" s="37">
        <f t="shared" si="100"/>
        <v>0.11033835372704548</v>
      </c>
      <c r="J562" s="37">
        <f t="shared" si="101"/>
        <v>8.0768859187832831E-2</v>
      </c>
      <c r="K562" s="33">
        <v>42.1</v>
      </c>
      <c r="L562" s="33">
        <v>6.55</v>
      </c>
      <c r="M562" s="33">
        <v>674.98760570071261</v>
      </c>
      <c r="N562" s="33">
        <v>19.003307363420426</v>
      </c>
      <c r="O562" s="33">
        <v>108556.7084088702</v>
      </c>
      <c r="P562" s="33">
        <v>37.883216627078383</v>
      </c>
      <c r="Q562" s="33">
        <v>6092.6708375727876</v>
      </c>
      <c r="R562" s="33">
        <v>17.613854552912127</v>
      </c>
      <c r="S562" s="33">
        <v>20.596901878448612</v>
      </c>
      <c r="T562" s="33">
        <v>17.817589576547235</v>
      </c>
      <c r="U562" s="37">
        <f t="shared" si="102"/>
        <v>-1.4519311324453268E-2</v>
      </c>
      <c r="V562" s="38">
        <f t="shared" si="103"/>
        <v>0.98548068867554672</v>
      </c>
      <c r="W562" s="38">
        <f t="shared" si="104"/>
        <v>-6.8027693372455289E-2</v>
      </c>
      <c r="X562" s="37">
        <f t="shared" si="105"/>
        <v>-0.10105596847720966</v>
      </c>
      <c r="Y562" s="37">
        <f t="shared" si="106"/>
        <v>-3.6229081677294328E-2</v>
      </c>
      <c r="Z562" s="37">
        <f t="shared" si="107"/>
        <v>-1.0258305027081249E-2</v>
      </c>
    </row>
    <row r="563" spans="1:26" x14ac:dyDescent="0.3">
      <c r="A563" s="34">
        <v>26573</v>
      </c>
      <c r="B563" s="33">
        <v>109.6</v>
      </c>
      <c r="C563" s="33">
        <v>3.1033300000000001</v>
      </c>
      <c r="D563" s="33">
        <v>6.2333299999999996</v>
      </c>
      <c r="E563" s="37">
        <f t="shared" si="96"/>
        <v>1.5085958273878838E-2</v>
      </c>
      <c r="F563" s="37">
        <f t="shared" si="97"/>
        <v>1.0150859582738789</v>
      </c>
      <c r="G563" s="37">
        <f t="shared" si="98"/>
        <v>0.24979483482067066</v>
      </c>
      <c r="H563" s="37">
        <f t="shared" si="99"/>
        <v>7.6747221055075698E-2</v>
      </c>
      <c r="I563" s="37">
        <f t="shared" si="100"/>
        <v>0.11029784366905471</v>
      </c>
      <c r="J563" s="37">
        <f t="shared" si="101"/>
        <v>7.8330505655141991E-2</v>
      </c>
      <c r="K563" s="33">
        <v>42.3</v>
      </c>
      <c r="L563" s="33">
        <v>6.48</v>
      </c>
      <c r="M563" s="33">
        <v>673.02432151300241</v>
      </c>
      <c r="N563" s="33">
        <v>19.056720508037824</v>
      </c>
      <c r="O563" s="33">
        <v>108496.36197021964</v>
      </c>
      <c r="P563" s="33">
        <v>38.277214361465717</v>
      </c>
      <c r="Q563" s="33">
        <v>6170.5622989035501</v>
      </c>
      <c r="R563" s="33">
        <v>17.533183854158565</v>
      </c>
      <c r="S563" s="33">
        <v>20.502387938457545</v>
      </c>
      <c r="T563" s="33">
        <v>17.582897103153531</v>
      </c>
      <c r="U563" s="37">
        <f t="shared" si="102"/>
        <v>1.8264845260342812E-3</v>
      </c>
      <c r="V563" s="38">
        <f t="shared" si="103"/>
        <v>1.0018264845260343</v>
      </c>
      <c r="W563" s="38">
        <f t="shared" si="104"/>
        <v>-3.8037823866752363E-2</v>
      </c>
      <c r="X563" s="37">
        <f t="shared" si="105"/>
        <v>-0.10028169911960916</v>
      </c>
      <c r="Y563" s="37">
        <f t="shared" si="106"/>
        <v>-3.6462451939980767E-2</v>
      </c>
      <c r="Z563" s="37">
        <f t="shared" si="107"/>
        <v>1.5949909558949926E-3</v>
      </c>
    </row>
    <row r="564" spans="1:26" x14ac:dyDescent="0.3">
      <c r="A564" s="34">
        <v>26604</v>
      </c>
      <c r="B564" s="33">
        <v>115.1</v>
      </c>
      <c r="C564" s="33">
        <v>3.1266699999999998</v>
      </c>
      <c r="D564" s="33">
        <v>6.32667</v>
      </c>
      <c r="E564" s="37">
        <f t="shared" si="96"/>
        <v>1.4863330950993368E-2</v>
      </c>
      <c r="F564" s="37">
        <f t="shared" si="97"/>
        <v>1.0148633309509933</v>
      </c>
      <c r="G564" s="37">
        <f t="shared" si="98"/>
        <v>0.25605250928030943</v>
      </c>
      <c r="H564" s="37">
        <f t="shared" si="99"/>
        <v>7.4582026286835301E-2</v>
      </c>
      <c r="I564" s="37">
        <f t="shared" si="100"/>
        <v>0.10840026077108611</v>
      </c>
      <c r="J564" s="37">
        <f t="shared" si="101"/>
        <v>7.4494558327341309E-2</v>
      </c>
      <c r="K564" s="33">
        <v>42.4</v>
      </c>
      <c r="L564" s="33">
        <v>6.28</v>
      </c>
      <c r="M564" s="33">
        <v>705.13137499999993</v>
      </c>
      <c r="N564" s="33">
        <v>19.154762087499996</v>
      </c>
      <c r="O564" s="33">
        <v>113929.57373802559</v>
      </c>
      <c r="P564" s="33">
        <v>38.758762087500003</v>
      </c>
      <c r="Q564" s="33">
        <v>6262.3355020082927</v>
      </c>
      <c r="R564" s="33">
        <v>18.338894714968063</v>
      </c>
      <c r="S564" s="33">
        <v>21.441895093127499</v>
      </c>
      <c r="T564" s="33">
        <v>18.192824977436786</v>
      </c>
      <c r="U564" s="37">
        <f t="shared" si="102"/>
        <v>4.8963941213921808E-2</v>
      </c>
      <c r="V564" s="38">
        <f t="shared" si="103"/>
        <v>1.0489639412139218</v>
      </c>
      <c r="W564" s="38">
        <f t="shared" si="104"/>
        <v>-2.3414312105868307E-3</v>
      </c>
      <c r="X564" s="37">
        <f t="shared" si="105"/>
        <v>-8.6316944371243931E-2</v>
      </c>
      <c r="Y564" s="37">
        <f t="shared" si="106"/>
        <v>-4.2122010714311209E-2</v>
      </c>
      <c r="Z564" s="37">
        <f t="shared" si="107"/>
        <v>9.1857505946979501E-3</v>
      </c>
    </row>
    <row r="565" spans="1:26" x14ac:dyDescent="0.3">
      <c r="A565" s="34">
        <v>26634</v>
      </c>
      <c r="B565" s="33">
        <v>117.5</v>
      </c>
      <c r="C565" s="33">
        <v>3.15</v>
      </c>
      <c r="D565" s="33">
        <v>6.42</v>
      </c>
      <c r="E565" s="37">
        <f t="shared" si="96"/>
        <v>1.4644086317946588E-2</v>
      </c>
      <c r="F565" s="37">
        <f t="shared" si="97"/>
        <v>1.0146440863179467</v>
      </c>
      <c r="G565" s="37">
        <f t="shared" si="98"/>
        <v>0.26212338442108352</v>
      </c>
      <c r="H565" s="37">
        <f t="shared" si="99"/>
        <v>7.2466225501967685E-2</v>
      </c>
      <c r="I565" s="37">
        <f t="shared" si="100"/>
        <v>0.10654100539204414</v>
      </c>
      <c r="J565" s="37">
        <f t="shared" si="101"/>
        <v>7.0627529385695276E-2</v>
      </c>
      <c r="K565" s="33">
        <v>42.5</v>
      </c>
      <c r="L565" s="33">
        <v>6.36</v>
      </c>
      <c r="M565" s="33">
        <v>718.14064705882345</v>
      </c>
      <c r="N565" s="33">
        <v>19.252281176470586</v>
      </c>
      <c r="O565" s="33">
        <v>116290.72878183631</v>
      </c>
      <c r="P565" s="33">
        <v>39.23798258823529</v>
      </c>
      <c r="Q565" s="33">
        <v>6353.9274789735246</v>
      </c>
      <c r="R565" s="33">
        <v>18.645719442073691</v>
      </c>
      <c r="S565" s="33">
        <v>21.796816349100641</v>
      </c>
      <c r="T565" s="33">
        <v>18.302180685358255</v>
      </c>
      <c r="U565" s="37">
        <f t="shared" si="102"/>
        <v>2.0637017856376762E-2</v>
      </c>
      <c r="V565" s="38">
        <f t="shared" si="103"/>
        <v>1.0206370178563768</v>
      </c>
      <c r="W565" s="38">
        <f t="shared" si="104"/>
        <v>-0.11899413182270846</v>
      </c>
      <c r="X565" s="37">
        <f t="shared" si="105"/>
        <v>-9.6620624218462403E-2</v>
      </c>
      <c r="Y565" s="37">
        <f t="shared" si="106"/>
        <v>-5.0504593567135103E-2</v>
      </c>
      <c r="Z565" s="37">
        <f t="shared" si="107"/>
        <v>8.3160381799984862E-3</v>
      </c>
    </row>
    <row r="566" spans="1:26" x14ac:dyDescent="0.3">
      <c r="A566" s="34">
        <v>26665</v>
      </c>
      <c r="B566" s="33">
        <v>118.4</v>
      </c>
      <c r="C566" s="33">
        <v>3.1566700000000001</v>
      </c>
      <c r="D566" s="33">
        <v>6.5466699999999998</v>
      </c>
      <c r="E566" s="37">
        <f t="shared" si="96"/>
        <v>1.9538405721180225E-2</v>
      </c>
      <c r="F566" s="37">
        <f t="shared" si="97"/>
        <v>1.0195384057211803</v>
      </c>
      <c r="G566" s="37">
        <f t="shared" si="98"/>
        <v>0.26802246344795511</v>
      </c>
      <c r="H566" s="37">
        <f t="shared" si="99"/>
        <v>7.0399941254831511E-2</v>
      </c>
      <c r="I566" s="37">
        <f t="shared" si="100"/>
        <v>0.10471946569799062</v>
      </c>
      <c r="J566" s="37">
        <f t="shared" si="101"/>
        <v>6.6724871068372771E-2</v>
      </c>
      <c r="K566" s="33">
        <v>42.6</v>
      </c>
      <c r="L566" s="33">
        <v>6.46</v>
      </c>
      <c r="M566" s="33">
        <v>721.94261032863847</v>
      </c>
      <c r="N566" s="33">
        <v>19.247758274882628</v>
      </c>
      <c r="O566" s="33">
        <v>117166.12981707479</v>
      </c>
      <c r="P566" s="33">
        <v>39.918243486150232</v>
      </c>
      <c r="Q566" s="33">
        <v>6478.4458369049744</v>
      </c>
      <c r="R566" s="33">
        <v>18.71253046730244</v>
      </c>
      <c r="S566" s="33">
        <v>21.870338532710914</v>
      </c>
      <c r="T566" s="33">
        <v>18.085530506349031</v>
      </c>
      <c r="U566" s="37">
        <f t="shared" si="102"/>
        <v>7.6303888656917328E-3</v>
      </c>
      <c r="V566" s="38">
        <f t="shared" si="103"/>
        <v>1.0076303888656917</v>
      </c>
      <c r="W566" s="38">
        <f t="shared" si="104"/>
        <v>-0.20017857518932924</v>
      </c>
      <c r="X566" s="37">
        <f t="shared" si="105"/>
        <v>-0.10847606788655373</v>
      </c>
      <c r="Y566" s="37">
        <f t="shared" si="106"/>
        <v>-5.5548204536592927E-2</v>
      </c>
      <c r="Z566" s="37">
        <f t="shared" si="107"/>
        <v>7.205205980829632E-3</v>
      </c>
    </row>
    <row r="567" spans="1:26" x14ac:dyDescent="0.3">
      <c r="A567" s="34">
        <v>26696</v>
      </c>
      <c r="B567" s="33">
        <v>114.2</v>
      </c>
      <c r="C567" s="33">
        <v>3.1633300000000002</v>
      </c>
      <c r="D567" s="33">
        <v>6.67333</v>
      </c>
      <c r="E567" s="37">
        <f t="shared" si="96"/>
        <v>1.9162462295290644E-2</v>
      </c>
      <c r="F567" s="37">
        <f t="shared" si="97"/>
        <v>1.0191624622952906</v>
      </c>
      <c r="G567" s="37">
        <f t="shared" si="98"/>
        <v>0.2538424653014546</v>
      </c>
      <c r="H567" s="37">
        <f t="shared" si="99"/>
        <v>7.3462167293564917E-2</v>
      </c>
      <c r="I567" s="37">
        <f t="shared" si="100"/>
        <v>0.10100135603879146</v>
      </c>
      <c r="J567" s="37">
        <f t="shared" si="101"/>
        <v>6.4192845024800604E-2</v>
      </c>
      <c r="K567" s="33">
        <v>42.9</v>
      </c>
      <c r="L567" s="33">
        <v>6.64</v>
      </c>
      <c r="M567" s="33">
        <v>691.46369696969703</v>
      </c>
      <c r="N567" s="33">
        <v>19.153483857575758</v>
      </c>
      <c r="O567" s="33">
        <v>112478.65931798005</v>
      </c>
      <c r="P567" s="33">
        <v>40.40600203939394</v>
      </c>
      <c r="Q567" s="33">
        <v>6572.7426583752695</v>
      </c>
      <c r="R567" s="33">
        <v>17.889889599193761</v>
      </c>
      <c r="S567" s="33">
        <v>20.905882678986945</v>
      </c>
      <c r="T567" s="33">
        <v>17.112895660787043</v>
      </c>
      <c r="U567" s="37">
        <f t="shared" si="102"/>
        <v>-3.611742522799552E-2</v>
      </c>
      <c r="V567" s="38">
        <f t="shared" si="103"/>
        <v>0.96388257477200445</v>
      </c>
      <c r="W567" s="38">
        <f t="shared" si="104"/>
        <v>-0.1951742353429341</v>
      </c>
      <c r="X567" s="37">
        <f t="shared" si="105"/>
        <v>-8.3098304411627133E-2</v>
      </c>
      <c r="Y567" s="37">
        <f t="shared" si="106"/>
        <v>-6.4934532214957041E-2</v>
      </c>
      <c r="Z567" s="37">
        <f t="shared" si="107"/>
        <v>9.8432979794553788E-3</v>
      </c>
    </row>
    <row r="568" spans="1:26" x14ac:dyDescent="0.3">
      <c r="A568" s="34">
        <v>26724</v>
      </c>
      <c r="B568" s="33">
        <v>112.4</v>
      </c>
      <c r="C568" s="33">
        <v>3.17</v>
      </c>
      <c r="D568" s="33">
        <v>6.8</v>
      </c>
      <c r="E568" s="37">
        <f t="shared" si="96"/>
        <v>1.880362646372042E-2</v>
      </c>
      <c r="F568" s="37">
        <f t="shared" si="97"/>
        <v>1.0188036264637204</v>
      </c>
      <c r="G568" s="37">
        <f t="shared" si="98"/>
        <v>0.24019609131124509</v>
      </c>
      <c r="H568" s="37">
        <f t="shared" si="99"/>
        <v>7.6384648695833057E-2</v>
      </c>
      <c r="I568" s="37">
        <f t="shared" si="100"/>
        <v>9.735857848110907E-2</v>
      </c>
      <c r="J568" s="37">
        <f t="shared" si="101"/>
        <v>6.1694171404648834E-2</v>
      </c>
      <c r="K568" s="33">
        <v>43.3</v>
      </c>
      <c r="L568" s="33">
        <v>6.71</v>
      </c>
      <c r="M568" s="33">
        <v>674.2779953810624</v>
      </c>
      <c r="N568" s="33">
        <v>19.016559122401848</v>
      </c>
      <c r="O568" s="33">
        <v>109940.88581098613</v>
      </c>
      <c r="P568" s="33">
        <v>40.792618937644342</v>
      </c>
      <c r="Q568" s="33">
        <v>6651.2279672126833</v>
      </c>
      <c r="R568" s="33">
        <v>17.412142058290346</v>
      </c>
      <c r="S568" s="33">
        <v>20.345254441323725</v>
      </c>
      <c r="T568" s="33">
        <v>16.529411764705884</v>
      </c>
      <c r="U568" s="37">
        <f t="shared" si="102"/>
        <v>-1.5887359762319066E-2</v>
      </c>
      <c r="V568" s="38">
        <f t="shared" si="103"/>
        <v>0.98411264023768097</v>
      </c>
      <c r="W568" s="38">
        <f t="shared" si="104"/>
        <v>-0.18845212763065056</v>
      </c>
      <c r="X568" s="37">
        <f t="shared" si="105"/>
        <v>-5.8586747863905053E-2</v>
      </c>
      <c r="Y568" s="37">
        <f t="shared" si="106"/>
        <v>-6.0455566123818194E-2</v>
      </c>
      <c r="Z568" s="37">
        <f t="shared" si="107"/>
        <v>1.5230580523250659E-2</v>
      </c>
    </row>
    <row r="569" spans="1:26" x14ac:dyDescent="0.3">
      <c r="A569" s="34">
        <v>26755</v>
      </c>
      <c r="B569" s="33">
        <v>110.3</v>
      </c>
      <c r="C569" s="33">
        <v>3.1866699999999999</v>
      </c>
      <c r="D569" s="33">
        <v>6.9433299999999996</v>
      </c>
      <c r="E569" s="37">
        <f t="shared" si="96"/>
        <v>2.0858874345782354E-2</v>
      </c>
      <c r="F569" s="37">
        <f t="shared" si="97"/>
        <v>1.0208588743457823</v>
      </c>
      <c r="G569" s="37">
        <f t="shared" si="98"/>
        <v>0.22705310689239577</v>
      </c>
      <c r="H569" s="37">
        <f t="shared" si="99"/>
        <v>7.9175178530780599E-2</v>
      </c>
      <c r="I569" s="37">
        <f t="shared" si="100"/>
        <v>9.3787708764441646E-2</v>
      </c>
      <c r="J569" s="37">
        <f t="shared" si="101"/>
        <v>5.9228728746529846E-2</v>
      </c>
      <c r="K569" s="33">
        <v>43.6</v>
      </c>
      <c r="L569" s="33">
        <v>6.67</v>
      </c>
      <c r="M569" s="33">
        <v>657.12742889908247</v>
      </c>
      <c r="N569" s="33">
        <v>18.985025057568805</v>
      </c>
      <c r="O569" s="33">
        <v>107402.44823738954</v>
      </c>
      <c r="P569" s="33">
        <v>41.365843979128435</v>
      </c>
      <c r="Q569" s="33">
        <v>6760.9305613790921</v>
      </c>
      <c r="R569" s="33">
        <v>16.935740066050837</v>
      </c>
      <c r="S569" s="33">
        <v>19.787325522958465</v>
      </c>
      <c r="T569" s="33">
        <v>15.885749345054895</v>
      </c>
      <c r="U569" s="37">
        <f t="shared" si="102"/>
        <v>-1.8860011200133992E-2</v>
      </c>
      <c r="V569" s="38">
        <f t="shared" si="103"/>
        <v>0.98113998879986597</v>
      </c>
      <c r="W569" s="38">
        <f t="shared" si="104"/>
        <v>-0.14087181333679022</v>
      </c>
      <c r="X569" s="37">
        <f t="shared" si="105"/>
        <v>-5.163198967955962E-2</v>
      </c>
      <c r="Y569" s="37">
        <f t="shared" si="106"/>
        <v>-5.7626848598540725E-2</v>
      </c>
      <c r="Z569" s="37">
        <f t="shared" si="107"/>
        <v>2.0197501732544865E-2</v>
      </c>
    </row>
    <row r="570" spans="1:26" x14ac:dyDescent="0.3">
      <c r="A570" s="34">
        <v>26785</v>
      </c>
      <c r="B570" s="33">
        <v>107.2</v>
      </c>
      <c r="C570" s="33">
        <v>3.2033299999999998</v>
      </c>
      <c r="D570" s="33">
        <v>7.0866699999999998</v>
      </c>
      <c r="E570" s="37">
        <f t="shared" si="96"/>
        <v>2.0434068084624338E-2</v>
      </c>
      <c r="F570" s="37">
        <f t="shared" si="97"/>
        <v>1.0204340680846244</v>
      </c>
      <c r="G570" s="37">
        <f t="shared" si="98"/>
        <v>0.22005685044861112</v>
      </c>
      <c r="H570" s="37">
        <f t="shared" si="99"/>
        <v>7.9699758877675109E-2</v>
      </c>
      <c r="I570" s="37">
        <f t="shared" si="100"/>
        <v>9.1515678954305457E-2</v>
      </c>
      <c r="J570" s="37">
        <f t="shared" si="101"/>
        <v>5.7610908833864549E-2</v>
      </c>
      <c r="K570" s="33">
        <v>43.9</v>
      </c>
      <c r="L570" s="33">
        <v>6.85</v>
      </c>
      <c r="M570" s="33">
        <v>634.29434168564921</v>
      </c>
      <c r="N570" s="33">
        <v>18.953862812984053</v>
      </c>
      <c r="O570" s="33">
        <v>103928.71022553134</v>
      </c>
      <c r="P570" s="33">
        <v>41.931293679043279</v>
      </c>
      <c r="Q570" s="33">
        <v>6870.4148590855048</v>
      </c>
      <c r="R570" s="33">
        <v>16.314338759668583</v>
      </c>
      <c r="S570" s="33">
        <v>19.061145729006871</v>
      </c>
      <c r="T570" s="33">
        <v>15.126991944030131</v>
      </c>
      <c r="U570" s="37">
        <f t="shared" si="102"/>
        <v>-2.850767762275512E-2</v>
      </c>
      <c r="V570" s="38">
        <f t="shared" si="103"/>
        <v>0.97149232237724492</v>
      </c>
      <c r="W570" s="38">
        <f t="shared" si="104"/>
        <v>-0.17029400245029058</v>
      </c>
      <c r="X570" s="37">
        <f t="shared" si="105"/>
        <v>-4.270354167851842E-2</v>
      </c>
      <c r="Y570" s="37">
        <f t="shared" si="106"/>
        <v>-4.5476995448320068E-2</v>
      </c>
      <c r="Z570" s="37">
        <f t="shared" si="107"/>
        <v>2.5790918712838895E-2</v>
      </c>
    </row>
    <row r="571" spans="1:26" x14ac:dyDescent="0.3">
      <c r="A571" s="34">
        <v>26816</v>
      </c>
      <c r="B571" s="33">
        <v>104.8</v>
      </c>
      <c r="C571" s="33">
        <v>3.22</v>
      </c>
      <c r="D571" s="33">
        <v>7.23</v>
      </c>
      <c r="E571" s="37">
        <f t="shared" si="96"/>
        <v>2.0023481558205741E-2</v>
      </c>
      <c r="F571" s="37">
        <f t="shared" si="97"/>
        <v>1.0200234815582057</v>
      </c>
      <c r="G571" s="37">
        <f t="shared" si="98"/>
        <v>0.21333772039889909</v>
      </c>
      <c r="H571" s="37">
        <f t="shared" si="99"/>
        <v>8.0201754007507731E-2</v>
      </c>
      <c r="I571" s="37">
        <f t="shared" si="100"/>
        <v>8.9312201488684906E-2</v>
      </c>
      <c r="J571" s="37">
        <f t="shared" si="101"/>
        <v>5.6032258055868311E-2</v>
      </c>
      <c r="K571" s="33">
        <v>44.2</v>
      </c>
      <c r="L571" s="33">
        <v>6.9</v>
      </c>
      <c r="M571" s="33">
        <v>615.88494117647053</v>
      </c>
      <c r="N571" s="33">
        <v>18.923182352941176</v>
      </c>
      <c r="O571" s="33">
        <v>101170.72132137915</v>
      </c>
      <c r="P571" s="33">
        <v>42.48900882352941</v>
      </c>
      <c r="Q571" s="33">
        <v>6979.6213278012538</v>
      </c>
      <c r="R571" s="33">
        <v>15.808323047681991</v>
      </c>
      <c r="S571" s="33">
        <v>18.47060167810373</v>
      </c>
      <c r="T571" s="33">
        <v>14.49515905947441</v>
      </c>
      <c r="U571" s="37">
        <f t="shared" si="102"/>
        <v>-2.2642476749759891E-2</v>
      </c>
      <c r="V571" s="38">
        <f t="shared" si="103"/>
        <v>0.97735752325024006</v>
      </c>
      <c r="W571" s="38">
        <f t="shared" si="104"/>
        <v>-0.17211499387985318</v>
      </c>
      <c r="X571" s="37">
        <f t="shared" si="105"/>
        <v>-3.5392455865724148E-2</v>
      </c>
      <c r="Y571" s="37">
        <f t="shared" si="106"/>
        <v>-3.0087495921113039E-2</v>
      </c>
      <c r="Z571" s="37">
        <f t="shared" si="107"/>
        <v>3.2600697597055195E-2</v>
      </c>
    </row>
    <row r="572" spans="1:26" x14ac:dyDescent="0.3">
      <c r="A572" s="34">
        <v>26846</v>
      </c>
      <c r="B572" s="33">
        <v>105.8</v>
      </c>
      <c r="C572" s="33">
        <v>3.2366700000000002</v>
      </c>
      <c r="D572" s="33">
        <v>7.3833299999999999</v>
      </c>
      <c r="E572" s="37">
        <f t="shared" si="96"/>
        <v>2.0985720184991008E-2</v>
      </c>
      <c r="F572" s="37">
        <f t="shared" si="97"/>
        <v>1.020985720184991</v>
      </c>
      <c r="G572" s="37">
        <f t="shared" si="98"/>
        <v>0.20688541609510547</v>
      </c>
      <c r="H572" s="37">
        <f t="shared" si="99"/>
        <v>8.0684161051525649E-2</v>
      </c>
      <c r="I572" s="37">
        <f t="shared" si="100"/>
        <v>8.7171183924179552E-2</v>
      </c>
      <c r="J572" s="37">
        <f t="shared" si="101"/>
        <v>5.4492996048471909E-2</v>
      </c>
      <c r="K572" s="33">
        <v>44.3</v>
      </c>
      <c r="L572" s="33">
        <v>7.13</v>
      </c>
      <c r="M572" s="33">
        <v>620.35818058690745</v>
      </c>
      <c r="N572" s="33">
        <v>18.978210891873591</v>
      </c>
      <c r="O572" s="33">
        <v>102165.32938957395</v>
      </c>
      <c r="P572" s="33">
        <v>43.292147121670432</v>
      </c>
      <c r="Q572" s="33">
        <v>7129.6818661807474</v>
      </c>
      <c r="R572" s="33">
        <v>15.88951857398879</v>
      </c>
      <c r="S572" s="33">
        <v>18.565516582822461</v>
      </c>
      <c r="T572" s="33">
        <v>14.329577575430056</v>
      </c>
      <c r="U572" s="37">
        <f t="shared" si="102"/>
        <v>9.4967475372572073E-3</v>
      </c>
      <c r="V572" s="38">
        <f t="shared" si="103"/>
        <v>1.0094967475372572</v>
      </c>
      <c r="W572" s="38">
        <f t="shared" si="104"/>
        <v>-0.15180253413543077</v>
      </c>
      <c r="X572" s="37">
        <f t="shared" si="105"/>
        <v>-2.5818038495565077E-2</v>
      </c>
      <c r="Y572" s="37">
        <f t="shared" si="106"/>
        <v>-2.5006654658360272E-2</v>
      </c>
      <c r="Z572" s="37">
        <f t="shared" si="107"/>
        <v>3.6283769523392628E-2</v>
      </c>
    </row>
    <row r="573" spans="1:26" x14ac:dyDescent="0.3">
      <c r="A573" s="34">
        <v>26877</v>
      </c>
      <c r="B573" s="33">
        <v>103.8</v>
      </c>
      <c r="C573" s="33">
        <v>3.2533300000000001</v>
      </c>
      <c r="D573" s="33">
        <v>7.53667</v>
      </c>
      <c r="E573" s="37">
        <f t="shared" si="96"/>
        <v>2.0555683548182643E-2</v>
      </c>
      <c r="F573" s="37">
        <f t="shared" si="97"/>
        <v>1.0205556835481826</v>
      </c>
      <c r="G573" s="37">
        <f t="shared" si="98"/>
        <v>0.19864234511041201</v>
      </c>
      <c r="H573" s="37">
        <f t="shared" si="99"/>
        <v>7.7304337236684617E-2</v>
      </c>
      <c r="I573" s="37">
        <f t="shared" si="100"/>
        <v>8.4999694794467118E-2</v>
      </c>
      <c r="J573" s="37">
        <f t="shared" si="101"/>
        <v>5.4260566931795928E-2</v>
      </c>
      <c r="K573" s="33">
        <v>45.1</v>
      </c>
      <c r="L573" s="33">
        <v>7.4</v>
      </c>
      <c r="M573" s="33">
        <v>597.83506430155205</v>
      </c>
      <c r="N573" s="33">
        <v>18.737521673835918</v>
      </c>
      <c r="O573" s="33">
        <v>98713.203550485923</v>
      </c>
      <c r="P573" s="33">
        <v>43.407375665410193</v>
      </c>
      <c r="Q573" s="33">
        <v>7167.3298632258256</v>
      </c>
      <c r="R573" s="33">
        <v>15.278501094706131</v>
      </c>
      <c r="S573" s="33">
        <v>17.852222658614043</v>
      </c>
      <c r="T573" s="33">
        <v>13.772660870119031</v>
      </c>
      <c r="U573" s="37">
        <f t="shared" si="102"/>
        <v>-1.9084548692410701E-2</v>
      </c>
      <c r="V573" s="38">
        <f t="shared" si="103"/>
        <v>0.98091545130758928</v>
      </c>
      <c r="W573" s="38">
        <f t="shared" si="104"/>
        <v>-0.26406082970478784</v>
      </c>
      <c r="X573" s="37">
        <f t="shared" si="105"/>
        <v>-2.1299346776074035E-2</v>
      </c>
      <c r="Y573" s="37">
        <f t="shared" si="106"/>
        <v>-2.7857929144194493E-2</v>
      </c>
      <c r="Z573" s="37">
        <f t="shared" si="107"/>
        <v>3.5696100800228336E-2</v>
      </c>
    </row>
    <row r="574" spans="1:26" x14ac:dyDescent="0.3">
      <c r="A574" s="34">
        <v>26908</v>
      </c>
      <c r="B574" s="33">
        <v>105.6</v>
      </c>
      <c r="C574" s="33">
        <v>3.27</v>
      </c>
      <c r="D574" s="33">
        <v>7.69</v>
      </c>
      <c r="E574" s="37">
        <f t="shared" si="96"/>
        <v>2.0140343613705605E-2</v>
      </c>
      <c r="F574" s="37">
        <f t="shared" si="97"/>
        <v>1.0201403436137055</v>
      </c>
      <c r="G574" s="37">
        <f t="shared" si="98"/>
        <v>0.19073108453726073</v>
      </c>
      <c r="H574" s="37">
        <f t="shared" si="99"/>
        <v>7.4028793199286014E-2</v>
      </c>
      <c r="I574" s="37">
        <f t="shared" si="100"/>
        <v>8.2895282090216682E-2</v>
      </c>
      <c r="J574" s="37">
        <f t="shared" si="101"/>
        <v>5.403611241307793E-2</v>
      </c>
      <c r="K574" s="33">
        <v>45.2</v>
      </c>
      <c r="L574" s="33">
        <v>7.09</v>
      </c>
      <c r="M574" s="33">
        <v>606.85656637168131</v>
      </c>
      <c r="N574" s="33">
        <v>18.791865265486724</v>
      </c>
      <c r="O574" s="33">
        <v>100461.38662138232</v>
      </c>
      <c r="P574" s="33">
        <v>44.19249048672566</v>
      </c>
      <c r="Q574" s="33">
        <v>7315.7960522578614</v>
      </c>
      <c r="R574" s="33">
        <v>15.475308601805573</v>
      </c>
      <c r="S574" s="33">
        <v>18.082083727935441</v>
      </c>
      <c r="T574" s="33">
        <v>13.732119635890767</v>
      </c>
      <c r="U574" s="37">
        <f t="shared" si="102"/>
        <v>1.7192400540372771E-2</v>
      </c>
      <c r="V574" s="38">
        <f t="shared" si="103"/>
        <v>1.0171924005403727</v>
      </c>
      <c r="W574" s="38">
        <f t="shared" si="104"/>
        <v>-0.28143054829087066</v>
      </c>
      <c r="X574" s="37">
        <f t="shared" si="105"/>
        <v>-1.7786273585695511E-2</v>
      </c>
      <c r="Y574" s="37">
        <f t="shared" si="106"/>
        <v>-1.1105966415008162E-2</v>
      </c>
      <c r="Z574" s="37">
        <f t="shared" si="107"/>
        <v>3.4787452506226835E-2</v>
      </c>
    </row>
    <row r="575" spans="1:26" x14ac:dyDescent="0.3">
      <c r="A575" s="34">
        <v>26938</v>
      </c>
      <c r="B575" s="33">
        <v>109.8</v>
      </c>
      <c r="C575" s="33">
        <v>3.30667</v>
      </c>
      <c r="D575" s="33">
        <v>7.8466699999999996</v>
      </c>
      <c r="E575" s="37">
        <f t="shared" si="96"/>
        <v>2.0168454455213959E-2</v>
      </c>
      <c r="F575" s="37">
        <f t="shared" si="97"/>
        <v>1.0201684544552139</v>
      </c>
      <c r="G575" s="37">
        <f t="shared" si="98"/>
        <v>0.18313246326114729</v>
      </c>
      <c r="H575" s="37">
        <f t="shared" si="99"/>
        <v>7.0853468377408468E-2</v>
      </c>
      <c r="I575" s="37">
        <f t="shared" si="100"/>
        <v>8.0851938094653519E-2</v>
      </c>
      <c r="J575" s="37">
        <f t="shared" si="101"/>
        <v>5.3820922331630605E-2</v>
      </c>
      <c r="K575" s="33">
        <v>45.6</v>
      </c>
      <c r="L575" s="33">
        <v>6.79</v>
      </c>
      <c r="M575" s="33">
        <v>625.45788157894731</v>
      </c>
      <c r="N575" s="33">
        <v>18.835909046271929</v>
      </c>
      <c r="O575" s="33">
        <v>103800.56783720214</v>
      </c>
      <c r="P575" s="33">
        <v>44.697282291885962</v>
      </c>
      <c r="Q575" s="33">
        <v>7417.9307980978037</v>
      </c>
      <c r="R575" s="33">
        <v>15.913516308933394</v>
      </c>
      <c r="S575" s="33">
        <v>18.592078071081112</v>
      </c>
      <c r="T575" s="33">
        <v>13.993197114189842</v>
      </c>
      <c r="U575" s="37">
        <f t="shared" si="102"/>
        <v>3.9002157803269176E-2</v>
      </c>
      <c r="V575" s="38">
        <f t="shared" si="103"/>
        <v>1.0390021578032691</v>
      </c>
      <c r="W575" s="38">
        <f t="shared" si="104"/>
        <v>-0.37118143623850142</v>
      </c>
      <c r="X575" s="37">
        <f t="shared" si="105"/>
        <v>-1.6518649265177654E-2</v>
      </c>
      <c r="Y575" s="37">
        <f t="shared" si="106"/>
        <v>-1.4511584074273554E-2</v>
      </c>
      <c r="Z575" s="37">
        <f t="shared" si="107"/>
        <v>3.5957473581129662E-2</v>
      </c>
    </row>
    <row r="576" spans="1:26" x14ac:dyDescent="0.3">
      <c r="A576" s="34">
        <v>26969</v>
      </c>
      <c r="B576" s="33">
        <v>102</v>
      </c>
      <c r="C576" s="33">
        <v>3.3433299999999999</v>
      </c>
      <c r="D576" s="33">
        <v>8.0033300000000001</v>
      </c>
      <c r="E576" s="37">
        <f t="shared" si="96"/>
        <v>1.9768467099070826E-2</v>
      </c>
      <c r="F576" s="37">
        <f t="shared" si="97"/>
        <v>1.0197684670990708</v>
      </c>
      <c r="G576" s="37">
        <f t="shared" si="98"/>
        <v>0.150369255142625</v>
      </c>
      <c r="H576" s="37">
        <f t="shared" si="99"/>
        <v>6.8319548679482978E-2</v>
      </c>
      <c r="I576" s="37">
        <f t="shared" si="100"/>
        <v>8.1145442255306399E-2</v>
      </c>
      <c r="J576" s="37">
        <f t="shared" si="101"/>
        <v>5.3619806818869797E-2</v>
      </c>
      <c r="K576" s="33">
        <v>45.9</v>
      </c>
      <c r="L576" s="33">
        <v>6.73</v>
      </c>
      <c r="M576" s="33">
        <v>577.22888888888883</v>
      </c>
      <c r="N576" s="33">
        <v>18.9202613832244</v>
      </c>
      <c r="O576" s="33">
        <v>96058.182916010832</v>
      </c>
      <c r="P576" s="33">
        <v>45.291698855991285</v>
      </c>
      <c r="Q576" s="33">
        <v>7537.1111478156572</v>
      </c>
      <c r="R576" s="33">
        <v>14.651845159710575</v>
      </c>
      <c r="S576" s="33">
        <v>17.119742977139474</v>
      </c>
      <c r="T576" s="33">
        <v>12.744695020697634</v>
      </c>
      <c r="U576" s="37">
        <f t="shared" si="102"/>
        <v>-7.3687715791159139E-2</v>
      </c>
      <c r="V576" s="38">
        <f t="shared" si="103"/>
        <v>0.92631228420884082</v>
      </c>
      <c r="W576" s="38">
        <f t="shared" si="104"/>
        <v>-0.38317068954888056</v>
      </c>
      <c r="X576" s="37">
        <f t="shared" si="105"/>
        <v>-4.0992131271321508E-2</v>
      </c>
      <c r="Y576" s="37">
        <f t="shared" si="106"/>
        <v>-2.8699951862855233E-2</v>
      </c>
      <c r="Z576" s="37">
        <f t="shared" si="107"/>
        <v>3.241949541091671E-2</v>
      </c>
    </row>
    <row r="577" spans="1:26" x14ac:dyDescent="0.3">
      <c r="A577" s="34">
        <v>26999</v>
      </c>
      <c r="B577" s="33">
        <v>94.78</v>
      </c>
      <c r="C577" s="33">
        <v>3.38</v>
      </c>
      <c r="D577" s="33">
        <v>8.16</v>
      </c>
      <c r="E577" s="37">
        <f t="shared" si="96"/>
        <v>1.9386463904178156E-2</v>
      </c>
      <c r="F577" s="37">
        <f t="shared" si="97"/>
        <v>1.0193864639041781</v>
      </c>
      <c r="G577" s="37">
        <f t="shared" si="98"/>
        <v>0.11887649877266981</v>
      </c>
      <c r="H577" s="37">
        <f t="shared" si="99"/>
        <v>6.5866611990959889E-2</v>
      </c>
      <c r="I577" s="37">
        <f t="shared" si="100"/>
        <v>8.1429049003219234E-2</v>
      </c>
      <c r="J577" s="37">
        <f t="shared" si="101"/>
        <v>5.3426951348204632E-2</v>
      </c>
      <c r="K577" s="33">
        <v>46.2</v>
      </c>
      <c r="L577" s="33">
        <v>6.74</v>
      </c>
      <c r="M577" s="33">
        <v>532.88721515151508</v>
      </c>
      <c r="N577" s="33">
        <v>19.003574458874457</v>
      </c>
      <c r="O577" s="33">
        <v>88942.704204229056</v>
      </c>
      <c r="P577" s="33">
        <v>45.878451948051946</v>
      </c>
      <c r="Q577" s="33">
        <v>7657.4431980007294</v>
      </c>
      <c r="R577" s="33">
        <v>13.493329686205893</v>
      </c>
      <c r="S577" s="33">
        <v>15.771102210645216</v>
      </c>
      <c r="T577" s="33">
        <v>11.615196078431373</v>
      </c>
      <c r="U577" s="37">
        <f t="shared" si="102"/>
        <v>-7.3414396744828858E-2</v>
      </c>
      <c r="V577" s="38">
        <f t="shared" si="103"/>
        <v>0.92658560325517114</v>
      </c>
      <c r="W577" s="38">
        <f t="shared" si="104"/>
        <v>-0.31240365457465313</v>
      </c>
      <c r="X577" s="37">
        <f t="shared" si="105"/>
        <v>-1.7840094843132981E-2</v>
      </c>
      <c r="Y577" s="37">
        <f t="shared" si="106"/>
        <v>-2.5843559350624989E-2</v>
      </c>
      <c r="Z577" s="37">
        <f t="shared" si="107"/>
        <v>3.857867334929832E-2</v>
      </c>
    </row>
    <row r="578" spans="1:26" x14ac:dyDescent="0.3">
      <c r="A578" s="34">
        <v>27030</v>
      </c>
      <c r="B578" s="33">
        <v>96.11</v>
      </c>
      <c r="C578" s="33">
        <v>3.4</v>
      </c>
      <c r="D578" s="33">
        <v>8.2266700000000004</v>
      </c>
      <c r="E578" s="37">
        <f t="shared" si="96"/>
        <v>8.1371465793653227E-3</v>
      </c>
      <c r="F578" s="37">
        <f t="shared" si="97"/>
        <v>1.0081371465793654</v>
      </c>
      <c r="G578" s="37">
        <f t="shared" si="98"/>
        <v>8.8581451621735807E-2</v>
      </c>
      <c r="H578" s="37">
        <f t="shared" si="99"/>
        <v>6.3489983418774543E-2</v>
      </c>
      <c r="I578" s="37">
        <f t="shared" si="100"/>
        <v>8.1699656396384768E-2</v>
      </c>
      <c r="J578" s="37">
        <f t="shared" si="101"/>
        <v>5.32402596703756E-2</v>
      </c>
      <c r="K578" s="33">
        <v>46.6</v>
      </c>
      <c r="L578" s="33">
        <v>6.99</v>
      </c>
      <c r="M578" s="33">
        <v>535.72662725321879</v>
      </c>
      <c r="N578" s="33">
        <v>18.951935622317595</v>
      </c>
      <c r="O578" s="33">
        <v>89680.223663970857</v>
      </c>
      <c r="P578" s="33">
        <v>45.85627065472103</v>
      </c>
      <c r="Q578" s="33">
        <v>7676.3042930983174</v>
      </c>
      <c r="R578" s="33">
        <v>13.530721892513956</v>
      </c>
      <c r="S578" s="33">
        <v>15.819141518464638</v>
      </c>
      <c r="T578" s="33">
        <v>11.682734326282688</v>
      </c>
      <c r="U578" s="37">
        <f t="shared" si="102"/>
        <v>1.393495229575073E-2</v>
      </c>
      <c r="V578" s="38">
        <f t="shared" si="103"/>
        <v>1.0139349522957508</v>
      </c>
      <c r="W578" s="38">
        <f t="shared" si="104"/>
        <v>-0.30787493580121228</v>
      </c>
      <c r="X578" s="37">
        <f t="shared" si="105"/>
        <v>1.8722544029909471E-2</v>
      </c>
      <c r="Y578" s="37">
        <f t="shared" si="106"/>
        <v>-7.7057523843366837E-3</v>
      </c>
      <c r="Z578" s="37">
        <f t="shared" si="107"/>
        <v>4.5742016851953338E-2</v>
      </c>
    </row>
    <row r="579" spans="1:26" x14ac:dyDescent="0.3">
      <c r="A579" s="34">
        <v>27061</v>
      </c>
      <c r="B579" s="33">
        <v>93.45</v>
      </c>
      <c r="C579" s="33">
        <v>3.42</v>
      </c>
      <c r="D579" s="33">
        <v>8.2933299999999992</v>
      </c>
      <c r="E579" s="37">
        <f t="shared" si="96"/>
        <v>8.0702617181466242E-3</v>
      </c>
      <c r="F579" s="37">
        <f t="shared" si="97"/>
        <v>1.0080702617181467</v>
      </c>
      <c r="G579" s="37">
        <f t="shared" si="98"/>
        <v>6.183161215793298E-2</v>
      </c>
      <c r="H579" s="37">
        <f t="shared" si="99"/>
        <v>6.2679666956743318E-2</v>
      </c>
      <c r="I579" s="37">
        <f t="shared" si="100"/>
        <v>8.5213772673664145E-2</v>
      </c>
      <c r="J579" s="37">
        <f t="shared" si="101"/>
        <v>5.5278733053865103E-2</v>
      </c>
      <c r="K579" s="33">
        <v>47.2</v>
      </c>
      <c r="L579" s="33">
        <v>6.96</v>
      </c>
      <c r="M579" s="33">
        <v>514.2779205508474</v>
      </c>
      <c r="N579" s="33">
        <v>18.821086016949149</v>
      </c>
      <c r="O579" s="33">
        <v>86352.279665344526</v>
      </c>
      <c r="P579" s="33">
        <v>45.640198040042364</v>
      </c>
      <c r="Q579" s="33">
        <v>7663.4344731620295</v>
      </c>
      <c r="R579" s="33">
        <v>12.957321280205392</v>
      </c>
      <c r="S579" s="33">
        <v>15.154292146338721</v>
      </c>
      <c r="T579" s="33">
        <v>11.268091345695879</v>
      </c>
      <c r="U579" s="37">
        <f t="shared" si="102"/>
        <v>-2.8066834933621065E-2</v>
      </c>
      <c r="V579" s="38">
        <f t="shared" si="103"/>
        <v>0.97193316506637895</v>
      </c>
      <c r="W579" s="38">
        <f t="shared" si="104"/>
        <v>-0.2636812100027589</v>
      </c>
      <c r="X579" s="37">
        <f t="shared" si="105"/>
        <v>1.1210059056021571E-2</v>
      </c>
      <c r="Y579" s="37">
        <f t="shared" si="106"/>
        <v>-3.2530127211019E-3</v>
      </c>
      <c r="Z579" s="37">
        <f t="shared" si="107"/>
        <v>4.5559401528943333E-2</v>
      </c>
    </row>
    <row r="580" spans="1:26" x14ac:dyDescent="0.3">
      <c r="A580" s="34">
        <v>27089</v>
      </c>
      <c r="B580" s="33">
        <v>97.44</v>
      </c>
      <c r="C580" s="33">
        <v>3.44</v>
      </c>
      <c r="D580" s="33">
        <v>8.36</v>
      </c>
      <c r="E580" s="37">
        <f t="shared" ref="E580:E643" si="108">LN(D580/D579)</f>
        <v>8.0068498230825257E-3</v>
      </c>
      <c r="F580" s="37">
        <f t="shared" ref="F580:F643" si="109">1+E580</f>
        <v>1.0080068498230825</v>
      </c>
      <c r="G580" s="37">
        <f t="shared" ref="G580:G643" si="110">PRODUCT(F580:F591)-1</f>
        <v>3.5512593295644379E-2</v>
      </c>
      <c r="H580" s="37">
        <f t="shared" ref="H580:H643" si="111">((PRODUCT(F580:F615)^(1/COUNT(F580:F615))-1))*12</f>
        <v>6.1879533960180311E-2</v>
      </c>
      <c r="I580" s="37">
        <f t="shared" ref="I580:I643" si="112">((PRODUCT(F580:F639)^(1/COUNT(F580:F639))-1))*12</f>
        <v>8.8615496861929266E-2</v>
      </c>
      <c r="J580" s="37">
        <f t="shared" ref="J580:J643" si="113">((PRODUCT(F580:F699)^(1/COUNT(F580:F699))-1))*12</f>
        <v>5.7245419771518868E-2</v>
      </c>
      <c r="K580" s="33">
        <v>47.8</v>
      </c>
      <c r="L580" s="33">
        <v>7.21</v>
      </c>
      <c r="M580" s="33">
        <v>529.50486025104601</v>
      </c>
      <c r="N580" s="33">
        <v>18.693521338912134</v>
      </c>
      <c r="O580" s="33">
        <v>89170.600096254871</v>
      </c>
      <c r="P580" s="33">
        <v>45.429604184100413</v>
      </c>
      <c r="Q580" s="33">
        <v>7650.5153612960858</v>
      </c>
      <c r="R580" s="33">
        <v>13.310364239140165</v>
      </c>
      <c r="S580" s="33">
        <v>15.57112214226431</v>
      </c>
      <c r="T580" s="33">
        <v>11.655502392344498</v>
      </c>
      <c r="U580" s="37">
        <f t="shared" ref="U580:U643" si="114">LN(B580/B579)</f>
        <v>4.1810270060015066E-2</v>
      </c>
      <c r="V580" s="38">
        <f t="shared" ref="V580:V643" si="115">1+U580</f>
        <v>1.0418102700600151</v>
      </c>
      <c r="W580" s="38">
        <f t="shared" ref="W580:W643" si="116">PRODUCT(V580:V591)-1</f>
        <v>-0.16752220951436847</v>
      </c>
      <c r="X580" s="37">
        <f t="shared" ref="X580:X643" si="117">((PRODUCT(V580:V615)^(1/COUNT(V580:V615)))-1)*12</f>
        <v>1.1457605071848675E-2</v>
      </c>
      <c r="Y580" s="37">
        <f t="shared" ref="Y580:Y643" si="118">((PRODUCT(V580:V639)^(1/COUNT(V580:V639)))-1)*12</f>
        <v>-5.7324224367594212E-4</v>
      </c>
      <c r="Z580" s="37">
        <f t="shared" ref="Z580:Z643" si="119">((PRODUCT(V580:V699)^(1/COUNT(V580:V699)))-1)*12</f>
        <v>4.2607111003747811E-2</v>
      </c>
    </row>
    <row r="581" spans="1:26" x14ac:dyDescent="0.3">
      <c r="A581" s="34">
        <v>27120</v>
      </c>
      <c r="B581" s="33">
        <v>92.46</v>
      </c>
      <c r="C581" s="33">
        <v>3.46</v>
      </c>
      <c r="D581" s="33">
        <v>8.4866700000000002</v>
      </c>
      <c r="E581" s="37">
        <f t="shared" si="108"/>
        <v>1.5038270137440732E-2</v>
      </c>
      <c r="F581" s="37">
        <f t="shared" si="109"/>
        <v>1.0150382701374407</v>
      </c>
      <c r="G581" s="37">
        <f t="shared" si="110"/>
        <v>9.6092087119528102E-3</v>
      </c>
      <c r="H581" s="37">
        <f t="shared" si="111"/>
        <v>6.1092208616345012E-2</v>
      </c>
      <c r="I581" s="37">
        <f t="shared" si="112"/>
        <v>9.190721449873962E-2</v>
      </c>
      <c r="J581" s="37">
        <f t="shared" si="113"/>
        <v>5.9144175253107001E-2</v>
      </c>
      <c r="K581" s="33">
        <v>48</v>
      </c>
      <c r="L581" s="33">
        <v>7.51</v>
      </c>
      <c r="M581" s="33">
        <v>500.34921624999993</v>
      </c>
      <c r="N581" s="33">
        <v>18.723862083333334</v>
      </c>
      <c r="O581" s="33">
        <v>84523.444571075102</v>
      </c>
      <c r="P581" s="33">
        <v>45.925791510624997</v>
      </c>
      <c r="Q581" s="33">
        <v>7758.1936117024234</v>
      </c>
      <c r="R581" s="33">
        <v>12.550411048540909</v>
      </c>
      <c r="S581" s="33">
        <v>14.688309996556292</v>
      </c>
      <c r="T581" s="33">
        <v>10.894732562948718</v>
      </c>
      <c r="U581" s="37">
        <f t="shared" si="114"/>
        <v>-5.2460685401507605E-2</v>
      </c>
      <c r="V581" s="38">
        <f t="shared" si="115"/>
        <v>0.94753931459849239</v>
      </c>
      <c r="W581" s="38">
        <f t="shared" si="116"/>
        <v>-0.16503855162522529</v>
      </c>
      <c r="X581" s="37">
        <f t="shared" si="117"/>
        <v>-3.5260091409252681E-3</v>
      </c>
      <c r="Y581" s="37">
        <f t="shared" si="118"/>
        <v>-5.0276891585561145E-3</v>
      </c>
      <c r="Z581" s="37">
        <f t="shared" si="119"/>
        <v>3.8561021245045346E-2</v>
      </c>
    </row>
    <row r="582" spans="1:26" x14ac:dyDescent="0.3">
      <c r="A582" s="34">
        <v>27150</v>
      </c>
      <c r="B582" s="33">
        <v>89.67</v>
      </c>
      <c r="C582" s="33">
        <v>3.48</v>
      </c>
      <c r="D582" s="33">
        <v>8.6133299999999995</v>
      </c>
      <c r="E582" s="37">
        <f t="shared" si="108"/>
        <v>1.4814306015261559E-2</v>
      </c>
      <c r="F582" s="37">
        <f t="shared" si="109"/>
        <v>1.0148143060152615</v>
      </c>
      <c r="G582" s="37">
        <f t="shared" si="110"/>
        <v>-2.4762473224170356E-2</v>
      </c>
      <c r="H582" s="37">
        <f t="shared" si="111"/>
        <v>5.9815494811953585E-2</v>
      </c>
      <c r="I582" s="37">
        <f t="shared" si="112"/>
        <v>9.2276812862229995E-2</v>
      </c>
      <c r="J582" s="37">
        <f t="shared" si="113"/>
        <v>5.9666027254779763E-2</v>
      </c>
      <c r="K582" s="33">
        <v>48.6</v>
      </c>
      <c r="L582" s="33">
        <v>7.58</v>
      </c>
      <c r="M582" s="33">
        <v>479.26031913580238</v>
      </c>
      <c r="N582" s="33">
        <v>18.599597530864195</v>
      </c>
      <c r="O582" s="33">
        <v>81222.754436234463</v>
      </c>
      <c r="P582" s="33">
        <v>46.035767643827157</v>
      </c>
      <c r="Q582" s="33">
        <v>7801.9224653535348</v>
      </c>
      <c r="R582" s="33">
        <v>11.99543694732966</v>
      </c>
      <c r="S582" s="33">
        <v>14.045930080444702</v>
      </c>
      <c r="T582" s="33">
        <v>10.410607744043245</v>
      </c>
      <c r="U582" s="37">
        <f t="shared" si="114"/>
        <v>-3.06398535961231E-2</v>
      </c>
      <c r="V582" s="38">
        <f t="shared" si="115"/>
        <v>0.96936014640387691</v>
      </c>
      <c r="W582" s="38">
        <f t="shared" si="116"/>
        <v>-0.10897899184406878</v>
      </c>
      <c r="X582" s="37">
        <f t="shared" si="117"/>
        <v>9.2228655890158606E-3</v>
      </c>
      <c r="Y582" s="37">
        <f t="shared" si="118"/>
        <v>9.6705013407722973E-3</v>
      </c>
      <c r="Z582" s="37">
        <f t="shared" si="119"/>
        <v>4.4095605556735862E-2</v>
      </c>
    </row>
    <row r="583" spans="1:26" x14ac:dyDescent="0.3">
      <c r="A583" s="34">
        <v>27181</v>
      </c>
      <c r="B583" s="33">
        <v>89.79</v>
      </c>
      <c r="C583" s="33">
        <v>3.5</v>
      </c>
      <c r="D583" s="33">
        <v>8.74</v>
      </c>
      <c r="E583" s="37">
        <f t="shared" si="108"/>
        <v>1.459918641813168E-2</v>
      </c>
      <c r="F583" s="37">
        <f t="shared" si="109"/>
        <v>1.0145991864181316</v>
      </c>
      <c r="G583" s="37">
        <f t="shared" si="110"/>
        <v>-5.8130672619484458E-2</v>
      </c>
      <c r="H583" s="37">
        <f t="shared" si="111"/>
        <v>5.8575115572401693E-2</v>
      </c>
      <c r="I583" s="37">
        <f t="shared" si="112"/>
        <v>9.263377172575904E-2</v>
      </c>
      <c r="J583" s="37">
        <f t="shared" si="113"/>
        <v>6.0170818576082752E-2</v>
      </c>
      <c r="K583" s="33">
        <v>49</v>
      </c>
      <c r="L583" s="33">
        <v>7.54</v>
      </c>
      <c r="M583" s="33">
        <v>475.98411979591839</v>
      </c>
      <c r="N583" s="33">
        <v>18.553785714285713</v>
      </c>
      <c r="O583" s="33">
        <v>80929.553718839161</v>
      </c>
      <c r="P583" s="33">
        <v>46.331453469387753</v>
      </c>
      <c r="Q583" s="33">
        <v>7877.5398095851897</v>
      </c>
      <c r="R583" s="33">
        <v>11.888498820079</v>
      </c>
      <c r="S583" s="33">
        <v>13.927722593419727</v>
      </c>
      <c r="T583" s="33">
        <v>10.273455377574372</v>
      </c>
      <c r="U583" s="37">
        <f t="shared" si="114"/>
        <v>1.3373455687610755E-3</v>
      </c>
      <c r="V583" s="38">
        <f t="shared" si="115"/>
        <v>1.0013373455687611</v>
      </c>
      <c r="W583" s="38">
        <f t="shared" si="116"/>
        <v>-2.4222518406640026E-2</v>
      </c>
      <c r="X583" s="37">
        <f t="shared" si="117"/>
        <v>1.8627984083742888E-2</v>
      </c>
      <c r="Y583" s="37">
        <f t="shared" si="118"/>
        <v>1.1142312755169748E-2</v>
      </c>
      <c r="Z583" s="37">
        <f t="shared" si="119"/>
        <v>4.6578282859798037E-2</v>
      </c>
    </row>
    <row r="584" spans="1:26" x14ac:dyDescent="0.3">
      <c r="A584" s="34">
        <v>27211</v>
      </c>
      <c r="B584" s="33">
        <v>79.31</v>
      </c>
      <c r="C584" s="33">
        <v>3.53</v>
      </c>
      <c r="D584" s="33">
        <v>8.8633299999999995</v>
      </c>
      <c r="E584" s="37">
        <f t="shared" si="108"/>
        <v>1.4012350838070337E-2</v>
      </c>
      <c r="F584" s="37">
        <f t="shared" si="109"/>
        <v>1.0140123508380703</v>
      </c>
      <c r="G584" s="37">
        <f t="shared" si="110"/>
        <v>-9.0538536928610247E-2</v>
      </c>
      <c r="H584" s="37">
        <f t="shared" si="111"/>
        <v>5.7362583345409668E-2</v>
      </c>
      <c r="I584" s="37">
        <f t="shared" si="112"/>
        <v>9.29810554406858E-2</v>
      </c>
      <c r="J584" s="37">
        <f t="shared" si="113"/>
        <v>6.065796619672259E-2</v>
      </c>
      <c r="K584" s="33">
        <v>49.4</v>
      </c>
      <c r="L584" s="33">
        <v>7.81</v>
      </c>
      <c r="M584" s="33">
        <v>417.02450263157891</v>
      </c>
      <c r="N584" s="33">
        <v>18.561297368421052</v>
      </c>
      <c r="O584" s="33">
        <v>71167.892523440401</v>
      </c>
      <c r="P584" s="33">
        <v>46.604788613157893</v>
      </c>
      <c r="Q584" s="33">
        <v>7953.404574956312</v>
      </c>
      <c r="R584" s="33">
        <v>10.394141805327054</v>
      </c>
      <c r="S584" s="33">
        <v>12.188506545695988</v>
      </c>
      <c r="T584" s="33">
        <v>8.9481041549846392</v>
      </c>
      <c r="U584" s="37">
        <f t="shared" si="114"/>
        <v>-0.1241093864374891</v>
      </c>
      <c r="V584" s="38">
        <f t="shared" si="115"/>
        <v>0.87589061356251086</v>
      </c>
      <c r="W584" s="38">
        <f t="shared" si="116"/>
        <v>-9.6233548385504797E-4</v>
      </c>
      <c r="X584" s="37">
        <f t="shared" si="117"/>
        <v>1.9963952984012323E-2</v>
      </c>
      <c r="Y584" s="37">
        <f t="shared" si="118"/>
        <v>1.4753297413379052E-2</v>
      </c>
      <c r="Z584" s="37">
        <f t="shared" si="119"/>
        <v>4.4149204009699794E-2</v>
      </c>
    </row>
    <row r="585" spans="1:26" x14ac:dyDescent="0.3">
      <c r="A585" s="34">
        <v>27242</v>
      </c>
      <c r="B585" s="33">
        <v>76.03</v>
      </c>
      <c r="C585" s="33">
        <v>3.56</v>
      </c>
      <c r="D585" s="33">
        <v>8.9866700000000002</v>
      </c>
      <c r="E585" s="37">
        <f t="shared" si="108"/>
        <v>1.3819827790294619E-2</v>
      </c>
      <c r="F585" s="37">
        <f t="shared" si="109"/>
        <v>1.0138198277902946</v>
      </c>
      <c r="G585" s="37">
        <f t="shared" si="110"/>
        <v>-0.11064981390680828</v>
      </c>
      <c r="H585" s="37">
        <f t="shared" si="111"/>
        <v>5.5781814015873898E-2</v>
      </c>
      <c r="I585" s="37">
        <f t="shared" si="112"/>
        <v>9.3253074049670204E-2</v>
      </c>
      <c r="J585" s="37">
        <f t="shared" si="113"/>
        <v>5.9998459424803308E-2</v>
      </c>
      <c r="K585" s="33">
        <v>50</v>
      </c>
      <c r="L585" s="33">
        <v>8.0399999999999991</v>
      </c>
      <c r="M585" s="33">
        <v>394.98041180000001</v>
      </c>
      <c r="N585" s="33">
        <v>18.494413600000001</v>
      </c>
      <c r="O585" s="33">
        <v>67668.943561792024</v>
      </c>
      <c r="P585" s="33">
        <v>46.686289850199998</v>
      </c>
      <c r="Q585" s="33">
        <v>7998.4014867611395</v>
      </c>
      <c r="R585" s="33">
        <v>9.824195723141198</v>
      </c>
      <c r="S585" s="33">
        <v>11.532942434954492</v>
      </c>
      <c r="T585" s="33">
        <v>8.4603084346036965</v>
      </c>
      <c r="U585" s="37">
        <f t="shared" si="114"/>
        <v>-4.2236224854883007E-2</v>
      </c>
      <c r="V585" s="38">
        <f t="shared" si="115"/>
        <v>0.95776377514511701</v>
      </c>
      <c r="W585" s="38">
        <f t="shared" si="116"/>
        <v>0.14170681140625052</v>
      </c>
      <c r="X585" s="37">
        <f t="shared" si="117"/>
        <v>6.7334249451516115E-2</v>
      </c>
      <c r="Y585" s="37">
        <f t="shared" si="118"/>
        <v>4.3272333000659025E-2</v>
      </c>
      <c r="Z585" s="37">
        <f t="shared" si="119"/>
        <v>5.6126780466020598E-2</v>
      </c>
    </row>
    <row r="586" spans="1:26" x14ac:dyDescent="0.3">
      <c r="A586" s="34">
        <v>27273</v>
      </c>
      <c r="B586" s="33">
        <v>68.12</v>
      </c>
      <c r="C586" s="33">
        <v>3.59</v>
      </c>
      <c r="D586" s="33">
        <v>9.11</v>
      </c>
      <c r="E586" s="37">
        <f t="shared" si="108"/>
        <v>1.3630342976057735E-2</v>
      </c>
      <c r="F586" s="37">
        <f t="shared" si="109"/>
        <v>1.0136303429760578</v>
      </c>
      <c r="G586" s="37">
        <f t="shared" si="110"/>
        <v>-0.13021267441947026</v>
      </c>
      <c r="H586" s="37">
        <f t="shared" si="111"/>
        <v>5.4233652523992149E-2</v>
      </c>
      <c r="I586" s="37">
        <f t="shared" si="112"/>
        <v>9.3515732258479645E-2</v>
      </c>
      <c r="J586" s="37">
        <f t="shared" si="113"/>
        <v>5.9352676888370759E-2</v>
      </c>
      <c r="K586" s="33">
        <v>50.6</v>
      </c>
      <c r="L586" s="33">
        <v>8.0399999999999991</v>
      </c>
      <c r="M586" s="33">
        <v>349.69119288537553</v>
      </c>
      <c r="N586" s="33">
        <v>18.429116007905137</v>
      </c>
      <c r="O586" s="33">
        <v>60173.001292285662</v>
      </c>
      <c r="P586" s="33">
        <v>46.765806916996041</v>
      </c>
      <c r="Q586" s="33">
        <v>8047.2114176852947</v>
      </c>
      <c r="R586" s="33">
        <v>8.6804213056463357</v>
      </c>
      <c r="S586" s="33">
        <v>10.206222645077471</v>
      </c>
      <c r="T586" s="33">
        <v>7.4774972557628985</v>
      </c>
      <c r="U586" s="37">
        <f t="shared" si="114"/>
        <v>-0.10985714344585763</v>
      </c>
      <c r="V586" s="38">
        <f t="shared" si="115"/>
        <v>0.89014285655414238</v>
      </c>
      <c r="W586" s="38">
        <f t="shared" si="116"/>
        <v>0.10130235474435656</v>
      </c>
      <c r="X586" s="37">
        <f t="shared" si="117"/>
        <v>7.3398792295963133E-2</v>
      </c>
      <c r="Y586" s="37">
        <f t="shared" si="118"/>
        <v>6.0733650121713723E-2</v>
      </c>
      <c r="Z586" s="37">
        <f t="shared" si="119"/>
        <v>6.8605762618677346E-2</v>
      </c>
    </row>
    <row r="587" spans="1:26" x14ac:dyDescent="0.3">
      <c r="A587" s="34">
        <v>27303</v>
      </c>
      <c r="B587" s="33">
        <v>69.44</v>
      </c>
      <c r="C587" s="33">
        <v>3.5933299999999999</v>
      </c>
      <c r="D587" s="33">
        <v>9.0366700000000009</v>
      </c>
      <c r="E587" s="37">
        <f t="shared" si="108"/>
        <v>-8.0819675618938411E-3</v>
      </c>
      <c r="F587" s="37">
        <f t="shared" si="109"/>
        <v>0.99191803243810617</v>
      </c>
      <c r="G587" s="37">
        <f t="shared" si="110"/>
        <v>-0.14924954970939353</v>
      </c>
      <c r="H587" s="37">
        <f t="shared" si="111"/>
        <v>5.2723881468223155E-2</v>
      </c>
      <c r="I587" s="37">
        <f t="shared" si="112"/>
        <v>9.3772578750181523E-2</v>
      </c>
      <c r="J587" s="37">
        <f t="shared" si="113"/>
        <v>5.8720396974353051E-2</v>
      </c>
      <c r="K587" s="33">
        <v>51.1</v>
      </c>
      <c r="L587" s="33">
        <v>7.9</v>
      </c>
      <c r="M587" s="33">
        <v>352.97941917808214</v>
      </c>
      <c r="N587" s="33">
        <v>18.265719128962814</v>
      </c>
      <c r="O587" s="33">
        <v>61000.744110078645</v>
      </c>
      <c r="P587" s="33">
        <v>45.935462671428574</v>
      </c>
      <c r="Q587" s="33">
        <v>7938.4158162042695</v>
      </c>
      <c r="R587" s="33">
        <v>8.7449838338095844</v>
      </c>
      <c r="S587" s="33">
        <v>10.297190694389558</v>
      </c>
      <c r="T587" s="33">
        <v>7.6842465200123486</v>
      </c>
      <c r="U587" s="37">
        <f t="shared" si="114"/>
        <v>1.9192214557607088E-2</v>
      </c>
      <c r="V587" s="38">
        <f t="shared" si="115"/>
        <v>1.0191922145576071</v>
      </c>
      <c r="W587" s="38">
        <f t="shared" si="116"/>
        <v>0.22211561256785695</v>
      </c>
      <c r="X587" s="37">
        <f t="shared" si="117"/>
        <v>0.10717674118351805</v>
      </c>
      <c r="Y587" s="37">
        <f t="shared" si="118"/>
        <v>8.637450190689222E-2</v>
      </c>
      <c r="Z587" s="37">
        <f t="shared" si="119"/>
        <v>8.1345695374590576E-2</v>
      </c>
    </row>
    <row r="588" spans="1:26" x14ac:dyDescent="0.3">
      <c r="A588" s="34">
        <v>27334</v>
      </c>
      <c r="B588" s="33">
        <v>71.739999999999995</v>
      </c>
      <c r="C588" s="33">
        <v>3.59667</v>
      </c>
      <c r="D588" s="33">
        <v>8.9633299999999991</v>
      </c>
      <c r="E588" s="37">
        <f t="shared" si="108"/>
        <v>-8.1489339828379817E-3</v>
      </c>
      <c r="F588" s="37">
        <f t="shared" si="109"/>
        <v>0.991851066017162</v>
      </c>
      <c r="G588" s="37">
        <f t="shared" si="110"/>
        <v>-0.13498049186126815</v>
      </c>
      <c r="H588" s="37">
        <f t="shared" si="111"/>
        <v>5.7306750593419942E-2</v>
      </c>
      <c r="I588" s="37">
        <f t="shared" si="112"/>
        <v>9.6459738077596668E-2</v>
      </c>
      <c r="J588" s="37">
        <f t="shared" si="113"/>
        <v>5.9697647923758979E-2</v>
      </c>
      <c r="K588" s="33">
        <v>51.5</v>
      </c>
      <c r="L588" s="33">
        <v>7.68</v>
      </c>
      <c r="M588" s="33">
        <v>361.83845087378637</v>
      </c>
      <c r="N588" s="33">
        <v>18.140695582718447</v>
      </c>
      <c r="O588" s="33">
        <v>62792.984163169633</v>
      </c>
      <c r="P588" s="33">
        <v>45.208773931844654</v>
      </c>
      <c r="Q588" s="33">
        <v>7845.4730797220973</v>
      </c>
      <c r="R588" s="33">
        <v>8.9489845127556062</v>
      </c>
      <c r="S588" s="33">
        <v>10.551515010335233</v>
      </c>
      <c r="T588" s="33">
        <v>8.0037218310605542</v>
      </c>
      <c r="U588" s="37">
        <f t="shared" si="114"/>
        <v>3.2585401752041734E-2</v>
      </c>
      <c r="V588" s="38">
        <f t="shared" si="115"/>
        <v>1.0325854017520417</v>
      </c>
      <c r="W588" s="38">
        <f t="shared" si="116"/>
        <v>0.25309997851458421</v>
      </c>
      <c r="X588" s="37">
        <f t="shared" si="117"/>
        <v>9.1858651570791316E-2</v>
      </c>
      <c r="Y588" s="37">
        <f t="shared" si="118"/>
        <v>7.4645376667811014E-2</v>
      </c>
      <c r="Z588" s="37">
        <f t="shared" si="119"/>
        <v>7.8637884874683373E-2</v>
      </c>
    </row>
    <row r="589" spans="1:26" x14ac:dyDescent="0.3">
      <c r="A589" s="34">
        <v>27364</v>
      </c>
      <c r="B589" s="33">
        <v>67.069999999999993</v>
      </c>
      <c r="C589" s="33">
        <v>3.6</v>
      </c>
      <c r="D589" s="33">
        <v>8.89</v>
      </c>
      <c r="E589" s="37">
        <f t="shared" si="108"/>
        <v>-8.2147602013217698E-3</v>
      </c>
      <c r="F589" s="37">
        <f t="shared" si="109"/>
        <v>0.99178523979867828</v>
      </c>
      <c r="G589" s="37">
        <f t="shared" si="110"/>
        <v>-0.12047711615901091</v>
      </c>
      <c r="H589" s="37">
        <f t="shared" si="111"/>
        <v>6.1903641773019658E-2</v>
      </c>
      <c r="I589" s="37">
        <f t="shared" si="112"/>
        <v>9.9154295455352148E-2</v>
      </c>
      <c r="J589" s="37">
        <f t="shared" si="113"/>
        <v>6.0680899629664609E-2</v>
      </c>
      <c r="K589" s="33">
        <v>51.9</v>
      </c>
      <c r="L589" s="33">
        <v>7.43</v>
      </c>
      <c r="M589" s="33">
        <v>335.67695009633911</v>
      </c>
      <c r="N589" s="33">
        <v>18.017549132947977</v>
      </c>
      <c r="O589" s="33">
        <v>58513.512498904478</v>
      </c>
      <c r="P589" s="33">
        <v>44.493336608863203</v>
      </c>
      <c r="Q589" s="33">
        <v>7755.8539751790795</v>
      </c>
      <c r="R589" s="33">
        <v>8.289060055923084</v>
      </c>
      <c r="S589" s="33">
        <v>9.7894832311996307</v>
      </c>
      <c r="T589" s="33">
        <v>7.5444319460067479</v>
      </c>
      <c r="U589" s="37">
        <f t="shared" si="114"/>
        <v>-6.7311621992490717E-2</v>
      </c>
      <c r="V589" s="38">
        <f t="shared" si="115"/>
        <v>0.93268837800750926</v>
      </c>
      <c r="W589" s="38">
        <f t="shared" si="116"/>
        <v>0.23393616614380885</v>
      </c>
      <c r="X589" s="37">
        <f t="shared" si="117"/>
        <v>8.3015313583987727E-2</v>
      </c>
      <c r="Y589" s="37">
        <f t="shared" si="118"/>
        <v>6.6642460858671093E-2</v>
      </c>
      <c r="Z589" s="37">
        <f t="shared" si="119"/>
        <v>7.6318426362522729E-2</v>
      </c>
    </row>
    <row r="590" spans="1:26" x14ac:dyDescent="0.3">
      <c r="A590" s="34">
        <v>27395</v>
      </c>
      <c r="B590" s="33">
        <v>72.56</v>
      </c>
      <c r="C590" s="33">
        <v>3.6233300000000002</v>
      </c>
      <c r="D590" s="33">
        <v>8.7433300000000003</v>
      </c>
      <c r="E590" s="37">
        <f t="shared" si="108"/>
        <v>-1.663592555806501E-2</v>
      </c>
      <c r="F590" s="37">
        <f t="shared" si="109"/>
        <v>0.98336407444193497</v>
      </c>
      <c r="G590" s="37">
        <f t="shared" si="110"/>
        <v>-0.10573335034346443</v>
      </c>
      <c r="H590" s="37">
        <f t="shared" si="111"/>
        <v>6.6514299902359575E-2</v>
      </c>
      <c r="I590" s="37">
        <f t="shared" si="112"/>
        <v>0.101858802547107</v>
      </c>
      <c r="J590" s="37">
        <f t="shared" si="113"/>
        <v>6.1671248351720998E-2</v>
      </c>
      <c r="K590" s="33">
        <v>52.1</v>
      </c>
      <c r="L590" s="33">
        <v>7.5</v>
      </c>
      <c r="M590" s="33">
        <v>361.75964836852205</v>
      </c>
      <c r="N590" s="33">
        <v>18.064699376007678</v>
      </c>
      <c r="O590" s="33">
        <v>63322.529150038303</v>
      </c>
      <c r="P590" s="33">
        <v>43.591289779078693</v>
      </c>
      <c r="Q590" s="33">
        <v>7630.2338587845143</v>
      </c>
      <c r="R590" s="33">
        <v>8.920995508404248</v>
      </c>
      <c r="S590" s="33">
        <v>10.549889518230223</v>
      </c>
      <c r="T590" s="33">
        <v>8.2988975596254519</v>
      </c>
      <c r="U590" s="37">
        <f t="shared" si="114"/>
        <v>7.8676955695235362E-2</v>
      </c>
      <c r="V590" s="38">
        <f t="shared" si="115"/>
        <v>1.0786769556952354</v>
      </c>
      <c r="W590" s="38">
        <f t="shared" si="116"/>
        <v>0.3027108932576914</v>
      </c>
      <c r="X590" s="37">
        <f t="shared" si="117"/>
        <v>0.10477797524500598</v>
      </c>
      <c r="Y590" s="37">
        <f t="shared" si="118"/>
        <v>8.8326932895804511E-2</v>
      </c>
      <c r="Z590" s="37">
        <f t="shared" si="119"/>
        <v>8.2231399106056813E-2</v>
      </c>
    </row>
    <row r="591" spans="1:26" x14ac:dyDescent="0.3">
      <c r="A591" s="34">
        <v>27426</v>
      </c>
      <c r="B591" s="33">
        <v>80.099999999999994</v>
      </c>
      <c r="C591" s="33">
        <v>3.6466699999999999</v>
      </c>
      <c r="D591" s="33">
        <v>8.5966699999999996</v>
      </c>
      <c r="E591" s="37">
        <f t="shared" si="108"/>
        <v>-1.6916204995490902E-2</v>
      </c>
      <c r="F591" s="37">
        <f t="shared" si="109"/>
        <v>0.98308379500450904</v>
      </c>
      <c r="G591" s="37">
        <f t="shared" si="110"/>
        <v>-6.4331007301667409E-2</v>
      </c>
      <c r="H591" s="37">
        <f t="shared" si="111"/>
        <v>7.2446210614907969E-2</v>
      </c>
      <c r="I591" s="37">
        <f t="shared" si="112"/>
        <v>0.10717010893032608</v>
      </c>
      <c r="J591" s="37">
        <f t="shared" si="113"/>
        <v>6.2851805973911823E-2</v>
      </c>
      <c r="K591" s="33">
        <v>52.5</v>
      </c>
      <c r="L591" s="33">
        <v>7.39</v>
      </c>
      <c r="M591" s="33">
        <v>396.3088628571428</v>
      </c>
      <c r="N591" s="33">
        <v>18.042542333523809</v>
      </c>
      <c r="O591" s="33">
        <v>69633.216193955377</v>
      </c>
      <c r="P591" s="33">
        <v>42.533539476380952</v>
      </c>
      <c r="Q591" s="33">
        <v>7473.3305949824025</v>
      </c>
      <c r="R591" s="33">
        <v>9.7622467161664677</v>
      </c>
      <c r="S591" s="33">
        <v>11.556048733542468</v>
      </c>
      <c r="T591" s="33">
        <v>9.317561334795915</v>
      </c>
      <c r="U591" s="37">
        <f t="shared" si="114"/>
        <v>9.8862048267432237E-2</v>
      </c>
      <c r="V591" s="38">
        <f t="shared" si="115"/>
        <v>1.0988620482674323</v>
      </c>
      <c r="W591" s="38">
        <f t="shared" si="116"/>
        <v>0.31397842016606647</v>
      </c>
      <c r="X591" s="37">
        <f t="shared" si="117"/>
        <v>6.6070323028046829E-2</v>
      </c>
      <c r="Y591" s="37">
        <f t="shared" si="118"/>
        <v>7.8704734826854583E-2</v>
      </c>
      <c r="Z591" s="37">
        <f t="shared" si="119"/>
        <v>7.8773554400875412E-2</v>
      </c>
    </row>
    <row r="592" spans="1:26" x14ac:dyDescent="0.3">
      <c r="A592" s="34">
        <v>27454</v>
      </c>
      <c r="B592" s="33">
        <v>83.78</v>
      </c>
      <c r="C592" s="33">
        <v>3.67</v>
      </c>
      <c r="D592" s="33">
        <v>8.4499999999999993</v>
      </c>
      <c r="E592" s="37">
        <f t="shared" si="108"/>
        <v>-1.720847760317492E-2</v>
      </c>
      <c r="F592" s="37">
        <f t="shared" si="109"/>
        <v>0.9827915223968251</v>
      </c>
      <c r="G592" s="37">
        <f t="shared" si="110"/>
        <v>-2.1503793568637963E-2</v>
      </c>
      <c r="H592" s="37">
        <f t="shared" si="111"/>
        <v>7.8476396904918921E-2</v>
      </c>
      <c r="I592" s="37">
        <f t="shared" si="112"/>
        <v>0.11252437059278009</v>
      </c>
      <c r="J592" s="37">
        <f t="shared" si="113"/>
        <v>6.4057966370696384E-2</v>
      </c>
      <c r="K592" s="33">
        <v>52.7</v>
      </c>
      <c r="L592" s="33">
        <v>7.73</v>
      </c>
      <c r="M592" s="33">
        <v>412.94319430740035</v>
      </c>
      <c r="N592" s="33">
        <v>18.089060910815938</v>
      </c>
      <c r="O592" s="33">
        <v>72820.802293105444</v>
      </c>
      <c r="P592" s="33">
        <v>41.649200189753316</v>
      </c>
      <c r="Q592" s="33">
        <v>7344.661964391752</v>
      </c>
      <c r="R592" s="33">
        <v>10.163796767444035</v>
      </c>
      <c r="S592" s="33">
        <v>12.041659481362915</v>
      </c>
      <c r="T592" s="33">
        <v>9.914792899408285</v>
      </c>
      <c r="U592" s="37">
        <f t="shared" si="114"/>
        <v>4.4918461444575258E-2</v>
      </c>
      <c r="V592" s="38">
        <f t="shared" si="115"/>
        <v>1.0449184614445752</v>
      </c>
      <c r="W592" s="38">
        <f t="shared" si="116"/>
        <v>0.24106507303467462</v>
      </c>
      <c r="X592" s="37">
        <f t="shared" si="117"/>
        <v>2.9743068563694131E-2</v>
      </c>
      <c r="Y592" s="37">
        <f t="shared" si="118"/>
        <v>6.7415525329754367E-2</v>
      </c>
      <c r="Z592" s="37">
        <f t="shared" si="119"/>
        <v>7.4461943974160505E-2</v>
      </c>
    </row>
    <row r="593" spans="1:26" x14ac:dyDescent="0.3">
      <c r="A593" s="34">
        <v>27485</v>
      </c>
      <c r="B593" s="33">
        <v>84.72</v>
      </c>
      <c r="C593" s="33">
        <v>3.6833300000000002</v>
      </c>
      <c r="D593" s="33">
        <v>8.2866700000000009</v>
      </c>
      <c r="E593" s="37">
        <f t="shared" si="108"/>
        <v>-1.9518241702093195E-2</v>
      </c>
      <c r="F593" s="37">
        <f t="shared" si="109"/>
        <v>0.98048175829790685</v>
      </c>
      <c r="G593" s="37">
        <f t="shared" si="110"/>
        <v>2.2823147947690803E-2</v>
      </c>
      <c r="H593" s="37">
        <f t="shared" si="111"/>
        <v>8.4609127282135432E-2</v>
      </c>
      <c r="I593" s="37">
        <f t="shared" si="112"/>
        <v>0.11792181153351233</v>
      </c>
      <c r="J593" s="37">
        <f t="shared" si="113"/>
        <v>6.5292170081096224E-2</v>
      </c>
      <c r="K593" s="33">
        <v>52.9</v>
      </c>
      <c r="L593" s="33">
        <v>8.23</v>
      </c>
      <c r="M593" s="33">
        <v>415.99762117202266</v>
      </c>
      <c r="N593" s="33">
        <v>18.086125094328924</v>
      </c>
      <c r="O593" s="33">
        <v>73625.222039901593</v>
      </c>
      <c r="P593" s="33">
        <v>40.689742769565221</v>
      </c>
      <c r="Q593" s="33">
        <v>7201.4626855688311</v>
      </c>
      <c r="R593" s="33">
        <v>10.233076136605918</v>
      </c>
      <c r="S593" s="33">
        <v>12.133964603730432</v>
      </c>
      <c r="T593" s="33">
        <v>10.223648341251671</v>
      </c>
      <c r="U593" s="37">
        <f t="shared" si="114"/>
        <v>1.1157385774262214E-2</v>
      </c>
      <c r="V593" s="38">
        <f t="shared" si="115"/>
        <v>1.0111573857742622</v>
      </c>
      <c r="W593" s="38">
        <f t="shared" si="116"/>
        <v>0.19360328706385488</v>
      </c>
      <c r="X593" s="37">
        <f t="shared" si="117"/>
        <v>1.4468233305334977E-2</v>
      </c>
      <c r="Y593" s="37">
        <f t="shared" si="118"/>
        <v>3.8217642308038258E-2</v>
      </c>
      <c r="Z593" s="37">
        <f t="shared" si="119"/>
        <v>6.9200621868346524E-2</v>
      </c>
    </row>
    <row r="594" spans="1:26" x14ac:dyDescent="0.3">
      <c r="A594" s="34">
        <v>27515</v>
      </c>
      <c r="B594" s="33">
        <v>90.1</v>
      </c>
      <c r="C594" s="33">
        <v>3.6966700000000001</v>
      </c>
      <c r="D594" s="33">
        <v>8.1233299999999993</v>
      </c>
      <c r="E594" s="37">
        <f t="shared" si="108"/>
        <v>-1.9908031038650992E-2</v>
      </c>
      <c r="F594" s="37">
        <f t="shared" si="109"/>
        <v>0.98009196896134898</v>
      </c>
      <c r="G594" s="37">
        <f t="shared" si="110"/>
        <v>6.6610146952101656E-2</v>
      </c>
      <c r="H594" s="37">
        <f t="shared" si="111"/>
        <v>9.4375567724922504E-2</v>
      </c>
      <c r="I594" s="37">
        <f t="shared" si="112"/>
        <v>0.12034968255760337</v>
      </c>
      <c r="J594" s="37">
        <f t="shared" si="113"/>
        <v>6.5653280618048981E-2</v>
      </c>
      <c r="K594" s="33">
        <v>53.2</v>
      </c>
      <c r="L594" s="33">
        <v>8.06</v>
      </c>
      <c r="M594" s="33">
        <v>439.92002443609016</v>
      </c>
      <c r="N594" s="33">
        <v>18.04926922011278</v>
      </c>
      <c r="O594" s="33">
        <v>78125.325593226124</v>
      </c>
      <c r="P594" s="33">
        <v>39.66276950169172</v>
      </c>
      <c r="Q594" s="33">
        <v>7043.7047852521819</v>
      </c>
      <c r="R594" s="33">
        <v>10.818139119335807</v>
      </c>
      <c r="S594" s="33">
        <v>12.836132514309529</v>
      </c>
      <c r="T594" s="33">
        <v>11.091510501235332</v>
      </c>
      <c r="U594" s="37">
        <f t="shared" si="114"/>
        <v>6.1568463321141124E-2</v>
      </c>
      <c r="V594" s="38">
        <f t="shared" si="115"/>
        <v>1.0615684633211411</v>
      </c>
      <c r="W594" s="38">
        <f t="shared" si="116"/>
        <v>0.18973669512637081</v>
      </c>
      <c r="X594" s="37">
        <f t="shared" si="117"/>
        <v>2.4776943677410124E-2</v>
      </c>
      <c r="Y594" s="37">
        <f t="shared" si="118"/>
        <v>3.2681094586800796E-2</v>
      </c>
      <c r="Z594" s="37">
        <f t="shared" si="119"/>
        <v>6.8752959980387551E-2</v>
      </c>
    </row>
    <row r="595" spans="1:26" x14ac:dyDescent="0.3">
      <c r="A595" s="34">
        <v>27546</v>
      </c>
      <c r="B595" s="33">
        <v>92.4</v>
      </c>
      <c r="C595" s="33">
        <v>3.71</v>
      </c>
      <c r="D595" s="33">
        <v>7.96</v>
      </c>
      <c r="E595" s="37">
        <f t="shared" si="108"/>
        <v>-2.0311168772046556E-2</v>
      </c>
      <c r="F595" s="37">
        <f t="shared" si="109"/>
        <v>0.97968883122795347</v>
      </c>
      <c r="G595" s="37">
        <f t="shared" si="110"/>
        <v>0.11217605944643738</v>
      </c>
      <c r="H595" s="37">
        <f t="shared" si="111"/>
        <v>0.10425733498565837</v>
      </c>
      <c r="I595" s="37">
        <f t="shared" si="112"/>
        <v>0.1228476870201618</v>
      </c>
      <c r="J595" s="37">
        <f t="shared" si="113"/>
        <v>6.6027826739753159E-2</v>
      </c>
      <c r="K595" s="33">
        <v>53.6</v>
      </c>
      <c r="L595" s="33">
        <v>7.86</v>
      </c>
      <c r="M595" s="33">
        <v>447.78315671641792</v>
      </c>
      <c r="N595" s="33">
        <v>17.979172201492538</v>
      </c>
      <c r="O595" s="33">
        <v>79787.81449833767</v>
      </c>
      <c r="P595" s="33">
        <v>38.57525895522388</v>
      </c>
      <c r="Q595" s="33">
        <v>6873.4957078654525</v>
      </c>
      <c r="R595" s="33">
        <v>11.011354609247665</v>
      </c>
      <c r="S595" s="33">
        <v>13.073236851521393</v>
      </c>
      <c r="T595" s="33">
        <v>11.608040201005027</v>
      </c>
      <c r="U595" s="37">
        <f t="shared" si="114"/>
        <v>2.5206814033346316E-2</v>
      </c>
      <c r="V595" s="38">
        <f t="shared" si="115"/>
        <v>1.0252068140333463</v>
      </c>
      <c r="W595" s="38">
        <f t="shared" si="116"/>
        <v>0.11300934677549068</v>
      </c>
      <c r="X595" s="37">
        <f t="shared" si="117"/>
        <v>2.0943366033136179E-2</v>
      </c>
      <c r="Y595" s="37">
        <f t="shared" si="118"/>
        <v>2.9454012695130594E-2</v>
      </c>
      <c r="Z595" s="37">
        <f t="shared" si="119"/>
        <v>6.508365410442174E-2</v>
      </c>
    </row>
    <row r="596" spans="1:26" x14ac:dyDescent="0.3">
      <c r="A596" s="34">
        <v>27576</v>
      </c>
      <c r="B596" s="33">
        <v>92.49</v>
      </c>
      <c r="C596" s="33">
        <v>3.71</v>
      </c>
      <c r="D596" s="33">
        <v>7.8933299999999997</v>
      </c>
      <c r="E596" s="37">
        <f t="shared" si="108"/>
        <v>-8.4109008059829356E-3</v>
      </c>
      <c r="F596" s="37">
        <f t="shared" si="109"/>
        <v>0.99158909919401705</v>
      </c>
      <c r="G596" s="37">
        <f t="shared" si="110"/>
        <v>0.1596311951696856</v>
      </c>
      <c r="H596" s="37">
        <f t="shared" si="111"/>
        <v>0.11425385527953136</v>
      </c>
      <c r="I596" s="37">
        <f t="shared" si="112"/>
        <v>0.12541577060783649</v>
      </c>
      <c r="J596" s="37">
        <f t="shared" si="113"/>
        <v>6.6416310839674253E-2</v>
      </c>
      <c r="K596" s="33">
        <v>54.2</v>
      </c>
      <c r="L596" s="33">
        <v>8.06</v>
      </c>
      <c r="M596" s="33">
        <v>443.25747177121764</v>
      </c>
      <c r="N596" s="33">
        <v>17.78014077490775</v>
      </c>
      <c r="O596" s="33">
        <v>79245.421096343736</v>
      </c>
      <c r="P596" s="33">
        <v>37.828711208302579</v>
      </c>
      <c r="Q596" s="33">
        <v>6763.0042134544601</v>
      </c>
      <c r="R596" s="33">
        <v>10.902767048238578</v>
      </c>
      <c r="S596" s="33">
        <v>12.952412030935097</v>
      </c>
      <c r="T596" s="33">
        <v>11.717488056371645</v>
      </c>
      <c r="U596" s="37">
        <f t="shared" si="114"/>
        <v>9.7355191853008187E-4</v>
      </c>
      <c r="V596" s="38">
        <f t="shared" si="115"/>
        <v>1.0009735519185301</v>
      </c>
      <c r="W596" s="38">
        <f t="shared" si="116"/>
        <v>9.2061344312224458E-2</v>
      </c>
      <c r="X596" s="37">
        <f t="shared" si="117"/>
        <v>1.3487866500174306E-2</v>
      </c>
      <c r="Y596" s="37">
        <f t="shared" si="118"/>
        <v>3.6543863988683256E-2</v>
      </c>
      <c r="Z596" s="37">
        <f t="shared" si="119"/>
        <v>6.4709889040253543E-2</v>
      </c>
    </row>
    <row r="597" spans="1:26" x14ac:dyDescent="0.3">
      <c r="A597" s="34">
        <v>27607</v>
      </c>
      <c r="B597" s="33">
        <v>85.71</v>
      </c>
      <c r="C597" s="33">
        <v>3.71</v>
      </c>
      <c r="D597" s="33">
        <v>7.82667</v>
      </c>
      <c r="E597" s="37">
        <f t="shared" si="108"/>
        <v>-8.4809668642352783E-3</v>
      </c>
      <c r="F597" s="37">
        <f t="shared" si="109"/>
        <v>0.99151903313576473</v>
      </c>
      <c r="G597" s="37">
        <f t="shared" si="110"/>
        <v>0.18204251025077678</v>
      </c>
      <c r="H597" s="37">
        <f t="shared" si="111"/>
        <v>0.12045892229601041</v>
      </c>
      <c r="I597" s="37">
        <f t="shared" si="112"/>
        <v>0.12576092075983691</v>
      </c>
      <c r="J597" s="37">
        <f t="shared" si="113"/>
        <v>6.6442793717167881E-2</v>
      </c>
      <c r="K597" s="33">
        <v>54.3</v>
      </c>
      <c r="L597" s="33">
        <v>8.4</v>
      </c>
      <c r="M597" s="33">
        <v>410.00791215469616</v>
      </c>
      <c r="N597" s="33">
        <v>17.747396500920811</v>
      </c>
      <c r="O597" s="33">
        <v>73565.482187258793</v>
      </c>
      <c r="P597" s="33">
        <v>37.440165976243094</v>
      </c>
      <c r="Q597" s="33">
        <v>6717.6846630562677</v>
      </c>
      <c r="R597" s="33">
        <v>10.089769593328018</v>
      </c>
      <c r="S597" s="33">
        <v>11.997338854776954</v>
      </c>
      <c r="T597" s="33">
        <v>10.951017482530885</v>
      </c>
      <c r="U597" s="37">
        <f t="shared" si="114"/>
        <v>-7.6131025655377285E-2</v>
      </c>
      <c r="V597" s="38">
        <f t="shared" si="115"/>
        <v>0.92386897434462267</v>
      </c>
      <c r="W597" s="38">
        <f t="shared" si="116"/>
        <v>0.11642169080147213</v>
      </c>
      <c r="X597" s="37">
        <f t="shared" si="117"/>
        <v>1.1549517940617982E-2</v>
      </c>
      <c r="Y597" s="37">
        <f t="shared" si="118"/>
        <v>4.5062006451063397E-2</v>
      </c>
      <c r="Z597" s="37">
        <f t="shared" si="119"/>
        <v>6.6492512812563298E-2</v>
      </c>
    </row>
    <row r="598" spans="1:26" x14ac:dyDescent="0.3">
      <c r="A598" s="34">
        <v>27638</v>
      </c>
      <c r="B598" s="33">
        <v>84.67</v>
      </c>
      <c r="C598" s="33">
        <v>3.71</v>
      </c>
      <c r="D598" s="33">
        <v>7.76</v>
      </c>
      <c r="E598" s="37">
        <f t="shared" si="108"/>
        <v>-8.5547979909461024E-3</v>
      </c>
      <c r="F598" s="37">
        <f t="shared" si="109"/>
        <v>0.99144520200905395</v>
      </c>
      <c r="G598" s="37">
        <f t="shared" si="110"/>
        <v>0.20483572099674907</v>
      </c>
      <c r="H598" s="37">
        <f t="shared" si="111"/>
        <v>0.12666060628629694</v>
      </c>
      <c r="I598" s="37">
        <f t="shared" si="112"/>
        <v>0.12611112232551935</v>
      </c>
      <c r="J598" s="37">
        <f t="shared" si="113"/>
        <v>6.6470253256615486E-2</v>
      </c>
      <c r="K598" s="33">
        <v>54.6</v>
      </c>
      <c r="L598" s="33">
        <v>8.43</v>
      </c>
      <c r="M598" s="33">
        <v>402.80744523809517</v>
      </c>
      <c r="N598" s="33">
        <v>17.649883333333332</v>
      </c>
      <c r="O598" s="33">
        <v>72537.443556701022</v>
      </c>
      <c r="P598" s="33">
        <v>36.917276190476187</v>
      </c>
      <c r="Q598" s="33">
        <v>6648.0519900791305</v>
      </c>
      <c r="R598" s="33">
        <v>9.918905356559419</v>
      </c>
      <c r="S598" s="33">
        <v>11.805187590081802</v>
      </c>
      <c r="T598" s="33">
        <v>10.911082474226804</v>
      </c>
      <c r="U598" s="37">
        <f t="shared" si="114"/>
        <v>-1.2208157256605449E-2</v>
      </c>
      <c r="V598" s="38">
        <f t="shared" si="115"/>
        <v>0.9877918427433946</v>
      </c>
      <c r="W598" s="38">
        <f t="shared" si="116"/>
        <v>0.19793719554096523</v>
      </c>
      <c r="X598" s="37">
        <f t="shared" si="117"/>
        <v>5.962897277972079E-2</v>
      </c>
      <c r="Y598" s="37">
        <f t="shared" si="118"/>
        <v>6.6993733797197308E-2</v>
      </c>
      <c r="Z598" s="37">
        <f t="shared" si="119"/>
        <v>7.221321979175066E-2</v>
      </c>
    </row>
    <row r="599" spans="1:26" x14ac:dyDescent="0.3">
      <c r="A599" s="34">
        <v>27668</v>
      </c>
      <c r="B599" s="33">
        <v>88.57</v>
      </c>
      <c r="C599" s="33">
        <v>3.7</v>
      </c>
      <c r="D599" s="33">
        <v>7.82667</v>
      </c>
      <c r="E599" s="37">
        <f t="shared" si="108"/>
        <v>8.5547979909462255E-3</v>
      </c>
      <c r="F599" s="37">
        <f t="shared" si="109"/>
        <v>1.0085547979909462</v>
      </c>
      <c r="G599" s="37">
        <f t="shared" si="110"/>
        <v>0.22802381504320146</v>
      </c>
      <c r="H599" s="37">
        <f t="shared" si="111"/>
        <v>0.1328549783654962</v>
      </c>
      <c r="I599" s="37">
        <f t="shared" si="112"/>
        <v>0.12646701803593352</v>
      </c>
      <c r="J599" s="37">
        <f t="shared" si="113"/>
        <v>6.649764392684876E-2</v>
      </c>
      <c r="K599" s="33">
        <v>54.9</v>
      </c>
      <c r="L599" s="33">
        <v>8.14</v>
      </c>
      <c r="M599" s="33">
        <v>419.05871056466299</v>
      </c>
      <c r="N599" s="33">
        <v>17.50612204007286</v>
      </c>
      <c r="O599" s="33">
        <v>75726.674626829539</v>
      </c>
      <c r="P599" s="33">
        <v>37.030983834426223</v>
      </c>
      <c r="Q599" s="33">
        <v>6691.7431692623677</v>
      </c>
      <c r="R599" s="33">
        <v>10.327599777501112</v>
      </c>
      <c r="S599" s="33">
        <v>12.300949653188104</v>
      </c>
      <c r="T599" s="33">
        <v>11.316434703392375</v>
      </c>
      <c r="U599" s="37">
        <f t="shared" si="114"/>
        <v>4.5031852167305729E-2</v>
      </c>
      <c r="V599" s="38">
        <f t="shared" si="115"/>
        <v>1.0450318521673057</v>
      </c>
      <c r="W599" s="38">
        <f t="shared" si="116"/>
        <v>0.23829937046684257</v>
      </c>
      <c r="X599" s="37">
        <f t="shared" si="117"/>
        <v>6.3744450036069544E-2</v>
      </c>
      <c r="Y599" s="37">
        <f t="shared" si="118"/>
        <v>7.4236291820206191E-2</v>
      </c>
      <c r="Z599" s="37">
        <f t="shared" si="119"/>
        <v>7.1153691417908504E-2</v>
      </c>
    </row>
    <row r="600" spans="1:26" x14ac:dyDescent="0.3">
      <c r="A600" s="34">
        <v>27699</v>
      </c>
      <c r="B600" s="33">
        <v>90.07</v>
      </c>
      <c r="C600" s="33">
        <v>3.69</v>
      </c>
      <c r="D600" s="33">
        <v>7.8933299999999997</v>
      </c>
      <c r="E600" s="37">
        <f t="shared" si="108"/>
        <v>8.4809668642352731E-3</v>
      </c>
      <c r="F600" s="37">
        <f t="shared" si="109"/>
        <v>1.0084809668642354</v>
      </c>
      <c r="G600" s="37">
        <f t="shared" si="110"/>
        <v>0.23281188211927573</v>
      </c>
      <c r="H600" s="37">
        <f t="shared" si="111"/>
        <v>0.13720573512164513</v>
      </c>
      <c r="I600" s="37">
        <f t="shared" si="112"/>
        <v>0.12557034562545422</v>
      </c>
      <c r="J600" s="37">
        <f t="shared" si="113"/>
        <v>6.4257759453779428E-2</v>
      </c>
      <c r="K600" s="33">
        <v>55.3</v>
      </c>
      <c r="L600" s="33">
        <v>8.0500000000000007</v>
      </c>
      <c r="M600" s="33">
        <v>423.07328589511752</v>
      </c>
      <c r="N600" s="33">
        <v>17.332523869801086</v>
      </c>
      <c r="O600" s="33">
        <v>76713.143337987116</v>
      </c>
      <c r="P600" s="33">
        <v>37.076241365099456</v>
      </c>
      <c r="Q600" s="33">
        <v>6722.7951116246686</v>
      </c>
      <c r="R600" s="33">
        <v>10.435859457947897</v>
      </c>
      <c r="S600" s="33">
        <v>12.438145517109918</v>
      </c>
      <c r="T600" s="33">
        <v>11.410900089062537</v>
      </c>
      <c r="U600" s="37">
        <f t="shared" si="114"/>
        <v>1.6793945974159931E-2</v>
      </c>
      <c r="V600" s="38">
        <f t="shared" si="115"/>
        <v>1.01679394597416</v>
      </c>
      <c r="W600" s="38">
        <f t="shared" si="116"/>
        <v>0.14379943198266165</v>
      </c>
      <c r="X600" s="37">
        <f t="shared" si="117"/>
        <v>3.8017039987312984E-2</v>
      </c>
      <c r="Y600" s="37">
        <f t="shared" si="118"/>
        <v>7.1092229330094625E-2</v>
      </c>
      <c r="Z600" s="37">
        <f t="shared" si="119"/>
        <v>6.785781817215053E-2</v>
      </c>
    </row>
    <row r="601" spans="1:26" x14ac:dyDescent="0.3">
      <c r="A601" s="34">
        <v>27729</v>
      </c>
      <c r="B601" s="33">
        <v>88.7</v>
      </c>
      <c r="C601" s="33">
        <v>3.68</v>
      </c>
      <c r="D601" s="33">
        <v>7.96</v>
      </c>
      <c r="E601" s="37">
        <f t="shared" si="108"/>
        <v>8.4109008059829477E-3</v>
      </c>
      <c r="F601" s="37">
        <f t="shared" si="109"/>
        <v>1.0084109008059829</v>
      </c>
      <c r="G601" s="37">
        <f t="shared" si="110"/>
        <v>0.2375209581402089</v>
      </c>
      <c r="H601" s="37">
        <f t="shared" si="111"/>
        <v>0.14143389243078364</v>
      </c>
      <c r="I601" s="37">
        <f t="shared" si="112"/>
        <v>0.12468518024689956</v>
      </c>
      <c r="J601" s="37">
        <f t="shared" si="113"/>
        <v>6.2007042184164973E-2</v>
      </c>
      <c r="K601" s="33">
        <v>55.5</v>
      </c>
      <c r="L601" s="33">
        <v>8</v>
      </c>
      <c r="M601" s="33">
        <v>415.13677657657655</v>
      </c>
      <c r="N601" s="33">
        <v>17.223261981981981</v>
      </c>
      <c r="O601" s="33">
        <v>75534.315981546897</v>
      </c>
      <c r="P601" s="33">
        <v>37.254664504504504</v>
      </c>
      <c r="Q601" s="33">
        <v>6778.5023135638485</v>
      </c>
      <c r="R601" s="33">
        <v>10.250368416256837</v>
      </c>
      <c r="S601" s="33">
        <v>12.22532715188469</v>
      </c>
      <c r="T601" s="33">
        <v>11.143216080402011</v>
      </c>
      <c r="U601" s="37">
        <f t="shared" si="114"/>
        <v>-1.5327256480117553E-2</v>
      </c>
      <c r="V601" s="38">
        <f t="shared" si="115"/>
        <v>0.98467274351988243</v>
      </c>
      <c r="W601" s="38">
        <f t="shared" si="116"/>
        <v>0.11715359562368266</v>
      </c>
      <c r="X601" s="37">
        <f t="shared" si="117"/>
        <v>1.166799725642953E-2</v>
      </c>
      <c r="Y601" s="37">
        <f t="shared" si="118"/>
        <v>7.5898951863514696E-2</v>
      </c>
      <c r="Z601" s="37">
        <f t="shared" si="119"/>
        <v>7.194070377399342E-2</v>
      </c>
    </row>
    <row r="602" spans="1:26" x14ac:dyDescent="0.3">
      <c r="A602" s="34">
        <v>27760</v>
      </c>
      <c r="B602" s="33">
        <v>96.86</v>
      </c>
      <c r="C602" s="33">
        <v>3.6833300000000002</v>
      </c>
      <c r="D602" s="33">
        <v>8.1933299999999996</v>
      </c>
      <c r="E602" s="37">
        <f t="shared" si="108"/>
        <v>2.8891408778579646E-2</v>
      </c>
      <c r="F602" s="37">
        <f t="shared" si="109"/>
        <v>1.0288914087785797</v>
      </c>
      <c r="G602" s="37">
        <f t="shared" si="110"/>
        <v>0.24214994212345919</v>
      </c>
      <c r="H602" s="37">
        <f t="shared" si="111"/>
        <v>0.14553876738424609</v>
      </c>
      <c r="I602" s="37">
        <f t="shared" si="112"/>
        <v>0.12381079318128574</v>
      </c>
      <c r="J602" s="37">
        <f t="shared" si="113"/>
        <v>5.9743211852751443E-2</v>
      </c>
      <c r="K602" s="33">
        <v>55.6</v>
      </c>
      <c r="L602" s="33">
        <v>7.74</v>
      </c>
      <c r="M602" s="33">
        <v>452.51215071942443</v>
      </c>
      <c r="N602" s="33">
        <v>17.20784204118705</v>
      </c>
      <c r="O602" s="33">
        <v>82595.695990926295</v>
      </c>
      <c r="P602" s="33">
        <v>38.277734667086321</v>
      </c>
      <c r="Q602" s="33">
        <v>6986.7209770115214</v>
      </c>
      <c r="R602" s="33">
        <v>11.185051362622149</v>
      </c>
      <c r="S602" s="33">
        <v>13.344852948567922</v>
      </c>
      <c r="T602" s="33">
        <v>11.821811156147746</v>
      </c>
      <c r="U602" s="37">
        <f t="shared" si="114"/>
        <v>8.8006747659549148E-2</v>
      </c>
      <c r="V602" s="38">
        <f t="shared" si="115"/>
        <v>1.0880067476595492</v>
      </c>
      <c r="W602" s="38">
        <f t="shared" si="116"/>
        <v>0.1731179001298786</v>
      </c>
      <c r="X602" s="37">
        <f t="shared" si="117"/>
        <v>2.1686264532586819E-2</v>
      </c>
      <c r="Y602" s="37">
        <f t="shared" si="118"/>
        <v>7.5690803289553799E-2</v>
      </c>
      <c r="Z602" s="37">
        <f t="shared" si="119"/>
        <v>7.825379063479776E-2</v>
      </c>
    </row>
    <row r="603" spans="1:26" x14ac:dyDescent="0.3">
      <c r="A603" s="34">
        <v>27791</v>
      </c>
      <c r="B603" s="33">
        <v>100.6</v>
      </c>
      <c r="C603" s="33">
        <v>3.6866699999999999</v>
      </c>
      <c r="D603" s="33">
        <v>8.4266699999999997</v>
      </c>
      <c r="E603" s="37">
        <f t="shared" si="108"/>
        <v>2.8081267545217795E-2</v>
      </c>
      <c r="F603" s="37">
        <f t="shared" si="109"/>
        <v>1.0280812675452178</v>
      </c>
      <c r="G603" s="37">
        <f t="shared" si="110"/>
        <v>0.21415427452528846</v>
      </c>
      <c r="H603" s="37">
        <f t="shared" si="111"/>
        <v>0.1445508101504851</v>
      </c>
      <c r="I603" s="37">
        <f t="shared" si="112"/>
        <v>0.11696088549766337</v>
      </c>
      <c r="J603" s="37">
        <f t="shared" si="113"/>
        <v>5.6674444440513838E-2</v>
      </c>
      <c r="K603" s="33">
        <v>55.8</v>
      </c>
      <c r="L603" s="33">
        <v>7.79</v>
      </c>
      <c r="M603" s="33">
        <v>468.30021146953402</v>
      </c>
      <c r="N603" s="33">
        <v>17.161713127419354</v>
      </c>
      <c r="O603" s="33">
        <v>85738.483428613836</v>
      </c>
      <c r="P603" s="33">
        <v>39.22675291236559</v>
      </c>
      <c r="Q603" s="33">
        <v>7181.808212260411</v>
      </c>
      <c r="R603" s="33">
        <v>11.58609299444969</v>
      </c>
      <c r="S603" s="33">
        <v>13.825819214816361</v>
      </c>
      <c r="T603" s="33">
        <v>11.938286416817082</v>
      </c>
      <c r="U603" s="37">
        <f t="shared" si="114"/>
        <v>3.7885620690555614E-2</v>
      </c>
      <c r="V603" s="38">
        <f t="shared" si="115"/>
        <v>1.0378856206905556</v>
      </c>
      <c r="W603" s="38">
        <f t="shared" si="116"/>
        <v>6.8918187485254689E-2</v>
      </c>
      <c r="X603" s="37">
        <f t="shared" si="117"/>
        <v>5.5897514584239971E-3</v>
      </c>
      <c r="Y603" s="37">
        <f t="shared" si="118"/>
        <v>5.7971317143061363E-2</v>
      </c>
      <c r="Z603" s="37">
        <f t="shared" si="119"/>
        <v>7.0201833500904698E-2</v>
      </c>
    </row>
    <row r="604" spans="1:26" x14ac:dyDescent="0.3">
      <c r="A604" s="34">
        <v>27820</v>
      </c>
      <c r="B604" s="33">
        <v>101.1</v>
      </c>
      <c r="C604" s="33">
        <v>3.69</v>
      </c>
      <c r="D604" s="33">
        <v>8.66</v>
      </c>
      <c r="E604" s="37">
        <f t="shared" si="108"/>
        <v>2.7313046394254841E-2</v>
      </c>
      <c r="F604" s="37">
        <f t="shared" si="109"/>
        <v>1.0273130463942548</v>
      </c>
      <c r="G604" s="37">
        <f t="shared" si="110"/>
        <v>0.18768188571511879</v>
      </c>
      <c r="H604" s="37">
        <f t="shared" si="111"/>
        <v>0.14361637984609565</v>
      </c>
      <c r="I604" s="37">
        <f t="shared" si="112"/>
        <v>0.1102678571393847</v>
      </c>
      <c r="J604" s="37">
        <f t="shared" si="113"/>
        <v>5.3685154163317428E-2</v>
      </c>
      <c r="K604" s="33">
        <v>55.9</v>
      </c>
      <c r="L604" s="33">
        <v>7.73</v>
      </c>
      <c r="M604" s="33">
        <v>469.78583720930231</v>
      </c>
      <c r="N604" s="33">
        <v>17.14648604651163</v>
      </c>
      <c r="O604" s="33">
        <v>86272.082960630389</v>
      </c>
      <c r="P604" s="33">
        <v>40.24080465116279</v>
      </c>
      <c r="Q604" s="33">
        <v>7389.8737728888154</v>
      </c>
      <c r="R604" s="33">
        <v>11.631754403566513</v>
      </c>
      <c r="S604" s="33">
        <v>13.88195237576249</v>
      </c>
      <c r="T604" s="33">
        <v>11.674364896073902</v>
      </c>
      <c r="U604" s="37">
        <f t="shared" si="114"/>
        <v>4.957868360786908E-3</v>
      </c>
      <c r="V604" s="38">
        <f t="shared" si="115"/>
        <v>1.0049578683607869</v>
      </c>
      <c r="W604" s="38">
        <f t="shared" si="116"/>
        <v>1.7367171778277513E-3</v>
      </c>
      <c r="X604" s="37">
        <f t="shared" si="117"/>
        <v>-1.1823333176272488E-2</v>
      </c>
      <c r="Y604" s="37">
        <f t="shared" si="118"/>
        <v>4.330594669853749E-2</v>
      </c>
      <c r="Z604" s="37">
        <f t="shared" si="119"/>
        <v>7.1598557869350543E-2</v>
      </c>
    </row>
    <row r="605" spans="1:26" x14ac:dyDescent="0.3">
      <c r="A605" s="34">
        <v>27851</v>
      </c>
      <c r="B605" s="33">
        <v>101.9</v>
      </c>
      <c r="C605" s="33">
        <v>3.71333</v>
      </c>
      <c r="D605" s="33">
        <v>8.8566699999999994</v>
      </c>
      <c r="E605" s="37">
        <f t="shared" si="108"/>
        <v>2.2456124893518309E-2</v>
      </c>
      <c r="F605" s="37">
        <f t="shared" si="109"/>
        <v>1.0224561248935182</v>
      </c>
      <c r="G605" s="37">
        <f t="shared" si="110"/>
        <v>0.16262658278526065</v>
      </c>
      <c r="H605" s="37">
        <f t="shared" si="111"/>
        <v>0.14272722269613691</v>
      </c>
      <c r="I605" s="37">
        <f t="shared" si="112"/>
        <v>0.10372328024210198</v>
      </c>
      <c r="J605" s="37">
        <f t="shared" si="113"/>
        <v>5.0771244981382857E-2</v>
      </c>
      <c r="K605" s="33">
        <v>56.1</v>
      </c>
      <c r="L605" s="33">
        <v>7.56</v>
      </c>
      <c r="M605" s="33">
        <v>471.81516399286983</v>
      </c>
      <c r="N605" s="33">
        <v>17.193379812655969</v>
      </c>
      <c r="O605" s="33">
        <v>86907.869062367114</v>
      </c>
      <c r="P605" s="33">
        <v>41.00796082905525</v>
      </c>
      <c r="Q605" s="33">
        <v>7553.6243050892526</v>
      </c>
      <c r="R605" s="33">
        <v>11.689164132206372</v>
      </c>
      <c r="S605" s="33">
        <v>13.951298003011855</v>
      </c>
      <c r="T605" s="33">
        <v>11.505452952407621</v>
      </c>
      <c r="U605" s="37">
        <f t="shared" si="114"/>
        <v>7.881814202253595E-3</v>
      </c>
      <c r="V605" s="38">
        <f t="shared" si="115"/>
        <v>1.0078818142022536</v>
      </c>
      <c r="W605" s="38">
        <f t="shared" si="116"/>
        <v>-7.1607997996916417E-3</v>
      </c>
      <c r="X605" s="37">
        <f t="shared" si="117"/>
        <v>-7.2480411992232874E-3</v>
      </c>
      <c r="Y605" s="37">
        <f t="shared" si="118"/>
        <v>4.954966855792442E-2</v>
      </c>
      <c r="Z605" s="37">
        <f t="shared" si="119"/>
        <v>7.6691331025580567E-2</v>
      </c>
    </row>
    <row r="606" spans="1:26" x14ac:dyDescent="0.3">
      <c r="A606" s="34">
        <v>27881</v>
      </c>
      <c r="B606" s="33">
        <v>101.2</v>
      </c>
      <c r="C606" s="33">
        <v>3.7366700000000002</v>
      </c>
      <c r="D606" s="33">
        <v>9.0533300000000008</v>
      </c>
      <c r="E606" s="37">
        <f t="shared" si="108"/>
        <v>2.1961798365943169E-2</v>
      </c>
      <c r="F606" s="37">
        <f t="shared" si="109"/>
        <v>1.0219617983659433</v>
      </c>
      <c r="G606" s="37">
        <f t="shared" si="110"/>
        <v>0.14980161221479671</v>
      </c>
      <c r="H606" s="37">
        <f t="shared" si="111"/>
        <v>0.14088994300991509</v>
      </c>
      <c r="I606" s="37">
        <f t="shared" si="112"/>
        <v>0.10120704220763255</v>
      </c>
      <c r="J606" s="37">
        <f t="shared" si="113"/>
        <v>4.8977108754422183E-2</v>
      </c>
      <c r="K606" s="33">
        <v>56.5</v>
      </c>
      <c r="L606" s="33">
        <v>7.9</v>
      </c>
      <c r="M606" s="33">
        <v>465.25670088495576</v>
      </c>
      <c r="N606" s="33">
        <v>17.17896004442478</v>
      </c>
      <c r="O606" s="33">
        <v>85963.5024554353</v>
      </c>
      <c r="P606" s="33">
        <v>41.621763318407083</v>
      </c>
      <c r="Q606" s="33">
        <v>7690.2762419453165</v>
      </c>
      <c r="R606" s="33">
        <v>11.532053585609425</v>
      </c>
      <c r="S606" s="33">
        <v>13.764637153557764</v>
      </c>
      <c r="T606" s="33">
        <v>11.178207355746448</v>
      </c>
      <c r="U606" s="37">
        <f t="shared" si="114"/>
        <v>-6.8931833753139889E-3</v>
      </c>
      <c r="V606" s="38">
        <f t="shared" si="115"/>
        <v>0.99310681662468603</v>
      </c>
      <c r="W606" s="38">
        <f t="shared" si="116"/>
        <v>-3.0220715252298191E-2</v>
      </c>
      <c r="X606" s="37">
        <f t="shared" si="117"/>
        <v>-3.3367727635145172E-3</v>
      </c>
      <c r="Y606" s="37">
        <f t="shared" si="118"/>
        <v>4.9766115632265517E-2</v>
      </c>
      <c r="Z606" s="37">
        <f t="shared" si="119"/>
        <v>7.831182663942382E-2</v>
      </c>
    </row>
    <row r="607" spans="1:26" x14ac:dyDescent="0.3">
      <c r="A607" s="34">
        <v>27912</v>
      </c>
      <c r="B607" s="33">
        <v>101.8</v>
      </c>
      <c r="C607" s="33">
        <v>3.76</v>
      </c>
      <c r="D607" s="33">
        <v>9.25</v>
      </c>
      <c r="E607" s="37">
        <f t="shared" si="108"/>
        <v>2.1490905690528275E-2</v>
      </c>
      <c r="F607" s="37">
        <f t="shared" si="109"/>
        <v>1.0214909056905284</v>
      </c>
      <c r="G607" s="37">
        <f t="shared" si="110"/>
        <v>0.1375400487664844</v>
      </c>
      <c r="H607" s="37">
        <f t="shared" si="111"/>
        <v>0.13912043020228193</v>
      </c>
      <c r="I607" s="37">
        <f t="shared" si="112"/>
        <v>9.8771265279093079E-2</v>
      </c>
      <c r="J607" s="37">
        <f t="shared" si="113"/>
        <v>4.7230587695914927E-2</v>
      </c>
      <c r="K607" s="33">
        <v>56.8</v>
      </c>
      <c r="L607" s="33">
        <v>7.86</v>
      </c>
      <c r="M607" s="33">
        <v>465.5432288732394</v>
      </c>
      <c r="N607" s="33">
        <v>17.194916901408451</v>
      </c>
      <c r="O607" s="33">
        <v>86281.19565415656</v>
      </c>
      <c r="P607" s="33">
        <v>42.301324823943659</v>
      </c>
      <c r="Q607" s="33">
        <v>7839.8925324258162</v>
      </c>
      <c r="R607" s="33">
        <v>11.543841631417102</v>
      </c>
      <c r="S607" s="33">
        <v>13.779039853350033</v>
      </c>
      <c r="T607" s="33">
        <v>11.005405405405405</v>
      </c>
      <c r="U607" s="37">
        <f t="shared" si="114"/>
        <v>5.9113472630571645E-3</v>
      </c>
      <c r="V607" s="38">
        <f t="shared" si="115"/>
        <v>1.0059113472630572</v>
      </c>
      <c r="W607" s="38">
        <f t="shared" si="116"/>
        <v>-2.6352684006723526E-2</v>
      </c>
      <c r="X607" s="37">
        <f t="shared" si="117"/>
        <v>-8.9503426097499172E-3</v>
      </c>
      <c r="Y607" s="37">
        <f t="shared" si="118"/>
        <v>4.7038052825654653E-2</v>
      </c>
      <c r="Z607" s="37">
        <f t="shared" si="119"/>
        <v>7.9219091772671391E-2</v>
      </c>
    </row>
    <row r="608" spans="1:26" x14ac:dyDescent="0.3">
      <c r="A608" s="34">
        <v>27942</v>
      </c>
      <c r="B608" s="33">
        <v>104.2</v>
      </c>
      <c r="C608" s="33">
        <v>3.79</v>
      </c>
      <c r="D608" s="33">
        <v>9.35</v>
      </c>
      <c r="E608" s="37">
        <f t="shared" si="108"/>
        <v>1.0752791776261697E-2</v>
      </c>
      <c r="F608" s="37">
        <f t="shared" si="109"/>
        <v>1.0107527917762618</v>
      </c>
      <c r="G608" s="37">
        <f t="shared" si="110"/>
        <v>0.12578253664779204</v>
      </c>
      <c r="H608" s="37">
        <f t="shared" si="111"/>
        <v>0.13741888223740517</v>
      </c>
      <c r="I608" s="37">
        <f t="shared" si="112"/>
        <v>9.6408985340969977E-2</v>
      </c>
      <c r="J608" s="37">
        <f t="shared" si="113"/>
        <v>4.5528030353331417E-2</v>
      </c>
      <c r="K608" s="33">
        <v>57.1</v>
      </c>
      <c r="L608" s="33">
        <v>7.83</v>
      </c>
      <c r="M608" s="33">
        <v>474.01510683012253</v>
      </c>
      <c r="N608" s="33">
        <v>17.241048511383536</v>
      </c>
      <c r="O608" s="33">
        <v>88117.606460265713</v>
      </c>
      <c r="P608" s="33">
        <v>42.533985113835371</v>
      </c>
      <c r="Q608" s="33">
        <v>7906.9061459067598</v>
      </c>
      <c r="R608" s="33">
        <v>11.757490488689911</v>
      </c>
      <c r="S608" s="33">
        <v>14.033225918703815</v>
      </c>
      <c r="T608" s="33">
        <v>11.144385026737968</v>
      </c>
      <c r="U608" s="37">
        <f t="shared" si="114"/>
        <v>2.3302025202844329E-2</v>
      </c>
      <c r="V608" s="38">
        <f t="shared" si="115"/>
        <v>1.0233020252028444</v>
      </c>
      <c r="W608" s="38">
        <f t="shared" si="116"/>
        <v>-2.6893900262459414E-2</v>
      </c>
      <c r="X608" s="37">
        <f t="shared" si="117"/>
        <v>-4.4601957778498402E-3</v>
      </c>
      <c r="Y608" s="37">
        <f t="shared" si="118"/>
        <v>4.6765234505706132E-2</v>
      </c>
      <c r="Z608" s="37">
        <f t="shared" si="119"/>
        <v>8.1416782479236005E-2</v>
      </c>
    </row>
    <row r="609" spans="1:26" x14ac:dyDescent="0.3">
      <c r="A609" s="34">
        <v>27973</v>
      </c>
      <c r="B609" s="33">
        <v>103.3</v>
      </c>
      <c r="C609" s="33">
        <v>3.82</v>
      </c>
      <c r="D609" s="33">
        <v>9.4499999999999993</v>
      </c>
      <c r="E609" s="37">
        <f t="shared" si="108"/>
        <v>1.0638398205055797E-2</v>
      </c>
      <c r="F609" s="37">
        <f t="shared" si="109"/>
        <v>1.0106383982050557</v>
      </c>
      <c r="G609" s="37">
        <f t="shared" si="110"/>
        <v>0.12409472155649115</v>
      </c>
      <c r="H609" s="37">
        <f t="shared" si="111"/>
        <v>0.13895952665798283</v>
      </c>
      <c r="I609" s="37">
        <f t="shared" si="112"/>
        <v>9.5410592362215496E-2</v>
      </c>
      <c r="J609" s="37">
        <f t="shared" si="113"/>
        <v>4.4772124699932192E-2</v>
      </c>
      <c r="K609" s="33">
        <v>57.4</v>
      </c>
      <c r="L609" s="33">
        <v>7.77</v>
      </c>
      <c r="M609" s="33">
        <v>467.46489372822299</v>
      </c>
      <c r="N609" s="33">
        <v>17.286697909407664</v>
      </c>
      <c r="O609" s="33">
        <v>87167.741030012257</v>
      </c>
      <c r="P609" s="33">
        <v>42.764213414634142</v>
      </c>
      <c r="Q609" s="33">
        <v>7974.2028338200944</v>
      </c>
      <c r="R609" s="33">
        <v>11.597986002509256</v>
      </c>
      <c r="S609" s="33">
        <v>13.842562825921185</v>
      </c>
      <c r="T609" s="33">
        <v>10.931216931216932</v>
      </c>
      <c r="U609" s="37">
        <f t="shared" si="114"/>
        <v>-8.6747531936736989E-3</v>
      </c>
      <c r="V609" s="38">
        <f t="shared" si="115"/>
        <v>0.99132524680632628</v>
      </c>
      <c r="W609" s="38">
        <f t="shared" si="116"/>
        <v>-4.0377091713982849E-2</v>
      </c>
      <c r="X609" s="37">
        <f t="shared" si="117"/>
        <v>-8.8902052922161801E-3</v>
      </c>
      <c r="Y609" s="37">
        <f t="shared" si="118"/>
        <v>3.7166947493365576E-2</v>
      </c>
      <c r="Z609" s="37">
        <f t="shared" si="119"/>
        <v>7.6960712251711527E-2</v>
      </c>
    </row>
    <row r="610" spans="1:26" x14ac:dyDescent="0.3">
      <c r="A610" s="34">
        <v>28004</v>
      </c>
      <c r="B610" s="33">
        <v>105.5</v>
      </c>
      <c r="C610" s="33">
        <v>3.85</v>
      </c>
      <c r="D610" s="33">
        <v>9.5500000000000007</v>
      </c>
      <c r="E610" s="37">
        <f t="shared" si="108"/>
        <v>1.0526412986987603E-2</v>
      </c>
      <c r="F610" s="37">
        <f t="shared" si="109"/>
        <v>1.0105264129869875</v>
      </c>
      <c r="G610" s="37">
        <f t="shared" si="110"/>
        <v>0.12243196045193772</v>
      </c>
      <c r="H610" s="37">
        <f t="shared" si="111"/>
        <v>0.14045882998535308</v>
      </c>
      <c r="I610" s="37">
        <f t="shared" si="112"/>
        <v>9.4427166054630085E-2</v>
      </c>
      <c r="J610" s="37">
        <f t="shared" si="113"/>
        <v>4.4025948418664917E-2</v>
      </c>
      <c r="K610" s="33">
        <v>57.6</v>
      </c>
      <c r="L610" s="33">
        <v>7.59</v>
      </c>
      <c r="M610" s="33">
        <v>475.76287326388882</v>
      </c>
      <c r="N610" s="33">
        <v>17.36196267361111</v>
      </c>
      <c r="O610" s="33">
        <v>88984.846581272373</v>
      </c>
      <c r="P610" s="33">
        <v>43.066686631944442</v>
      </c>
      <c r="Q610" s="33">
        <v>8055.0263966933762</v>
      </c>
      <c r="R610" s="33">
        <v>11.805990949539792</v>
      </c>
      <c r="S610" s="33">
        <v>14.089874827138567</v>
      </c>
      <c r="T610" s="33">
        <v>11.047120418848166</v>
      </c>
      <c r="U610" s="37">
        <f t="shared" si="114"/>
        <v>2.1073576790528393E-2</v>
      </c>
      <c r="V610" s="38">
        <f t="shared" si="115"/>
        <v>1.0210735767905283</v>
      </c>
      <c r="W610" s="38">
        <f t="shared" si="116"/>
        <v>-5.5943086279022114E-2</v>
      </c>
      <c r="X610" s="37">
        <f t="shared" si="117"/>
        <v>8.6057069566649602E-3</v>
      </c>
      <c r="Y610" s="37">
        <f t="shared" si="118"/>
        <v>3.9689124994151115E-2</v>
      </c>
      <c r="Z610" s="37">
        <f t="shared" si="119"/>
        <v>7.9809771241904137E-2</v>
      </c>
    </row>
    <row r="611" spans="1:26" x14ac:dyDescent="0.3">
      <c r="A611" s="34">
        <v>28034</v>
      </c>
      <c r="B611" s="33">
        <v>101.9</v>
      </c>
      <c r="C611" s="33">
        <v>3.9166699999999999</v>
      </c>
      <c r="D611" s="33">
        <v>9.67</v>
      </c>
      <c r="E611" s="37">
        <f t="shared" si="108"/>
        <v>1.2487154972563915E-2</v>
      </c>
      <c r="F611" s="37">
        <f t="shared" si="109"/>
        <v>1.0124871549725638</v>
      </c>
      <c r="G611" s="37">
        <f t="shared" si="110"/>
        <v>0.12081421214312993</v>
      </c>
      <c r="H611" s="37">
        <f t="shared" si="111"/>
        <v>0.14192291517776034</v>
      </c>
      <c r="I611" s="37">
        <f t="shared" si="112"/>
        <v>9.3460947425641372E-2</v>
      </c>
      <c r="J611" s="37">
        <f t="shared" si="113"/>
        <v>4.3290621886757918E-2</v>
      </c>
      <c r="K611" s="33">
        <v>57.9</v>
      </c>
      <c r="L611" s="33">
        <v>7.41</v>
      </c>
      <c r="M611" s="33">
        <v>457.14733506044905</v>
      </c>
      <c r="N611" s="33">
        <v>17.571101597754748</v>
      </c>
      <c r="O611" s="33">
        <v>85776.937595866199</v>
      </c>
      <c r="P611" s="33">
        <v>43.381891364421421</v>
      </c>
      <c r="Q611" s="33">
        <v>8139.9704273996686</v>
      </c>
      <c r="R611" s="33">
        <v>11.345696136316697</v>
      </c>
      <c r="S611" s="33">
        <v>13.541591689930151</v>
      </c>
      <c r="T611" s="33">
        <v>10.537745604963806</v>
      </c>
      <c r="U611" s="37">
        <f t="shared" si="114"/>
        <v>-3.4719012687441965E-2</v>
      </c>
      <c r="V611" s="38">
        <f t="shared" si="115"/>
        <v>0.96528098731255807</v>
      </c>
      <c r="W611" s="38">
        <f t="shared" si="116"/>
        <v>-8.9917085698706045E-2</v>
      </c>
      <c r="X611" s="37">
        <f t="shared" si="117"/>
        <v>5.3355915774959684E-3</v>
      </c>
      <c r="Y611" s="37">
        <f t="shared" si="118"/>
        <v>1.633138672977541E-2</v>
      </c>
      <c r="Z611" s="37">
        <f t="shared" si="119"/>
        <v>7.4880795365610986E-2</v>
      </c>
    </row>
    <row r="612" spans="1:26" x14ac:dyDescent="0.3">
      <c r="A612" s="34">
        <v>28065</v>
      </c>
      <c r="B612" s="33">
        <v>101.2</v>
      </c>
      <c r="C612" s="33">
        <v>3.98333</v>
      </c>
      <c r="D612" s="33">
        <v>9.7899999999999991</v>
      </c>
      <c r="E612" s="37">
        <f t="shared" si="108"/>
        <v>1.2333147077216073E-2</v>
      </c>
      <c r="F612" s="37">
        <f t="shared" si="109"/>
        <v>1.0123331470772161</v>
      </c>
      <c r="G612" s="37">
        <f t="shared" si="110"/>
        <v>0.11317536702020559</v>
      </c>
      <c r="H612" s="37">
        <f t="shared" si="111"/>
        <v>0.13949662814002739</v>
      </c>
      <c r="I612" s="37">
        <f t="shared" si="112"/>
        <v>9.13550449245637E-2</v>
      </c>
      <c r="J612" s="37">
        <f t="shared" si="113"/>
        <v>4.1205057210768281E-2</v>
      </c>
      <c r="K612" s="33">
        <v>58</v>
      </c>
      <c r="L612" s="33">
        <v>7.29</v>
      </c>
      <c r="M612" s="33">
        <v>453.2242</v>
      </c>
      <c r="N612" s="33">
        <v>17.839343404999997</v>
      </c>
      <c r="O612" s="33">
        <v>85319.760063085661</v>
      </c>
      <c r="P612" s="33">
        <v>43.844514999999994</v>
      </c>
      <c r="Q612" s="33">
        <v>8253.7593974071988</v>
      </c>
      <c r="R612" s="33">
        <v>11.248855860507962</v>
      </c>
      <c r="S612" s="33">
        <v>13.42797310224536</v>
      </c>
      <c r="T612" s="33">
        <v>10.337078651685394</v>
      </c>
      <c r="U612" s="37">
        <f t="shared" si="114"/>
        <v>-6.8931833753139889E-3</v>
      </c>
      <c r="V612" s="38">
        <f t="shared" si="115"/>
        <v>0.99310681662468603</v>
      </c>
      <c r="W612" s="38">
        <f t="shared" si="116"/>
        <v>-8.190046173149812E-2</v>
      </c>
      <c r="X612" s="37">
        <f t="shared" si="117"/>
        <v>4.0322892253996656E-3</v>
      </c>
      <c r="Y612" s="37">
        <f t="shared" si="118"/>
        <v>2.5919683939688021E-2</v>
      </c>
      <c r="Z612" s="37">
        <f t="shared" si="119"/>
        <v>7.8055393120543215E-2</v>
      </c>
    </row>
    <row r="613" spans="1:26" x14ac:dyDescent="0.3">
      <c r="A613" s="34">
        <v>28095</v>
      </c>
      <c r="B613" s="33">
        <v>104.7</v>
      </c>
      <c r="C613" s="33">
        <v>4.05</v>
      </c>
      <c r="D613" s="33">
        <v>9.91</v>
      </c>
      <c r="E613" s="37">
        <f t="shared" si="108"/>
        <v>1.2182891799477777E-2</v>
      </c>
      <c r="F613" s="37">
        <f t="shared" si="109"/>
        <v>1.0121828917994777</v>
      </c>
      <c r="G613" s="37">
        <f t="shared" si="110"/>
        <v>0.10572265044641194</v>
      </c>
      <c r="H613" s="37">
        <f t="shared" si="111"/>
        <v>0.13711072054784701</v>
      </c>
      <c r="I613" s="37">
        <f t="shared" si="112"/>
        <v>8.9279386323489085E-2</v>
      </c>
      <c r="J613" s="37">
        <f t="shared" si="113"/>
        <v>3.9127330024345319E-2</v>
      </c>
      <c r="K613" s="33">
        <v>58.2</v>
      </c>
      <c r="L613" s="33">
        <v>6.87</v>
      </c>
      <c r="M613" s="33">
        <v>467.28761340206182</v>
      </c>
      <c r="N613" s="33">
        <v>18.075595360824742</v>
      </c>
      <c r="O613" s="33">
        <v>88250.768995818027</v>
      </c>
      <c r="P613" s="33">
        <v>44.229419759450167</v>
      </c>
      <c r="Q613" s="33">
        <v>8353.057504761764</v>
      </c>
      <c r="R613" s="33">
        <v>11.597589726582941</v>
      </c>
      <c r="S613" s="33">
        <v>13.845167133360258</v>
      </c>
      <c r="T613" s="33">
        <v>10.565085771947528</v>
      </c>
      <c r="U613" s="37">
        <f t="shared" si="114"/>
        <v>3.4000361023125918E-2</v>
      </c>
      <c r="V613" s="38">
        <f t="shared" si="115"/>
        <v>1.0340003610231259</v>
      </c>
      <c r="W613" s="38">
        <f t="shared" si="116"/>
        <v>-7.0217659244858011E-2</v>
      </c>
      <c r="X613" s="37">
        <f t="shared" si="117"/>
        <v>3.7663406688199785E-3</v>
      </c>
      <c r="Y613" s="37">
        <f t="shared" si="118"/>
        <v>3.2363996307089415E-2</v>
      </c>
      <c r="Z613" s="37">
        <f t="shared" si="119"/>
        <v>8.1914747998527382E-2</v>
      </c>
    </row>
    <row r="614" spans="1:26" x14ac:dyDescent="0.3">
      <c r="A614" s="34">
        <v>28126</v>
      </c>
      <c r="B614" s="33">
        <v>103.8</v>
      </c>
      <c r="C614" s="33">
        <v>4.0966699999999996</v>
      </c>
      <c r="D614" s="33">
        <v>9.9666700000000006</v>
      </c>
      <c r="E614" s="37">
        <f t="shared" si="108"/>
        <v>5.7021778347390644E-3</v>
      </c>
      <c r="F614" s="37">
        <f t="shared" si="109"/>
        <v>1.005702177834739</v>
      </c>
      <c r="G614" s="37">
        <f t="shared" si="110"/>
        <v>9.8449341431430692E-2</v>
      </c>
      <c r="H614" s="37">
        <f t="shared" si="111"/>
        <v>0.13476856938832782</v>
      </c>
      <c r="I614" s="37">
        <f t="shared" si="112"/>
        <v>8.7233216972365746E-2</v>
      </c>
      <c r="J614" s="37">
        <f t="shared" si="113"/>
        <v>3.7058325588287033E-2</v>
      </c>
      <c r="K614" s="33">
        <v>58.5</v>
      </c>
      <c r="L614" s="33">
        <v>7.21</v>
      </c>
      <c r="M614" s="33">
        <v>460.89506666666665</v>
      </c>
      <c r="N614" s="33">
        <v>18.190125171111106</v>
      </c>
      <c r="O614" s="33">
        <v>87329.767079602811</v>
      </c>
      <c r="P614" s="33">
        <v>44.254229615555559</v>
      </c>
      <c r="Q614" s="33">
        <v>8385.2309215728801</v>
      </c>
      <c r="R614" s="33">
        <v>11.437961346787553</v>
      </c>
      <c r="S614" s="33">
        <v>13.656100626714087</v>
      </c>
      <c r="T614" s="33">
        <v>10.414712235882195</v>
      </c>
      <c r="U614" s="37">
        <f t="shared" si="114"/>
        <v>-8.6331471447030021E-3</v>
      </c>
      <c r="V614" s="38">
        <f t="shared" si="115"/>
        <v>0.99136685285529702</v>
      </c>
      <c r="W614" s="38">
        <f t="shared" si="116"/>
        <v>-0.1051891403494315</v>
      </c>
      <c r="X614" s="37">
        <f t="shared" si="117"/>
        <v>5.3027650338393073E-3</v>
      </c>
      <c r="Y614" s="37">
        <f t="shared" si="118"/>
        <v>2.7117972487830322E-2</v>
      </c>
      <c r="Z614" s="37">
        <f t="shared" si="119"/>
        <v>7.9966110740155472E-2</v>
      </c>
    </row>
    <row r="615" spans="1:26" x14ac:dyDescent="0.3">
      <c r="A615" s="34">
        <v>28157</v>
      </c>
      <c r="B615" s="33">
        <v>101</v>
      </c>
      <c r="C615" s="33">
        <v>4.1433299999999997</v>
      </c>
      <c r="D615" s="33">
        <v>10.023300000000001</v>
      </c>
      <c r="E615" s="37">
        <f t="shared" si="108"/>
        <v>5.6658565765011224E-3</v>
      </c>
      <c r="F615" s="37">
        <f t="shared" si="109"/>
        <v>1.0056658565765011</v>
      </c>
      <c r="G615" s="37">
        <f t="shared" si="110"/>
        <v>9.3223799159189324E-2</v>
      </c>
      <c r="H615" s="37">
        <f t="shared" si="111"/>
        <v>0.13607157495061006</v>
      </c>
      <c r="I615" s="37">
        <f t="shared" si="112"/>
        <v>8.3655120004239691E-2</v>
      </c>
      <c r="J615" s="37">
        <f t="shared" si="113"/>
        <v>3.7899789752746216E-2</v>
      </c>
      <c r="K615" s="33">
        <v>59.1</v>
      </c>
      <c r="L615" s="33">
        <v>7.39</v>
      </c>
      <c r="M615" s="33">
        <v>443.90952622673433</v>
      </c>
      <c r="N615" s="33">
        <v>18.210531260406089</v>
      </c>
      <c r="O615" s="33">
        <v>84398.912314049798</v>
      </c>
      <c r="P615" s="33">
        <v>44.053845091370562</v>
      </c>
      <c r="Q615" s="33">
        <v>8375.798196014015</v>
      </c>
      <c r="R615" s="33">
        <v>11.014841854222778</v>
      </c>
      <c r="S615" s="33">
        <v>13.154123053942893</v>
      </c>
      <c r="T615" s="33">
        <v>10.07652170442868</v>
      </c>
      <c r="U615" s="37">
        <f t="shared" si="114"/>
        <v>-2.7345453890528837E-2</v>
      </c>
      <c r="V615" s="38">
        <f t="shared" si="115"/>
        <v>0.97265454610947111</v>
      </c>
      <c r="W615" s="38">
        <f t="shared" si="116"/>
        <v>-0.13241283291840833</v>
      </c>
      <c r="X615" s="37">
        <f t="shared" si="117"/>
        <v>1.7523511512366419E-2</v>
      </c>
      <c r="Y615" s="37">
        <f t="shared" si="118"/>
        <v>1.7746318525187377E-2</v>
      </c>
      <c r="Z615" s="37">
        <f t="shared" si="119"/>
        <v>8.6896044163927044E-2</v>
      </c>
    </row>
    <row r="616" spans="1:26" x14ac:dyDescent="0.3">
      <c r="A616" s="34">
        <v>28185</v>
      </c>
      <c r="B616" s="33">
        <v>100.6</v>
      </c>
      <c r="C616" s="33">
        <v>4.1900000000000004</v>
      </c>
      <c r="D616" s="33">
        <v>10.08</v>
      </c>
      <c r="E616" s="37">
        <f t="shared" si="108"/>
        <v>5.6408798900857062E-3</v>
      </c>
      <c r="F616" s="37">
        <f t="shared" si="109"/>
        <v>1.0056408798900858</v>
      </c>
      <c r="G616" s="37">
        <f t="shared" si="110"/>
        <v>8.8061496595867705E-2</v>
      </c>
      <c r="H616" s="37">
        <f t="shared" si="111"/>
        <v>0.13735863465760811</v>
      </c>
      <c r="I616" s="37">
        <f t="shared" si="112"/>
        <v>8.0054264102549233E-2</v>
      </c>
      <c r="J616" s="37">
        <f t="shared" si="113"/>
        <v>3.8724673973272949E-2</v>
      </c>
      <c r="K616" s="33">
        <v>59.5</v>
      </c>
      <c r="L616" s="33">
        <v>7.46</v>
      </c>
      <c r="M616" s="33">
        <v>439.17902184873941</v>
      </c>
      <c r="N616" s="33">
        <v>18.291849915966388</v>
      </c>
      <c r="O616" s="33">
        <v>83789.332234208356</v>
      </c>
      <c r="P616" s="33">
        <v>44.005214117647057</v>
      </c>
      <c r="Q616" s="33">
        <v>8395.5911423540783</v>
      </c>
      <c r="R616" s="33">
        <v>10.89574651166274</v>
      </c>
      <c r="S616" s="33">
        <v>13.01588312275096</v>
      </c>
      <c r="T616" s="33">
        <v>9.9801587301587293</v>
      </c>
      <c r="U616" s="37">
        <f t="shared" si="114"/>
        <v>-3.9682591756206222E-3</v>
      </c>
      <c r="V616" s="38">
        <f t="shared" si="115"/>
        <v>0.9960317408243794</v>
      </c>
      <c r="W616" s="38">
        <f t="shared" si="116"/>
        <v>-0.12066236712066947</v>
      </c>
      <c r="X616" s="37">
        <f t="shared" si="117"/>
        <v>3.9541391298860695E-2</v>
      </c>
      <c r="Y616" s="37">
        <f t="shared" si="118"/>
        <v>1.8401249139504472E-2</v>
      </c>
      <c r="Z616" s="37">
        <f t="shared" si="119"/>
        <v>9.5575915440314851E-2</v>
      </c>
    </row>
    <row r="617" spans="1:26" x14ac:dyDescent="0.3">
      <c r="A617" s="34">
        <v>28216</v>
      </c>
      <c r="B617" s="33">
        <v>99.05</v>
      </c>
      <c r="C617" s="33">
        <v>4.2466699999999999</v>
      </c>
      <c r="D617" s="33">
        <v>10.193300000000001</v>
      </c>
      <c r="E617" s="37">
        <f t="shared" si="108"/>
        <v>1.1177379073053557E-2</v>
      </c>
      <c r="F617" s="37">
        <f t="shared" si="109"/>
        <v>1.0111773790730536</v>
      </c>
      <c r="G617" s="37">
        <f t="shared" si="110"/>
        <v>8.2949558026679249E-2</v>
      </c>
      <c r="H617" s="37">
        <f t="shared" si="111"/>
        <v>0.13862208025668643</v>
      </c>
      <c r="I617" s="37">
        <f t="shared" si="112"/>
        <v>7.6430365237238895E-2</v>
      </c>
      <c r="J617" s="37">
        <f t="shared" si="113"/>
        <v>3.9533717602419749E-2</v>
      </c>
      <c r="K617" s="33">
        <v>60</v>
      </c>
      <c r="L617" s="33">
        <v>7.37</v>
      </c>
      <c r="M617" s="33">
        <v>428.8089108333333</v>
      </c>
      <c r="N617" s="33">
        <v>18.384754541833331</v>
      </c>
      <c r="O617" s="33">
        <v>82103.15389962167</v>
      </c>
      <c r="P617" s="33">
        <v>44.129004248333331</v>
      </c>
      <c r="Q617" s="33">
        <v>8449.2890322565727</v>
      </c>
      <c r="R617" s="33">
        <v>10.636037409141361</v>
      </c>
      <c r="S617" s="33">
        <v>12.710931427883896</v>
      </c>
      <c r="T617" s="33">
        <v>9.7171671588200077</v>
      </c>
      <c r="U617" s="37">
        <f t="shared" si="114"/>
        <v>-1.5527484521078898E-2</v>
      </c>
      <c r="V617" s="38">
        <f t="shared" si="115"/>
        <v>0.98447251547892112</v>
      </c>
      <c r="W617" s="38">
        <f t="shared" si="116"/>
        <v>-0.1187479408912181</v>
      </c>
      <c r="X617" s="37">
        <f t="shared" si="117"/>
        <v>7.0001822710308303E-3</v>
      </c>
      <c r="Y617" s="37">
        <f t="shared" si="118"/>
        <v>1.2508969113192769E-2</v>
      </c>
      <c r="Z617" s="37">
        <f t="shared" si="119"/>
        <v>9.9975954984993898E-2</v>
      </c>
    </row>
    <row r="618" spans="1:26" x14ac:dyDescent="0.3">
      <c r="A618" s="34">
        <v>28246</v>
      </c>
      <c r="B618" s="33">
        <v>98.76</v>
      </c>
      <c r="C618" s="33">
        <v>4.3033299999999999</v>
      </c>
      <c r="D618" s="33">
        <v>10.306699999999999</v>
      </c>
      <c r="E618" s="37">
        <f t="shared" si="108"/>
        <v>1.106352748225764E-2</v>
      </c>
      <c r="F618" s="37">
        <f t="shared" si="109"/>
        <v>1.0110635274822577</v>
      </c>
      <c r="G618" s="37">
        <f t="shared" si="110"/>
        <v>8.1062348806104856E-2</v>
      </c>
      <c r="H618" s="37">
        <f t="shared" si="111"/>
        <v>0.13228245570337727</v>
      </c>
      <c r="I618" s="37">
        <f t="shared" si="112"/>
        <v>7.1252944261162021E-2</v>
      </c>
      <c r="J618" s="37">
        <f t="shared" si="113"/>
        <v>3.6889520433347478E-2</v>
      </c>
      <c r="K618" s="33">
        <v>60.3</v>
      </c>
      <c r="L618" s="33">
        <v>7.46</v>
      </c>
      <c r="M618" s="33">
        <v>425.42630646766168</v>
      </c>
      <c r="N618" s="33">
        <v>18.537361152404642</v>
      </c>
      <c r="O618" s="33">
        <v>81751.269493681262</v>
      </c>
      <c r="P618" s="33">
        <v>44.397947679933658</v>
      </c>
      <c r="Q618" s="33">
        <v>8531.6505598473523</v>
      </c>
      <c r="R618" s="33">
        <v>10.548486693556997</v>
      </c>
      <c r="S618" s="33">
        <v>12.61231292572073</v>
      </c>
      <c r="T618" s="33">
        <v>9.582116487333483</v>
      </c>
      <c r="U618" s="37">
        <f t="shared" si="114"/>
        <v>-2.9321086675811459E-3</v>
      </c>
      <c r="V618" s="38">
        <f t="shared" si="115"/>
        <v>0.99706789133241891</v>
      </c>
      <c r="W618" s="38">
        <f t="shared" si="116"/>
        <v>-6.6478275136623743E-2</v>
      </c>
      <c r="X618" s="37">
        <f t="shared" si="117"/>
        <v>6.7145851016503499E-3</v>
      </c>
      <c r="Y618" s="37">
        <f t="shared" si="118"/>
        <v>2.5120438114957011E-2</v>
      </c>
      <c r="Z618" s="37">
        <f t="shared" si="119"/>
        <v>0.10043857529447564</v>
      </c>
    </row>
    <row r="619" spans="1:26" x14ac:dyDescent="0.3">
      <c r="A619" s="34">
        <v>28277</v>
      </c>
      <c r="B619" s="33">
        <v>99.29</v>
      </c>
      <c r="C619" s="33">
        <v>4.3600000000000003</v>
      </c>
      <c r="D619" s="33">
        <v>10.42</v>
      </c>
      <c r="E619" s="37">
        <f t="shared" si="108"/>
        <v>1.0932867126687288E-2</v>
      </c>
      <c r="F619" s="37">
        <f t="shared" si="109"/>
        <v>1.0109328671266873</v>
      </c>
      <c r="G619" s="37">
        <f t="shared" si="110"/>
        <v>7.9215659037508379E-2</v>
      </c>
      <c r="H619" s="37">
        <f t="shared" si="111"/>
        <v>0.12596624386007615</v>
      </c>
      <c r="I619" s="37">
        <f t="shared" si="112"/>
        <v>6.6055383811329804E-2</v>
      </c>
      <c r="J619" s="37">
        <f t="shared" si="113"/>
        <v>3.4234229674564354E-2</v>
      </c>
      <c r="K619" s="33">
        <v>60.7</v>
      </c>
      <c r="L619" s="33">
        <v>7.28</v>
      </c>
      <c r="M619" s="33">
        <v>424.89086276771008</v>
      </c>
      <c r="N619" s="33">
        <v>18.657711367380557</v>
      </c>
      <c r="O619" s="33">
        <v>81947.154019462789</v>
      </c>
      <c r="P619" s="33">
        <v>44.590218451400325</v>
      </c>
      <c r="Q619" s="33">
        <v>8599.9531159512753</v>
      </c>
      <c r="R619" s="33">
        <v>10.530023959090759</v>
      </c>
      <c r="S619" s="33">
        <v>12.59654284215231</v>
      </c>
      <c r="T619" s="33">
        <v>9.5287907869481767</v>
      </c>
      <c r="U619" s="37">
        <f t="shared" si="114"/>
        <v>5.3521965685239883E-3</v>
      </c>
      <c r="V619" s="38">
        <f t="shared" si="115"/>
        <v>1.0053521965685239</v>
      </c>
      <c r="W619" s="38">
        <f t="shared" si="116"/>
        <v>-1.74322657083259E-2</v>
      </c>
      <c r="X619" s="37">
        <f t="shared" si="117"/>
        <v>2.2263390537471395E-2</v>
      </c>
      <c r="Y619" s="37">
        <f t="shared" si="118"/>
        <v>2.5881155732982997E-2</v>
      </c>
      <c r="Z619" s="37">
        <f t="shared" si="119"/>
        <v>0.10066491747818063</v>
      </c>
    </row>
    <row r="620" spans="1:26" x14ac:dyDescent="0.3">
      <c r="A620" s="34">
        <v>28307</v>
      </c>
      <c r="B620" s="33">
        <v>100.2</v>
      </c>
      <c r="C620" s="33">
        <v>4.4066700000000001</v>
      </c>
      <c r="D620" s="33">
        <v>10.5167</v>
      </c>
      <c r="E620" s="37">
        <f t="shared" si="108"/>
        <v>9.2374335609762565E-3</v>
      </c>
      <c r="F620" s="37">
        <f t="shared" si="109"/>
        <v>1.0092374335609762</v>
      </c>
      <c r="G620" s="37">
        <f t="shared" si="110"/>
        <v>7.7409668932820752E-2</v>
      </c>
      <c r="H620" s="37">
        <f t="shared" si="111"/>
        <v>0.11967421082099783</v>
      </c>
      <c r="I620" s="37">
        <f t="shared" si="112"/>
        <v>6.0842560402430301E-2</v>
      </c>
      <c r="J620" s="37">
        <f t="shared" si="113"/>
        <v>3.1567397829332045E-2</v>
      </c>
      <c r="K620" s="33">
        <v>61</v>
      </c>
      <c r="L620" s="33">
        <v>7.33</v>
      </c>
      <c r="M620" s="33">
        <v>426.67623934426229</v>
      </c>
      <c r="N620" s="33">
        <v>18.764684467377048</v>
      </c>
      <c r="O620" s="33">
        <v>82593.082799530253</v>
      </c>
      <c r="P620" s="33">
        <v>44.782694673770493</v>
      </c>
      <c r="Q620" s="33">
        <v>8668.7292802177617</v>
      </c>
      <c r="R620" s="33">
        <v>10.567692447775405</v>
      </c>
      <c r="S620" s="33">
        <v>12.647994539435674</v>
      </c>
      <c r="T620" s="33">
        <v>9.5277035571995015</v>
      </c>
      <c r="U620" s="37">
        <f t="shared" si="114"/>
        <v>9.1233276052617371E-3</v>
      </c>
      <c r="V620" s="38">
        <f t="shared" si="115"/>
        <v>1.0091233276052618</v>
      </c>
      <c r="W620" s="38">
        <f t="shared" si="116"/>
        <v>-2.0158070572000142E-2</v>
      </c>
      <c r="X620" s="37">
        <f t="shared" si="117"/>
        <v>4.0614165209754027E-2</v>
      </c>
      <c r="Y620" s="37">
        <f t="shared" si="118"/>
        <v>1.2569658306879283E-2</v>
      </c>
      <c r="Z620" s="37">
        <f t="shared" si="119"/>
        <v>0.10424352055432085</v>
      </c>
    </row>
    <row r="621" spans="1:26" x14ac:dyDescent="0.3">
      <c r="A621" s="34">
        <v>28338</v>
      </c>
      <c r="B621" s="33">
        <v>97.75</v>
      </c>
      <c r="C621" s="33">
        <v>4.4533300000000002</v>
      </c>
      <c r="D621" s="33">
        <v>10.613300000000001</v>
      </c>
      <c r="E621" s="37">
        <f t="shared" si="108"/>
        <v>9.1434617134257996E-3</v>
      </c>
      <c r="F621" s="37">
        <f t="shared" si="109"/>
        <v>1.0091434617134258</v>
      </c>
      <c r="G621" s="37">
        <f t="shared" si="110"/>
        <v>7.8264838018428984E-2</v>
      </c>
      <c r="H621" s="37">
        <f t="shared" si="111"/>
        <v>0.11431122158668927</v>
      </c>
      <c r="I621" s="37">
        <f t="shared" si="112"/>
        <v>5.6069101590640713E-2</v>
      </c>
      <c r="J621" s="37">
        <f t="shared" si="113"/>
        <v>3.3876211910851772E-2</v>
      </c>
      <c r="K621" s="33">
        <v>61.2</v>
      </c>
      <c r="L621" s="33">
        <v>7.4</v>
      </c>
      <c r="M621" s="33">
        <v>414.88326388888885</v>
      </c>
      <c r="N621" s="33">
        <v>18.901402409967318</v>
      </c>
      <c r="O621" s="33">
        <v>80615.179268554799</v>
      </c>
      <c r="P621" s="33">
        <v>45.046348282679737</v>
      </c>
      <c r="Q621" s="33">
        <v>8752.8704054317423</v>
      </c>
      <c r="R621" s="33">
        <v>10.268385666710996</v>
      </c>
      <c r="S621" s="33">
        <v>12.297488474266265</v>
      </c>
      <c r="T621" s="33">
        <v>9.2101419916519838</v>
      </c>
      <c r="U621" s="37">
        <f t="shared" si="114"/>
        <v>-2.4754989785289307E-2</v>
      </c>
      <c r="V621" s="38">
        <f t="shared" si="115"/>
        <v>0.97524501021471066</v>
      </c>
      <c r="W621" s="38">
        <f t="shared" si="116"/>
        <v>-3.3700919534236262E-2</v>
      </c>
      <c r="X621" s="37">
        <f t="shared" si="117"/>
        <v>5.2104216926205815E-2</v>
      </c>
      <c r="Y621" s="37">
        <f t="shared" si="118"/>
        <v>1.0202575405116043E-2</v>
      </c>
      <c r="Z621" s="37">
        <f t="shared" si="119"/>
        <v>0.10615787854638725</v>
      </c>
    </row>
    <row r="622" spans="1:26" x14ac:dyDescent="0.3">
      <c r="A622" s="34">
        <v>28369</v>
      </c>
      <c r="B622" s="33">
        <v>96.23</v>
      </c>
      <c r="C622" s="33">
        <v>4.5</v>
      </c>
      <c r="D622" s="33">
        <v>10.71</v>
      </c>
      <c r="E622" s="37">
        <f t="shared" si="108"/>
        <v>9.0699528600344786E-3</v>
      </c>
      <c r="F622" s="37">
        <f t="shared" si="109"/>
        <v>1.0090699528600344</v>
      </c>
      <c r="G622" s="37">
        <f t="shared" si="110"/>
        <v>7.9123896035620866E-2</v>
      </c>
      <c r="H622" s="37">
        <f t="shared" si="111"/>
        <v>0.1089665486107414</v>
      </c>
      <c r="I622" s="37">
        <f t="shared" si="112"/>
        <v>5.1271563705470591E-2</v>
      </c>
      <c r="J622" s="37">
        <f t="shared" si="113"/>
        <v>3.6093914393524607E-2</v>
      </c>
      <c r="K622" s="33">
        <v>61.4</v>
      </c>
      <c r="L622" s="33">
        <v>7.34</v>
      </c>
      <c r="M622" s="33">
        <v>407.10148517915309</v>
      </c>
      <c r="N622" s="33">
        <v>19.037271986970683</v>
      </c>
      <c r="O622" s="33">
        <v>79411.374637188652</v>
      </c>
      <c r="P622" s="33">
        <v>45.308707328990231</v>
      </c>
      <c r="Q622" s="33">
        <v>8838.1567324565167</v>
      </c>
      <c r="R622" s="33">
        <v>10.067742820070702</v>
      </c>
      <c r="S622" s="33">
        <v>12.065823759131632</v>
      </c>
      <c r="T622" s="33">
        <v>8.9850606909430439</v>
      </c>
      <c r="U622" s="37">
        <f t="shared" si="114"/>
        <v>-1.5672039497165693E-2</v>
      </c>
      <c r="V622" s="38">
        <f t="shared" si="115"/>
        <v>0.98432796050283433</v>
      </c>
      <c r="W622" s="38">
        <f t="shared" si="116"/>
        <v>5.6975665318455659E-2</v>
      </c>
      <c r="X622" s="37">
        <f t="shared" si="117"/>
        <v>7.0541479176259969E-2</v>
      </c>
      <c r="Y622" s="37">
        <f t="shared" si="118"/>
        <v>1.5768848600294483E-2</v>
      </c>
      <c r="Z622" s="37">
        <f t="shared" si="119"/>
        <v>0.11460406030673553</v>
      </c>
    </row>
    <row r="623" spans="1:26" x14ac:dyDescent="0.3">
      <c r="A623" s="34">
        <v>28399</v>
      </c>
      <c r="B623" s="33">
        <v>93.74</v>
      </c>
      <c r="C623" s="33">
        <v>4.5566700000000004</v>
      </c>
      <c r="D623" s="33">
        <v>10.77</v>
      </c>
      <c r="E623" s="37">
        <f t="shared" si="108"/>
        <v>5.5866067086397762E-3</v>
      </c>
      <c r="F623" s="37">
        <f t="shared" si="109"/>
        <v>1.0055866067086399</v>
      </c>
      <c r="G623" s="37">
        <f t="shared" si="110"/>
        <v>7.9948290224509888E-2</v>
      </c>
      <c r="H623" s="37">
        <f t="shared" si="111"/>
        <v>0.10363314453412453</v>
      </c>
      <c r="I623" s="37">
        <f t="shared" si="112"/>
        <v>4.6447551255317521E-2</v>
      </c>
      <c r="J623" s="37">
        <f t="shared" si="113"/>
        <v>3.8224532314624859E-2</v>
      </c>
      <c r="K623" s="33">
        <v>61.6</v>
      </c>
      <c r="L623" s="33">
        <v>7.52</v>
      </c>
      <c r="M623" s="33">
        <v>395.27997110389606</v>
      </c>
      <c r="N623" s="33">
        <v>19.214426988798703</v>
      </c>
      <c r="O623" s="33">
        <v>77417.746412075852</v>
      </c>
      <c r="P623" s="33">
        <v>45.414607305194799</v>
      </c>
      <c r="Q623" s="33">
        <v>8894.6994757633547</v>
      </c>
      <c r="R623" s="33">
        <v>9.7666662995565456</v>
      </c>
      <c r="S623" s="33">
        <v>11.715003066672743</v>
      </c>
      <c r="T623" s="33">
        <v>8.7038068709377896</v>
      </c>
      <c r="U623" s="37">
        <f t="shared" si="114"/>
        <v>-2.6216166873749544E-2</v>
      </c>
      <c r="V623" s="38">
        <f t="shared" si="115"/>
        <v>0.9737838331262505</v>
      </c>
      <c r="W623" s="38">
        <f t="shared" si="116"/>
        <v>7.3804369814416404E-2</v>
      </c>
      <c r="X623" s="37">
        <f t="shared" si="117"/>
        <v>8.3797444793564324E-2</v>
      </c>
      <c r="Y623" s="37">
        <f t="shared" si="118"/>
        <v>3.9773499126479983E-2</v>
      </c>
      <c r="Z623" s="37">
        <f t="shared" si="119"/>
        <v>0.11280880831163564</v>
      </c>
    </row>
    <row r="624" spans="1:26" x14ac:dyDescent="0.3">
      <c r="A624" s="34">
        <v>28430</v>
      </c>
      <c r="B624" s="33">
        <v>94.28</v>
      </c>
      <c r="C624" s="33">
        <v>4.6133300000000004</v>
      </c>
      <c r="D624" s="33">
        <v>10.83</v>
      </c>
      <c r="E624" s="37">
        <f t="shared" si="108"/>
        <v>5.555569844602184E-3</v>
      </c>
      <c r="F624" s="37">
        <f t="shared" si="109"/>
        <v>1.0055555698446021</v>
      </c>
      <c r="G624" s="37">
        <f t="shared" si="110"/>
        <v>9.7206657485972014E-2</v>
      </c>
      <c r="H624" s="37">
        <f t="shared" si="111"/>
        <v>0.10313239548116293</v>
      </c>
      <c r="I624" s="37">
        <f t="shared" si="112"/>
        <v>4.0683797959629509E-2</v>
      </c>
      <c r="J624" s="37">
        <f t="shared" si="113"/>
        <v>4.1009387383382112E-2</v>
      </c>
      <c r="K624" s="33">
        <v>61.9</v>
      </c>
      <c r="L624" s="33">
        <v>7.58</v>
      </c>
      <c r="M624" s="33">
        <v>395.63025589660742</v>
      </c>
      <c r="N624" s="33">
        <v>19.359067972374799</v>
      </c>
      <c r="O624" s="33">
        <v>77802.316560548657</v>
      </c>
      <c r="P624" s="33">
        <v>45.446284168012923</v>
      </c>
      <c r="Q624" s="33">
        <v>8937.1986460621756</v>
      </c>
      <c r="R624" s="33">
        <v>9.7662999836601969</v>
      </c>
      <c r="S624" s="33">
        <v>11.724729783734968</v>
      </c>
      <c r="T624" s="33">
        <v>8.7054478301015692</v>
      </c>
      <c r="U624" s="37">
        <f t="shared" si="114"/>
        <v>5.7440855733704088E-3</v>
      </c>
      <c r="V624" s="38">
        <f t="shared" si="115"/>
        <v>1.0057440855733704</v>
      </c>
      <c r="W624" s="38">
        <f t="shared" si="116"/>
        <v>6.71214050981086E-2</v>
      </c>
      <c r="X624" s="37">
        <f t="shared" si="117"/>
        <v>0.10226874617436987</v>
      </c>
      <c r="Y624" s="37">
        <f t="shared" si="118"/>
        <v>6.071365851943078E-2</v>
      </c>
      <c r="Z624" s="37">
        <f t="shared" si="119"/>
        <v>0.10158377715207312</v>
      </c>
    </row>
    <row r="625" spans="1:26" x14ac:dyDescent="0.3">
      <c r="A625" s="34">
        <v>28460</v>
      </c>
      <c r="B625" s="33">
        <v>93.82</v>
      </c>
      <c r="C625" s="33">
        <v>4.67</v>
      </c>
      <c r="D625" s="33">
        <v>10.89</v>
      </c>
      <c r="E625" s="37">
        <f t="shared" si="108"/>
        <v>5.5248759319698072E-3</v>
      </c>
      <c r="F625" s="37">
        <f t="shared" si="109"/>
        <v>1.0055248759319697</v>
      </c>
      <c r="G625" s="37">
        <f t="shared" si="110"/>
        <v>0.11428334055865919</v>
      </c>
      <c r="H625" s="37">
        <f t="shared" si="111"/>
        <v>0.1026364654267935</v>
      </c>
      <c r="I625" s="37">
        <f t="shared" si="112"/>
        <v>3.4820588991646417E-2</v>
      </c>
      <c r="J625" s="37">
        <f t="shared" si="113"/>
        <v>4.3689507499665936E-2</v>
      </c>
      <c r="K625" s="33">
        <v>62.1</v>
      </c>
      <c r="L625" s="33">
        <v>7.69</v>
      </c>
      <c r="M625" s="33">
        <v>392.43198808373586</v>
      </c>
      <c r="N625" s="33">
        <v>19.533760225442833</v>
      </c>
      <c r="O625" s="33">
        <v>77493.480233502851</v>
      </c>
      <c r="P625" s="33">
        <v>45.550888405797096</v>
      </c>
      <c r="Q625" s="33">
        <v>8994.9264521727346</v>
      </c>
      <c r="R625" s="33">
        <v>9.6782665825359171</v>
      </c>
      <c r="S625" s="33">
        <v>11.629817356636805</v>
      </c>
      <c r="T625" s="33">
        <v>8.6152433425160684</v>
      </c>
      <c r="U625" s="37">
        <f t="shared" si="114"/>
        <v>-4.8910251676184324E-3</v>
      </c>
      <c r="V625" s="38">
        <f t="shared" si="115"/>
        <v>0.99510897483238159</v>
      </c>
      <c r="W625" s="38">
        <f t="shared" si="116"/>
        <v>-2.9877980789870806E-3</v>
      </c>
      <c r="X625" s="37">
        <f t="shared" si="117"/>
        <v>0.11397802290342351</v>
      </c>
      <c r="Y625" s="37">
        <f t="shared" si="118"/>
        <v>6.7426210748853244E-2</v>
      </c>
      <c r="Z625" s="37">
        <f t="shared" si="119"/>
        <v>8.647818721467182E-2</v>
      </c>
    </row>
    <row r="626" spans="1:26" x14ac:dyDescent="0.3">
      <c r="A626" s="34">
        <v>28491</v>
      </c>
      <c r="B626" s="33">
        <v>90.25</v>
      </c>
      <c r="C626" s="33">
        <v>4.71333</v>
      </c>
      <c r="D626" s="33">
        <v>10.9</v>
      </c>
      <c r="E626" s="37">
        <f t="shared" si="108"/>
        <v>9.1785229022895971E-4</v>
      </c>
      <c r="F626" s="37">
        <f t="shared" si="109"/>
        <v>1.0009178522902289</v>
      </c>
      <c r="G626" s="37">
        <f t="shared" si="110"/>
        <v>0.13116336236791559</v>
      </c>
      <c r="H626" s="37">
        <f t="shared" si="111"/>
        <v>0.10214528460849515</v>
      </c>
      <c r="I626" s="37">
        <f t="shared" si="112"/>
        <v>2.8849534817703137E-2</v>
      </c>
      <c r="J626" s="37">
        <f t="shared" si="113"/>
        <v>4.6272699562019959E-2</v>
      </c>
      <c r="K626" s="33">
        <v>62.5</v>
      </c>
      <c r="L626" s="33">
        <v>7.96</v>
      </c>
      <c r="M626" s="33">
        <v>375.08333199999998</v>
      </c>
      <c r="N626" s="33">
        <v>19.588825719839999</v>
      </c>
      <c r="O626" s="33">
        <v>74389.994149140999</v>
      </c>
      <c r="P626" s="33">
        <v>45.3009232</v>
      </c>
      <c r="Q626" s="33">
        <v>8984.4979083173057</v>
      </c>
      <c r="R626" s="33">
        <v>9.2414622609346857</v>
      </c>
      <c r="S626" s="33">
        <v>11.117327063419967</v>
      </c>
      <c r="T626" s="33">
        <v>8.2798165137614674</v>
      </c>
      <c r="U626" s="37">
        <f t="shared" si="114"/>
        <v>-3.8794455687321559E-2</v>
      </c>
      <c r="V626" s="38">
        <f t="shared" si="115"/>
        <v>0.96120554431267846</v>
      </c>
      <c r="W626" s="38">
        <f t="shared" si="116"/>
        <v>1.6614423967066472E-2</v>
      </c>
      <c r="X626" s="37">
        <f t="shared" si="117"/>
        <v>0.11008295600829054</v>
      </c>
      <c r="Y626" s="37">
        <f t="shared" si="118"/>
        <v>7.02883085259014E-2</v>
      </c>
      <c r="Z626" s="37">
        <f t="shared" si="119"/>
        <v>8.5300292023018365E-2</v>
      </c>
    </row>
    <row r="627" spans="1:26" x14ac:dyDescent="0.3">
      <c r="A627" s="34">
        <v>28522</v>
      </c>
      <c r="B627" s="33">
        <v>88.98</v>
      </c>
      <c r="C627" s="33">
        <v>4.7566699999999997</v>
      </c>
      <c r="D627" s="33">
        <v>10.91</v>
      </c>
      <c r="E627" s="37">
        <f t="shared" si="108"/>
        <v>9.1701060988140645E-4</v>
      </c>
      <c r="F627" s="37">
        <f t="shared" si="109"/>
        <v>1.0009170106098815</v>
      </c>
      <c r="G627" s="37">
        <f t="shared" si="110"/>
        <v>0.15937682559388588</v>
      </c>
      <c r="H627" s="37">
        <f t="shared" si="111"/>
        <v>0.10001251438535963</v>
      </c>
      <c r="I627" s="37">
        <f t="shared" si="112"/>
        <v>2.7496297181725637E-2</v>
      </c>
      <c r="J627" s="37">
        <f t="shared" si="113"/>
        <v>4.822252305245911E-2</v>
      </c>
      <c r="K627" s="33">
        <v>62.9</v>
      </c>
      <c r="L627" s="33">
        <v>8.0299999999999994</v>
      </c>
      <c r="M627" s="33">
        <v>367.45344896661362</v>
      </c>
      <c r="N627" s="33">
        <v>19.643232154372019</v>
      </c>
      <c r="O627" s="33">
        <v>73201.417489614192</v>
      </c>
      <c r="P627" s="33">
        <v>45.054137201907785</v>
      </c>
      <c r="Q627" s="33">
        <v>8975.3592359147096</v>
      </c>
      <c r="R627" s="33">
        <v>9.0452635707047353</v>
      </c>
      <c r="S627" s="33">
        <v>10.894504079092554</v>
      </c>
      <c r="T627" s="33">
        <v>8.1558203483043084</v>
      </c>
      <c r="U627" s="37">
        <f t="shared" si="114"/>
        <v>-1.4171971835094473E-2</v>
      </c>
      <c r="V627" s="38">
        <f t="shared" si="115"/>
        <v>0.98582802816490556</v>
      </c>
      <c r="W627" s="38">
        <f t="shared" si="116"/>
        <v>9.6537561442770814E-2</v>
      </c>
      <c r="X627" s="37">
        <f t="shared" si="117"/>
        <v>0.12213430966958327</v>
      </c>
      <c r="Y627" s="37">
        <f t="shared" si="118"/>
        <v>8.5089640383012366E-2</v>
      </c>
      <c r="Z627" s="37">
        <f t="shared" si="119"/>
        <v>9.3107937088562132E-2</v>
      </c>
    </row>
    <row r="628" spans="1:26" x14ac:dyDescent="0.3">
      <c r="A628" s="34">
        <v>28550</v>
      </c>
      <c r="B628" s="33">
        <v>88.82</v>
      </c>
      <c r="C628" s="33">
        <v>4.8</v>
      </c>
      <c r="D628" s="33">
        <v>10.92</v>
      </c>
      <c r="E628" s="37">
        <f t="shared" si="108"/>
        <v>9.1617047177958209E-4</v>
      </c>
      <c r="F628" s="37">
        <f t="shared" si="109"/>
        <v>1.0009161704717795</v>
      </c>
      <c r="G628" s="37">
        <f t="shared" si="110"/>
        <v>0.18754747815772821</v>
      </c>
      <c r="H628" s="37">
        <f t="shared" si="111"/>
        <v>9.787044943836154E-2</v>
      </c>
      <c r="I628" s="37">
        <f t="shared" si="112"/>
        <v>2.6134907109888417E-2</v>
      </c>
      <c r="J628" s="37">
        <f t="shared" si="113"/>
        <v>5.0132570812130517E-2</v>
      </c>
      <c r="K628" s="33">
        <v>63.4</v>
      </c>
      <c r="L628" s="33">
        <v>8.0399999999999991</v>
      </c>
      <c r="M628" s="33">
        <v>363.90002302839116</v>
      </c>
      <c r="N628" s="33">
        <v>19.665842271293375</v>
      </c>
      <c r="O628" s="33">
        <v>72820.003584938895</v>
      </c>
      <c r="P628" s="33">
        <v>44.739791167192429</v>
      </c>
      <c r="Q628" s="33">
        <v>8952.8759192471607</v>
      </c>
      <c r="R628" s="33">
        <v>8.9504200776338916</v>
      </c>
      <c r="S628" s="33">
        <v>10.793768769045762</v>
      </c>
      <c r="T628" s="33">
        <v>8.1336996336996332</v>
      </c>
      <c r="U628" s="37">
        <f t="shared" si="114"/>
        <v>-1.7997755139396528E-3</v>
      </c>
      <c r="V628" s="38">
        <f t="shared" si="115"/>
        <v>0.99820022448606038</v>
      </c>
      <c r="W628" s="38">
        <f t="shared" si="116"/>
        <v>9.5667371262379231E-2</v>
      </c>
      <c r="X628" s="37">
        <f t="shared" si="117"/>
        <v>0.11487674204019793</v>
      </c>
      <c r="Y628" s="37">
        <f t="shared" si="118"/>
        <v>9.1396510366907435E-2</v>
      </c>
      <c r="Z628" s="37">
        <f t="shared" si="119"/>
        <v>9.7515024290464325E-2</v>
      </c>
    </row>
    <row r="629" spans="1:26" x14ac:dyDescent="0.3">
      <c r="A629" s="34">
        <v>28581</v>
      </c>
      <c r="B629" s="33">
        <v>92.71</v>
      </c>
      <c r="C629" s="33">
        <v>4.8366699999999998</v>
      </c>
      <c r="D629" s="33">
        <v>11.023300000000001</v>
      </c>
      <c r="E629" s="37">
        <f t="shared" si="108"/>
        <v>9.4152441155400269E-3</v>
      </c>
      <c r="F629" s="37">
        <f t="shared" si="109"/>
        <v>1.00941524411554</v>
      </c>
      <c r="G629" s="37">
        <f t="shared" si="110"/>
        <v>0.21565760178673088</v>
      </c>
      <c r="H629" s="37">
        <f t="shared" si="111"/>
        <v>9.571898511208321E-2</v>
      </c>
      <c r="I629" s="37">
        <f t="shared" si="112"/>
        <v>2.4768503819133869E-2</v>
      </c>
      <c r="J629" s="37">
        <f t="shared" si="113"/>
        <v>5.2003324779968274E-2</v>
      </c>
      <c r="K629" s="33">
        <v>63.9</v>
      </c>
      <c r="L629" s="33">
        <v>8.15</v>
      </c>
      <c r="M629" s="33">
        <v>376.86542456964003</v>
      </c>
      <c r="N629" s="33">
        <v>19.661025704381842</v>
      </c>
      <c r="O629" s="33">
        <v>75742.372870290652</v>
      </c>
      <c r="P629" s="33">
        <v>44.809628245696402</v>
      </c>
      <c r="Q629" s="33">
        <v>9005.8343097947909</v>
      </c>
      <c r="R629" s="33">
        <v>9.2625887208668445</v>
      </c>
      <c r="S629" s="33">
        <v>11.182400797006666</v>
      </c>
      <c r="T629" s="33">
        <v>8.4103671314397666</v>
      </c>
      <c r="U629" s="37">
        <f t="shared" si="114"/>
        <v>4.2864491754934855E-2</v>
      </c>
      <c r="V629" s="38">
        <f t="shared" si="115"/>
        <v>1.0428644917549348</v>
      </c>
      <c r="W629" s="38">
        <f t="shared" si="116"/>
        <v>0.11834225196804149</v>
      </c>
      <c r="X629" s="37">
        <f t="shared" si="117"/>
        <v>0.12761930617376027</v>
      </c>
      <c r="Y629" s="37">
        <f t="shared" si="118"/>
        <v>9.8529006665792451E-2</v>
      </c>
      <c r="Z629" s="37">
        <f t="shared" si="119"/>
        <v>0.10058102538800462</v>
      </c>
    </row>
    <row r="630" spans="1:26" x14ac:dyDescent="0.3">
      <c r="A630" s="34">
        <v>28611</v>
      </c>
      <c r="B630" s="33">
        <v>97.41</v>
      </c>
      <c r="C630" s="33">
        <v>4.8733300000000002</v>
      </c>
      <c r="D630" s="33">
        <v>11.1267</v>
      </c>
      <c r="E630" s="37">
        <f t="shared" si="108"/>
        <v>9.3364109346646788E-3</v>
      </c>
      <c r="F630" s="37">
        <f t="shared" si="109"/>
        <v>1.0093364109346648</v>
      </c>
      <c r="G630" s="37">
        <f t="shared" si="110"/>
        <v>0.22467340896137045</v>
      </c>
      <c r="H630" s="37">
        <f t="shared" si="111"/>
        <v>9.5840557598616982E-2</v>
      </c>
      <c r="I630" s="37">
        <f t="shared" si="112"/>
        <v>2.3801208137924412E-2</v>
      </c>
      <c r="J630" s="37">
        <f t="shared" si="113"/>
        <v>5.6321838598583973E-2</v>
      </c>
      <c r="K630" s="33">
        <v>64.5</v>
      </c>
      <c r="L630" s="33">
        <v>8.35</v>
      </c>
      <c r="M630" s="33">
        <v>392.28743767441853</v>
      </c>
      <c r="N630" s="33">
        <v>19.625768798294573</v>
      </c>
      <c r="O630" s="33">
        <v>79170.586164156892</v>
      </c>
      <c r="P630" s="33">
        <v>44.809204730232551</v>
      </c>
      <c r="Q630" s="33">
        <v>9043.2949499304432</v>
      </c>
      <c r="R630" s="33">
        <v>9.634910728598447</v>
      </c>
      <c r="S630" s="33">
        <v>11.642215937209848</v>
      </c>
      <c r="T630" s="33">
        <v>8.7546172719674296</v>
      </c>
      <c r="U630" s="37">
        <f t="shared" si="114"/>
        <v>4.9452533163973182E-2</v>
      </c>
      <c r="V630" s="38">
        <f t="shared" si="115"/>
        <v>1.0494525331639732</v>
      </c>
      <c r="W630" s="38">
        <f t="shared" si="116"/>
        <v>9.3590269112069802E-2</v>
      </c>
      <c r="X630" s="37">
        <f t="shared" si="117"/>
        <v>0.11649309261090846</v>
      </c>
      <c r="Y630" s="37">
        <f t="shared" si="118"/>
        <v>9.7483702656503191E-2</v>
      </c>
      <c r="Z630" s="37">
        <f t="shared" si="119"/>
        <v>9.5159511502408201E-2</v>
      </c>
    </row>
    <row r="631" spans="1:26" x14ac:dyDescent="0.3">
      <c r="A631" s="34">
        <v>28642</v>
      </c>
      <c r="B631" s="33">
        <v>97.66</v>
      </c>
      <c r="C631" s="33">
        <v>4.91</v>
      </c>
      <c r="D631" s="33">
        <v>11.23</v>
      </c>
      <c r="E631" s="37">
        <f t="shared" si="108"/>
        <v>9.2411433833882572E-3</v>
      </c>
      <c r="F631" s="37">
        <f t="shared" si="109"/>
        <v>1.0092411433833883</v>
      </c>
      <c r="G631" s="37">
        <f t="shared" si="110"/>
        <v>0.23350276899104139</v>
      </c>
      <c r="H631" s="37">
        <f t="shared" si="111"/>
        <v>9.5959088068450882E-2</v>
      </c>
      <c r="I631" s="37">
        <f t="shared" si="112"/>
        <v>2.2843928985926354E-2</v>
      </c>
      <c r="J631" s="37">
        <f t="shared" si="113"/>
        <v>6.038732273861136E-2</v>
      </c>
      <c r="K631" s="33">
        <v>65.2</v>
      </c>
      <c r="L631" s="33">
        <v>8.4600000000000009</v>
      </c>
      <c r="M631" s="33">
        <v>389.07174815950913</v>
      </c>
      <c r="N631" s="33">
        <v>19.561153834355828</v>
      </c>
      <c r="O631" s="33">
        <v>78850.585206095624</v>
      </c>
      <c r="P631" s="33">
        <v>44.739665490797542</v>
      </c>
      <c r="Q631" s="33">
        <v>9067.0906396114478</v>
      </c>
      <c r="R631" s="33">
        <v>9.5496789810417351</v>
      </c>
      <c r="S631" s="33">
        <v>11.549477957050749</v>
      </c>
      <c r="T631" s="33">
        <v>8.6963490650044513</v>
      </c>
      <c r="U631" s="37">
        <f t="shared" si="114"/>
        <v>2.5631838506499117E-3</v>
      </c>
      <c r="V631" s="38">
        <f t="shared" si="115"/>
        <v>1.0025631838506499</v>
      </c>
      <c r="W631" s="38">
        <f t="shared" si="116"/>
        <v>1.7583897979899898E-2</v>
      </c>
      <c r="X631" s="37">
        <f t="shared" si="117"/>
        <v>9.3368915738442304E-2</v>
      </c>
      <c r="Y631" s="37">
        <f t="shared" si="118"/>
        <v>9.5617198411140691E-2</v>
      </c>
      <c r="Z631" s="37">
        <f t="shared" si="119"/>
        <v>8.7738178421354007E-2</v>
      </c>
    </row>
    <row r="632" spans="1:26" x14ac:dyDescent="0.3">
      <c r="A632" s="34">
        <v>28672</v>
      </c>
      <c r="B632" s="33">
        <v>97.19</v>
      </c>
      <c r="C632" s="33">
        <v>4.9466700000000001</v>
      </c>
      <c r="D632" s="33">
        <v>11.343299999999999</v>
      </c>
      <c r="E632" s="37">
        <f t="shared" si="108"/>
        <v>1.0038492506432396E-2</v>
      </c>
      <c r="F632" s="37">
        <f t="shared" si="109"/>
        <v>1.0100384925064323</v>
      </c>
      <c r="G632" s="37">
        <f t="shared" si="110"/>
        <v>0.24218997789204111</v>
      </c>
      <c r="H632" s="37">
        <f t="shared" si="111"/>
        <v>9.6076153594486513E-2</v>
      </c>
      <c r="I632" s="37">
        <f t="shared" si="112"/>
        <v>2.1903155061099966E-2</v>
      </c>
      <c r="J632" s="37">
        <f t="shared" si="113"/>
        <v>6.4226967316238337E-2</v>
      </c>
      <c r="K632" s="33">
        <v>65.7</v>
      </c>
      <c r="L632" s="33">
        <v>8.64</v>
      </c>
      <c r="M632" s="33">
        <v>384.25257336377467</v>
      </c>
      <c r="N632" s="33">
        <v>19.557265943835617</v>
      </c>
      <c r="O632" s="33">
        <v>78204.210172908162</v>
      </c>
      <c r="P632" s="33">
        <v>44.84712640639269</v>
      </c>
      <c r="Q632" s="33">
        <v>9127.4186362213113</v>
      </c>
      <c r="R632" s="33">
        <v>9.4255240477873592</v>
      </c>
      <c r="S632" s="33">
        <v>11.409884648364537</v>
      </c>
      <c r="T632" s="33">
        <v>8.5680533883437811</v>
      </c>
      <c r="U632" s="37">
        <f t="shared" si="114"/>
        <v>-4.8242331181349973E-3</v>
      </c>
      <c r="V632" s="38">
        <f t="shared" si="115"/>
        <v>0.99517576688186504</v>
      </c>
      <c r="W632" s="38">
        <f t="shared" si="116"/>
        <v>3.4836145883627045E-2</v>
      </c>
      <c r="X632" s="37">
        <f t="shared" si="117"/>
        <v>9.4032476421539002E-2</v>
      </c>
      <c r="Y632" s="37">
        <f t="shared" si="118"/>
        <v>9.7887890421968216E-2</v>
      </c>
      <c r="Z632" s="37">
        <f t="shared" si="119"/>
        <v>9.2916956530559425E-2</v>
      </c>
    </row>
    <row r="633" spans="1:26" x14ac:dyDescent="0.3">
      <c r="A633" s="34">
        <v>28703</v>
      </c>
      <c r="B633" s="33">
        <v>103.9</v>
      </c>
      <c r="C633" s="33">
        <v>4.9833299999999996</v>
      </c>
      <c r="D633" s="33">
        <v>11.4567</v>
      </c>
      <c r="E633" s="37">
        <f t="shared" si="108"/>
        <v>9.9474504467270252E-3</v>
      </c>
      <c r="F633" s="37">
        <f t="shared" si="109"/>
        <v>1.009947450446727</v>
      </c>
      <c r="G633" s="37">
        <f t="shared" si="110"/>
        <v>0.2487614215061682</v>
      </c>
      <c r="H633" s="37">
        <f t="shared" si="111"/>
        <v>9.4649763246122731E-2</v>
      </c>
      <c r="I633" s="37">
        <f t="shared" si="112"/>
        <v>2.3599626409265717E-2</v>
      </c>
      <c r="J633" s="37">
        <f t="shared" si="113"/>
        <v>6.4835658133905127E-2</v>
      </c>
      <c r="K633" s="33">
        <v>66</v>
      </c>
      <c r="L633" s="33">
        <v>8.41</v>
      </c>
      <c r="M633" s="33">
        <v>408.9141924242424</v>
      </c>
      <c r="N633" s="33">
        <v>19.612650264999999</v>
      </c>
      <c r="O633" s="33">
        <v>83556.050519708224</v>
      </c>
      <c r="P633" s="33">
        <v>45.089578713636357</v>
      </c>
      <c r="Q633" s="33">
        <v>9213.4418093276345</v>
      </c>
      <c r="R633" s="33">
        <v>10.02397085400375</v>
      </c>
      <c r="S633" s="33">
        <v>12.142389731257987</v>
      </c>
      <c r="T633" s="33">
        <v>9.0689290982569162</v>
      </c>
      <c r="U633" s="37">
        <f t="shared" si="114"/>
        <v>6.6761072589802614E-2</v>
      </c>
      <c r="V633" s="38">
        <f t="shared" si="115"/>
        <v>1.0667610725898027</v>
      </c>
      <c r="W633" s="38">
        <f t="shared" si="116"/>
        <v>5.0027401934755966E-2</v>
      </c>
      <c r="X633" s="37">
        <f t="shared" si="117"/>
        <v>8.7331013853644279E-2</v>
      </c>
      <c r="Y633" s="37">
        <f t="shared" si="118"/>
        <v>9.9587506854811991E-2</v>
      </c>
      <c r="Z633" s="37">
        <f t="shared" si="119"/>
        <v>9.2805110387961243E-2</v>
      </c>
    </row>
    <row r="634" spans="1:26" x14ac:dyDescent="0.3">
      <c r="A634" s="34">
        <v>28734</v>
      </c>
      <c r="B634" s="33">
        <v>103.9</v>
      </c>
      <c r="C634" s="33">
        <v>5.0199999999999996</v>
      </c>
      <c r="D634" s="33">
        <v>11.57</v>
      </c>
      <c r="E634" s="37">
        <f t="shared" si="108"/>
        <v>9.8408295020740028E-3</v>
      </c>
      <c r="F634" s="37">
        <f t="shared" si="109"/>
        <v>1.009840829502074</v>
      </c>
      <c r="G634" s="37">
        <f t="shared" si="110"/>
        <v>0.25518409578617374</v>
      </c>
      <c r="H634" s="37">
        <f t="shared" si="111"/>
        <v>9.3240605526605513E-2</v>
      </c>
      <c r="I634" s="37">
        <f t="shared" si="112"/>
        <v>2.524587089057384E-2</v>
      </c>
      <c r="J634" s="37">
        <f t="shared" si="113"/>
        <v>6.5428415299233045E-2</v>
      </c>
      <c r="K634" s="33">
        <v>66.5</v>
      </c>
      <c r="L634" s="33">
        <v>8.42</v>
      </c>
      <c r="M634" s="33">
        <v>405.83964962406014</v>
      </c>
      <c r="N634" s="33">
        <v>19.608421954887216</v>
      </c>
      <c r="O634" s="33">
        <v>83261.702387156009</v>
      </c>
      <c r="P634" s="33">
        <v>45.193115939849619</v>
      </c>
      <c r="Q634" s="33">
        <v>9271.7795632280558</v>
      </c>
      <c r="R634" s="33">
        <v>9.9418874730044049</v>
      </c>
      <c r="S634" s="33">
        <v>12.051024072050549</v>
      </c>
      <c r="T634" s="33">
        <v>8.980121002592913</v>
      </c>
      <c r="U634" s="37">
        <f t="shared" si="114"/>
        <v>0</v>
      </c>
      <c r="V634" s="38">
        <f t="shared" si="115"/>
        <v>1</v>
      </c>
      <c r="W634" s="38">
        <f t="shared" si="116"/>
        <v>2.8359699939493499E-2</v>
      </c>
      <c r="X634" s="37">
        <f t="shared" si="117"/>
        <v>6.6944478559887166E-2</v>
      </c>
      <c r="Y634" s="37">
        <f t="shared" si="118"/>
        <v>8.0856551176932356E-2</v>
      </c>
      <c r="Z634" s="37">
        <f t="shared" si="119"/>
        <v>8.4231705565181336E-2</v>
      </c>
    </row>
    <row r="635" spans="1:26" x14ac:dyDescent="0.3">
      <c r="A635" s="34">
        <v>28764</v>
      </c>
      <c r="B635" s="33">
        <v>100.6</v>
      </c>
      <c r="C635" s="33">
        <v>5.03667</v>
      </c>
      <c r="D635" s="33">
        <v>11.8233</v>
      </c>
      <c r="E635" s="37">
        <f t="shared" si="108"/>
        <v>2.1656619623959528E-2</v>
      </c>
      <c r="F635" s="37">
        <f t="shared" si="109"/>
        <v>1.0216566196239596</v>
      </c>
      <c r="G635" s="37">
        <f t="shared" si="110"/>
        <v>0.26150077261963434</v>
      </c>
      <c r="H635" s="37">
        <f t="shared" si="111"/>
        <v>9.1858395637772539E-2</v>
      </c>
      <c r="I635" s="37">
        <f t="shared" si="112"/>
        <v>2.6850388711496365E-2</v>
      </c>
      <c r="J635" s="37">
        <f t="shared" si="113"/>
        <v>6.6006688871585339E-2</v>
      </c>
      <c r="K635" s="33">
        <v>67.099999999999994</v>
      </c>
      <c r="L635" s="33">
        <v>8.64</v>
      </c>
      <c r="M635" s="33">
        <v>389.4359433681073</v>
      </c>
      <c r="N635" s="33">
        <v>19.497617623099853</v>
      </c>
      <c r="O635" s="33">
        <v>80229.675395329949</v>
      </c>
      <c r="P635" s="33">
        <v>45.769562517138603</v>
      </c>
      <c r="Q635" s="33">
        <v>9429.2198916660509</v>
      </c>
      <c r="R635" s="33">
        <v>9.5336083582088325</v>
      </c>
      <c r="S635" s="33">
        <v>11.565326820474887</v>
      </c>
      <c r="T635" s="33">
        <v>8.5086228041240606</v>
      </c>
      <c r="U635" s="37">
        <f t="shared" si="114"/>
        <v>-3.2276640439542988E-2</v>
      </c>
      <c r="V635" s="38">
        <f t="shared" si="115"/>
        <v>0.96772335956045696</v>
      </c>
      <c r="W635" s="38">
        <f t="shared" si="116"/>
        <v>3.978603638357936E-2</v>
      </c>
      <c r="X635" s="37">
        <f t="shared" si="117"/>
        <v>3.492176840250405E-2</v>
      </c>
      <c r="Y635" s="37">
        <f t="shared" si="118"/>
        <v>8.6639048715356992E-2</v>
      </c>
      <c r="Z635" s="37">
        <f t="shared" si="119"/>
        <v>8.5847623142402796E-2</v>
      </c>
    </row>
    <row r="636" spans="1:26" x14ac:dyDescent="0.3">
      <c r="A636" s="34">
        <v>28795</v>
      </c>
      <c r="B636" s="33">
        <v>94.71</v>
      </c>
      <c r="C636" s="33">
        <v>5.0533299999999999</v>
      </c>
      <c r="D636" s="33">
        <v>12.076700000000001</v>
      </c>
      <c r="E636" s="37">
        <f t="shared" si="108"/>
        <v>2.1205815549049895E-2</v>
      </c>
      <c r="F636" s="37">
        <f t="shared" si="109"/>
        <v>1.02120581554905</v>
      </c>
      <c r="G636" s="37">
        <f t="shared" si="110"/>
        <v>0.24121655147692489</v>
      </c>
      <c r="H636" s="37">
        <f t="shared" si="111"/>
        <v>8.5322275952636417E-2</v>
      </c>
      <c r="I636" s="37">
        <f t="shared" si="112"/>
        <v>2.6156885684629927E-2</v>
      </c>
      <c r="J636" s="37">
        <f t="shared" si="113"/>
        <v>6.534848339927013E-2</v>
      </c>
      <c r="K636" s="33">
        <v>67.400000000000006</v>
      </c>
      <c r="L636" s="33">
        <v>8.81</v>
      </c>
      <c r="M636" s="33">
        <v>365.00306572700288</v>
      </c>
      <c r="N636" s="33">
        <v>19.475038983531153</v>
      </c>
      <c r="O636" s="33">
        <v>75530.480225270527</v>
      </c>
      <c r="P636" s="33">
        <v>46.542419215133528</v>
      </c>
      <c r="Q636" s="33">
        <v>9631.0732819821005</v>
      </c>
      <c r="R636" s="33">
        <v>8.9284189022931493</v>
      </c>
      <c r="S636" s="33">
        <v>10.842331646474511</v>
      </c>
      <c r="T636" s="33">
        <v>7.8423741585035636</v>
      </c>
      <c r="U636" s="37">
        <f t="shared" si="114"/>
        <v>-6.0332666427628821E-2</v>
      </c>
      <c r="V636" s="38">
        <f t="shared" si="115"/>
        <v>0.9396673335723712</v>
      </c>
      <c r="W636" s="38">
        <f t="shared" si="116"/>
        <v>3.3116077250255449E-2</v>
      </c>
      <c r="X636" s="37">
        <f t="shared" si="117"/>
        <v>5.0085357201735903E-2</v>
      </c>
      <c r="Y636" s="37">
        <f t="shared" si="118"/>
        <v>9.385098789448687E-2</v>
      </c>
      <c r="Z636" s="37">
        <f t="shared" si="119"/>
        <v>9.2567373316430945E-2</v>
      </c>
    </row>
    <row r="637" spans="1:26" x14ac:dyDescent="0.3">
      <c r="A637" s="34">
        <v>28825</v>
      </c>
      <c r="B637" s="33">
        <v>96.11</v>
      </c>
      <c r="C637" s="33">
        <v>5.07</v>
      </c>
      <c r="D637" s="33">
        <v>12.33</v>
      </c>
      <c r="E637" s="37">
        <f t="shared" si="108"/>
        <v>2.0757340797658327E-2</v>
      </c>
      <c r="F637" s="37">
        <f t="shared" si="109"/>
        <v>1.0207573407976582</v>
      </c>
      <c r="G637" s="37">
        <f t="shared" si="110"/>
        <v>0.22175632357088282</v>
      </c>
      <c r="H637" s="37">
        <f t="shared" si="111"/>
        <v>7.8936483835520654E-2</v>
      </c>
      <c r="I637" s="37">
        <f t="shared" si="112"/>
        <v>2.5489756402127917E-2</v>
      </c>
      <c r="J637" s="37">
        <f t="shared" si="113"/>
        <v>6.4713176500077907E-2</v>
      </c>
      <c r="K637" s="33">
        <v>67.7</v>
      </c>
      <c r="L637" s="33">
        <v>9.01</v>
      </c>
      <c r="M637" s="33">
        <v>368.75717621861145</v>
      </c>
      <c r="N637" s="33">
        <v>19.452698818316097</v>
      </c>
      <c r="O637" s="33">
        <v>76642.76971904056</v>
      </c>
      <c r="P637" s="33">
        <v>47.308042688330865</v>
      </c>
      <c r="Q637" s="33">
        <v>9832.5392845257538</v>
      </c>
      <c r="R637" s="33">
        <v>9.0119418191338294</v>
      </c>
      <c r="S637" s="33">
        <v>10.953907642577775</v>
      </c>
      <c r="T637" s="33">
        <v>7.7948094079480938</v>
      </c>
      <c r="U637" s="37">
        <f t="shared" si="114"/>
        <v>1.4673777597183109E-2</v>
      </c>
      <c r="V637" s="38">
        <f t="shared" si="115"/>
        <v>1.014673777597183</v>
      </c>
      <c r="W637" s="38">
        <f t="shared" si="116"/>
        <v>9.0999536592642594E-2</v>
      </c>
      <c r="X637" s="37">
        <f t="shared" si="117"/>
        <v>7.9394556809518235E-2</v>
      </c>
      <c r="Y637" s="37">
        <f t="shared" si="118"/>
        <v>0.10334750449952601</v>
      </c>
      <c r="Z637" s="37">
        <f t="shared" si="119"/>
        <v>9.6458878416819438E-2</v>
      </c>
    </row>
    <row r="638" spans="1:26" x14ac:dyDescent="0.3">
      <c r="A638" s="34">
        <v>28856</v>
      </c>
      <c r="B638" s="33">
        <v>99.71</v>
      </c>
      <c r="C638" s="33">
        <v>5.1133300000000004</v>
      </c>
      <c r="D638" s="33">
        <v>12.6533</v>
      </c>
      <c r="E638" s="37">
        <f t="shared" si="108"/>
        <v>2.5882733541945223E-2</v>
      </c>
      <c r="F638" s="37">
        <f t="shared" si="109"/>
        <v>1.0258827335419451</v>
      </c>
      <c r="G638" s="37">
        <f t="shared" si="110"/>
        <v>0.20310548796998451</v>
      </c>
      <c r="H638" s="37">
        <f t="shared" si="111"/>
        <v>7.2700089797520739E-2</v>
      </c>
      <c r="I638" s="37">
        <f t="shared" si="112"/>
        <v>2.4847901298658215E-2</v>
      </c>
      <c r="J638" s="37">
        <f t="shared" si="113"/>
        <v>6.4058613565991074E-2</v>
      </c>
      <c r="K638" s="33">
        <v>68.3</v>
      </c>
      <c r="L638" s="33">
        <v>9.1</v>
      </c>
      <c r="M638" s="33">
        <v>379.20895505124446</v>
      </c>
      <c r="N638" s="33">
        <v>19.446600402489018</v>
      </c>
      <c r="O638" s="33">
        <v>79151.891658715453</v>
      </c>
      <c r="P638" s="33">
        <v>48.122000510980961</v>
      </c>
      <c r="Q638" s="33">
        <v>10044.455227411736</v>
      </c>
      <c r="R638" s="33">
        <v>9.2576369191399728</v>
      </c>
      <c r="S638" s="33">
        <v>11.261020341262231</v>
      </c>
      <c r="T638" s="33">
        <v>7.8801577454102878</v>
      </c>
      <c r="U638" s="37">
        <f t="shared" si="114"/>
        <v>3.6772604005508448E-2</v>
      </c>
      <c r="V638" s="38">
        <f t="shared" si="115"/>
        <v>1.0367726040055085</v>
      </c>
      <c r="W638" s="38">
        <f t="shared" si="116"/>
        <v>0.11691428449221686</v>
      </c>
      <c r="X638" s="37">
        <f t="shared" si="117"/>
        <v>7.6946276340767561E-2</v>
      </c>
      <c r="Y638" s="37">
        <f t="shared" si="118"/>
        <v>9.9427994389122532E-2</v>
      </c>
      <c r="Z638" s="37">
        <f t="shared" si="119"/>
        <v>9.6995737216672318E-2</v>
      </c>
    </row>
    <row r="639" spans="1:26" x14ac:dyDescent="0.3">
      <c r="A639" s="34">
        <v>28887</v>
      </c>
      <c r="B639" s="33">
        <v>98.23</v>
      </c>
      <c r="C639" s="33">
        <v>5.1566700000000001</v>
      </c>
      <c r="D639" s="33">
        <v>12.976699999999999</v>
      </c>
      <c r="E639" s="37">
        <f t="shared" si="108"/>
        <v>2.5237390945832123E-2</v>
      </c>
      <c r="F639" s="37">
        <f t="shared" si="109"/>
        <v>1.0252373909458321</v>
      </c>
      <c r="G639" s="37">
        <f t="shared" si="110"/>
        <v>0.18400653134212153</v>
      </c>
      <c r="H639" s="37">
        <f t="shared" si="111"/>
        <v>6.0086867756557361E-2</v>
      </c>
      <c r="I639" s="37">
        <f t="shared" si="112"/>
        <v>2.5417842440771388E-2</v>
      </c>
      <c r="J639" s="37">
        <f t="shared" si="113"/>
        <v>6.3195820066364483E-2</v>
      </c>
      <c r="K639" s="33">
        <v>69.099999999999994</v>
      </c>
      <c r="L639" s="33">
        <v>9.1</v>
      </c>
      <c r="M639" s="33">
        <v>369.25524153400869</v>
      </c>
      <c r="N639" s="33">
        <v>19.384377749782924</v>
      </c>
      <c r="O639" s="33">
        <v>77411.436786804319</v>
      </c>
      <c r="P639" s="33">
        <v>48.780560855282204</v>
      </c>
      <c r="Q639" s="33">
        <v>10226.45822815152</v>
      </c>
      <c r="R639" s="33">
        <v>9.0037403710456356</v>
      </c>
      <c r="S639" s="33">
        <v>10.961002211569228</v>
      </c>
      <c r="T639" s="33">
        <v>7.569721115537849</v>
      </c>
      <c r="U639" s="37">
        <f t="shared" si="114"/>
        <v>-1.4954305153923177E-2</v>
      </c>
      <c r="V639" s="38">
        <f t="shared" si="115"/>
        <v>0.98504569484607685</v>
      </c>
      <c r="W639" s="38">
        <f t="shared" si="116"/>
        <v>0.10784195144983366</v>
      </c>
      <c r="X639" s="37">
        <f t="shared" si="117"/>
        <v>4.627158006769605E-2</v>
      </c>
      <c r="Y639" s="37">
        <f t="shared" si="118"/>
        <v>9.4570423933967973E-2</v>
      </c>
      <c r="Z639" s="37">
        <f t="shared" si="119"/>
        <v>9.6499445538731798E-2</v>
      </c>
    </row>
    <row r="640" spans="1:26" x14ac:dyDescent="0.3">
      <c r="A640" s="34">
        <v>28915</v>
      </c>
      <c r="B640" s="33">
        <v>100.1</v>
      </c>
      <c r="C640" s="33">
        <v>5.2</v>
      </c>
      <c r="D640" s="33">
        <v>13.3</v>
      </c>
      <c r="E640" s="37">
        <f t="shared" si="108"/>
        <v>2.4608593563677981E-2</v>
      </c>
      <c r="F640" s="37">
        <f t="shared" si="109"/>
        <v>1.0246085935636779</v>
      </c>
      <c r="G640" s="37">
        <f t="shared" si="110"/>
        <v>0.16584648133562996</v>
      </c>
      <c r="H640" s="37">
        <f t="shared" si="111"/>
        <v>4.7645731534031732E-2</v>
      </c>
      <c r="I640" s="37">
        <f t="shared" si="112"/>
        <v>2.5956748342235159E-2</v>
      </c>
      <c r="J640" s="37">
        <f t="shared" si="113"/>
        <v>6.232762101477185E-2</v>
      </c>
      <c r="K640" s="33">
        <v>69.8</v>
      </c>
      <c r="L640" s="33">
        <v>9.1199999999999992</v>
      </c>
      <c r="M640" s="33">
        <v>372.51110744985669</v>
      </c>
      <c r="N640" s="33">
        <v>19.351226361031518</v>
      </c>
      <c r="O640" s="33">
        <v>78432.072567034527</v>
      </c>
      <c r="P640" s="33">
        <v>49.494482808022923</v>
      </c>
      <c r="Q640" s="33">
        <v>10421.044606808784</v>
      </c>
      <c r="R640" s="33">
        <v>9.0707850296607653</v>
      </c>
      <c r="S640" s="33">
        <v>11.050596484076513</v>
      </c>
      <c r="T640" s="33">
        <v>7.5263157894736832</v>
      </c>
      <c r="U640" s="37">
        <f t="shared" si="114"/>
        <v>1.8858018634396505E-2</v>
      </c>
      <c r="V640" s="38">
        <f t="shared" si="115"/>
        <v>1.0188580186343965</v>
      </c>
      <c r="W640" s="38">
        <f t="shared" si="116"/>
        <v>0.16841935608517589</v>
      </c>
      <c r="X640" s="37">
        <f t="shared" si="117"/>
        <v>4.3130147033019206E-2</v>
      </c>
      <c r="Y640" s="37">
        <f t="shared" si="118"/>
        <v>8.5942850249535852E-2</v>
      </c>
      <c r="Z640" s="37">
        <f t="shared" si="119"/>
        <v>0.10096822902011926</v>
      </c>
    </row>
    <row r="641" spans="1:26" x14ac:dyDescent="0.3">
      <c r="A641" s="34">
        <v>28946</v>
      </c>
      <c r="B641" s="33">
        <v>102.1</v>
      </c>
      <c r="C641" s="33">
        <v>5.2466699999999999</v>
      </c>
      <c r="D641" s="33">
        <v>13.5267</v>
      </c>
      <c r="E641" s="37">
        <f t="shared" si="108"/>
        <v>1.6901474766926956E-2</v>
      </c>
      <c r="F641" s="37">
        <f t="shared" si="109"/>
        <v>1.0169014747669269</v>
      </c>
      <c r="G641" s="37">
        <f t="shared" si="110"/>
        <v>0.14856003355782788</v>
      </c>
      <c r="H641" s="37">
        <f t="shared" si="111"/>
        <v>3.5374173875092119E-2</v>
      </c>
      <c r="I641" s="37">
        <f t="shared" si="112"/>
        <v>2.646990750741729E-2</v>
      </c>
      <c r="J641" s="37">
        <f t="shared" si="113"/>
        <v>6.1494911900821236E-2</v>
      </c>
      <c r="K641" s="33">
        <v>70.599999999999994</v>
      </c>
      <c r="L641" s="33">
        <v>9.18</v>
      </c>
      <c r="M641" s="33">
        <v>375.64846033994337</v>
      </c>
      <c r="N641" s="33">
        <v>19.30365825084986</v>
      </c>
      <c r="O641" s="33">
        <v>79431.339190662489</v>
      </c>
      <c r="P641" s="33">
        <v>49.767718202549574</v>
      </c>
      <c r="Q641" s="33">
        <v>10523.446580120806</v>
      </c>
      <c r="R641" s="33">
        <v>9.133063566217416</v>
      </c>
      <c r="S641" s="33">
        <v>11.133601762772869</v>
      </c>
      <c r="T641" s="33">
        <v>7.5480346278101829</v>
      </c>
      <c r="U641" s="37">
        <f t="shared" si="114"/>
        <v>1.9783038849444962E-2</v>
      </c>
      <c r="V641" s="38">
        <f t="shared" si="115"/>
        <v>1.0197830388494449</v>
      </c>
      <c r="W641" s="38">
        <f t="shared" si="116"/>
        <v>3.619832146077373E-2</v>
      </c>
      <c r="X641" s="37">
        <f t="shared" si="117"/>
        <v>2.5719656881685538E-2</v>
      </c>
      <c r="Y641" s="37">
        <f t="shared" si="118"/>
        <v>8.2308129319391909E-2</v>
      </c>
      <c r="Z641" s="37">
        <f t="shared" si="119"/>
        <v>9.8636613971479825E-2</v>
      </c>
    </row>
    <row r="642" spans="1:26" x14ac:dyDescent="0.3">
      <c r="A642" s="34">
        <v>28976</v>
      </c>
      <c r="B642" s="33">
        <v>99.73</v>
      </c>
      <c r="C642" s="33">
        <v>5.2933300000000001</v>
      </c>
      <c r="D642" s="33">
        <v>13.753299999999999</v>
      </c>
      <c r="E642" s="37">
        <f t="shared" si="108"/>
        <v>1.6613285322552327E-2</v>
      </c>
      <c r="F642" s="37">
        <f t="shared" si="109"/>
        <v>1.0166132853225522</v>
      </c>
      <c r="G642" s="37">
        <f t="shared" si="110"/>
        <v>0.12081663905344153</v>
      </c>
      <c r="H642" s="37">
        <f t="shared" si="111"/>
        <v>2.4890033296399494E-2</v>
      </c>
      <c r="I642" s="37">
        <f t="shared" si="112"/>
        <v>2.7143187313343198E-2</v>
      </c>
      <c r="J642" s="37">
        <f t="shared" si="113"/>
        <v>6.015830161916913E-2</v>
      </c>
      <c r="K642" s="33">
        <v>71.5</v>
      </c>
      <c r="L642" s="33">
        <v>9.25</v>
      </c>
      <c r="M642" s="33">
        <v>362.31002363636361</v>
      </c>
      <c r="N642" s="33">
        <v>19.23018667818182</v>
      </c>
      <c r="O642" s="33">
        <v>76949.763910136215</v>
      </c>
      <c r="P642" s="33">
        <v>49.964488599999996</v>
      </c>
      <c r="Q642" s="33">
        <v>10611.783695831509</v>
      </c>
      <c r="R642" s="33">
        <v>8.7943832898149541</v>
      </c>
      <c r="S642" s="33">
        <v>10.72895051159907</v>
      </c>
      <c r="T642" s="33">
        <v>7.2513505849505213</v>
      </c>
      <c r="U642" s="37">
        <f t="shared" si="114"/>
        <v>-2.348619075684321E-2</v>
      </c>
      <c r="V642" s="38">
        <f t="shared" si="115"/>
        <v>0.97651380924315678</v>
      </c>
      <c r="W642" s="38">
        <f t="shared" si="116"/>
        <v>-5.3679874050027721E-4</v>
      </c>
      <c r="X642" s="37">
        <f t="shared" si="117"/>
        <v>3.4982840501844414E-2</v>
      </c>
      <c r="Y642" s="37">
        <f t="shared" si="118"/>
        <v>7.8619387567410826E-2</v>
      </c>
      <c r="Z642" s="37">
        <f t="shared" si="119"/>
        <v>9.9863883046331203E-2</v>
      </c>
    </row>
    <row r="643" spans="1:26" x14ac:dyDescent="0.3">
      <c r="A643" s="34">
        <v>29007</v>
      </c>
      <c r="B643" s="33">
        <v>101.7</v>
      </c>
      <c r="C643" s="33">
        <v>5.34</v>
      </c>
      <c r="D643" s="33">
        <v>13.98</v>
      </c>
      <c r="E643" s="37">
        <f t="shared" si="108"/>
        <v>1.6348941488476747E-2</v>
      </c>
      <c r="F643" s="37">
        <f t="shared" si="109"/>
        <v>1.0163489414884768</v>
      </c>
      <c r="G643" s="37">
        <f t="shared" si="110"/>
        <v>9.399554223657991E-2</v>
      </c>
      <c r="H643" s="37">
        <f t="shared" si="111"/>
        <v>1.4434935037639818E-2</v>
      </c>
      <c r="I643" s="37">
        <f t="shared" si="112"/>
        <v>2.7795012969870747E-2</v>
      </c>
      <c r="J643" s="37">
        <f t="shared" si="113"/>
        <v>5.8848723996012708E-2</v>
      </c>
      <c r="K643" s="33">
        <v>72.3</v>
      </c>
      <c r="L643" s="33">
        <v>8.91</v>
      </c>
      <c r="M643" s="33">
        <v>365.37870124481327</v>
      </c>
      <c r="N643" s="33">
        <v>19.185076348547717</v>
      </c>
      <c r="O643" s="33">
        <v>77941.063953443561</v>
      </c>
      <c r="P643" s="33">
        <v>50.226098755186726</v>
      </c>
      <c r="Q643" s="33">
        <v>10714.022360561859</v>
      </c>
      <c r="R643" s="33">
        <v>8.853937764693951</v>
      </c>
      <c r="S643" s="33">
        <v>10.809180598290327</v>
      </c>
      <c r="T643" s="33">
        <v>7.2746781115879831</v>
      </c>
      <c r="U643" s="37">
        <f t="shared" si="114"/>
        <v>1.9560768640737605E-2</v>
      </c>
      <c r="V643" s="38">
        <f t="shared" si="115"/>
        <v>1.0195607686407375</v>
      </c>
      <c r="W643" s="38">
        <f t="shared" si="116"/>
        <v>6.9170589325003418E-2</v>
      </c>
      <c r="X643" s="37">
        <f t="shared" si="117"/>
        <v>4.3218084462970374E-2</v>
      </c>
      <c r="Y643" s="37">
        <f t="shared" si="118"/>
        <v>8.2118798222868605E-2</v>
      </c>
      <c r="Z643" s="37">
        <f t="shared" si="119"/>
        <v>0.1059889041391715</v>
      </c>
    </row>
    <row r="644" spans="1:26" x14ac:dyDescent="0.3">
      <c r="A644" s="34">
        <v>29037</v>
      </c>
      <c r="B644" s="33">
        <v>102.7</v>
      </c>
      <c r="C644" s="33">
        <v>5.3966700000000003</v>
      </c>
      <c r="D644" s="33">
        <v>14.1967</v>
      </c>
      <c r="E644" s="37">
        <f t="shared" ref="E644:E707" si="120">LN(D644/D643)</f>
        <v>1.538180642759843E-2</v>
      </c>
      <c r="F644" s="37">
        <f t="shared" ref="F644:F707" si="121">1+E644</f>
        <v>1.0153818064275983</v>
      </c>
      <c r="G644" s="37">
        <f t="shared" ref="G644:G707" si="122">PRODUCT(F644:F655)-1</f>
        <v>6.8022244445006486E-2</v>
      </c>
      <c r="H644" s="37">
        <f t="shared" ref="H644:H707" si="123">((PRODUCT(F644:F679)^(1/COUNT(F644:F679))-1))*12</f>
        <v>4.0035171622969656E-3</v>
      </c>
      <c r="I644" s="37">
        <f t="shared" ref="I644:I707" si="124">((PRODUCT(F644:F703)^(1/COUNT(F644:F703))-1))*12</f>
        <v>2.8421272696992794E-2</v>
      </c>
      <c r="J644" s="37">
        <f t="shared" ref="J644:J707" si="125">((PRODUCT(F644:F763)^(1/COUNT(F644:F763))-1))*12</f>
        <v>5.7564627285817238E-2</v>
      </c>
      <c r="K644" s="33">
        <v>73.099999999999994</v>
      </c>
      <c r="L644" s="33">
        <v>8.9499999999999993</v>
      </c>
      <c r="M644" s="33">
        <v>364.93342134062931</v>
      </c>
      <c r="N644" s="33">
        <v>19.176487312038304</v>
      </c>
      <c r="O644" s="33">
        <v>78186.966069623872</v>
      </c>
      <c r="P644" s="33">
        <v>50.446448906976741</v>
      </c>
      <c r="Q644" s="33">
        <v>10808.148989295316</v>
      </c>
      <c r="R644" s="33">
        <v>8.8274980455423648</v>
      </c>
      <c r="S644" s="33">
        <v>10.784338517075032</v>
      </c>
      <c r="T644" s="33">
        <v>7.2340755245937443</v>
      </c>
      <c r="U644" s="37">
        <f t="shared" ref="U644:U707" si="126">LN(B644/B643)</f>
        <v>9.7848138799982703E-3</v>
      </c>
      <c r="V644" s="38">
        <f t="shared" ref="V644:V707" si="127">1+U644</f>
        <v>1.0097848138799983</v>
      </c>
      <c r="W644" s="38">
        <f t="shared" ref="W644:W707" si="128">PRODUCT(V644:V655)-1</f>
        <v>0.11377782948517345</v>
      </c>
      <c r="X644" s="37">
        <f t="shared" ref="X644:X707" si="129">((PRODUCT(V644:V679)^(1/COUNT(V644:V679)))-1)*12</f>
        <v>1.6323196692036746E-2</v>
      </c>
      <c r="Y644" s="37">
        <f t="shared" ref="Y644:Y707" si="130">((PRODUCT(V644:V703)^(1/COUNT(V644:V703)))-1)*12</f>
        <v>7.3617032126439774E-2</v>
      </c>
      <c r="Z644" s="37">
        <f t="shared" ref="Z644:Z707" si="131">((PRODUCT(V644:V763)^(1/COUNT(V644:V763)))-1)*12</f>
        <v>0.10708935746749759</v>
      </c>
    </row>
    <row r="645" spans="1:26" x14ac:dyDescent="0.3">
      <c r="A645" s="34">
        <v>29068</v>
      </c>
      <c r="B645" s="33">
        <v>107.4</v>
      </c>
      <c r="C645" s="33">
        <v>5.4533300000000002</v>
      </c>
      <c r="D645" s="33">
        <v>14.4133</v>
      </c>
      <c r="E645" s="37">
        <f t="shared" si="120"/>
        <v>1.5141848193510228E-2</v>
      </c>
      <c r="F645" s="37">
        <f t="shared" si="121"/>
        <v>1.0151418481935102</v>
      </c>
      <c r="G645" s="37">
        <f t="shared" si="122"/>
        <v>4.4778882503211381E-2</v>
      </c>
      <c r="H645" s="37">
        <f t="shared" si="123"/>
        <v>-5.9361048554706919E-3</v>
      </c>
      <c r="I645" s="37">
        <f t="shared" si="124"/>
        <v>2.6835289954278529E-2</v>
      </c>
      <c r="J645" s="37">
        <f t="shared" si="125"/>
        <v>5.3957384784594886E-2</v>
      </c>
      <c r="K645" s="33">
        <v>73.8</v>
      </c>
      <c r="L645" s="33">
        <v>9.0299999999999994</v>
      </c>
      <c r="M645" s="33">
        <v>378.01452845528456</v>
      </c>
      <c r="N645" s="33">
        <v>19.194022052710025</v>
      </c>
      <c r="O645" s="33">
        <v>81332.285755128498</v>
      </c>
      <c r="P645" s="33">
        <v>50.730324050135501</v>
      </c>
      <c r="Q645" s="33">
        <v>10914.959350785788</v>
      </c>
      <c r="R645" s="33">
        <v>9.1271657972150351</v>
      </c>
      <c r="S645" s="33">
        <v>11.156331375849181</v>
      </c>
      <c r="T645" s="33">
        <v>7.4514510903124203</v>
      </c>
      <c r="U645" s="37">
        <f t="shared" si="126"/>
        <v>4.4748065140251869E-2</v>
      </c>
      <c r="V645" s="38">
        <f t="shared" si="127"/>
        <v>1.0447480651402519</v>
      </c>
      <c r="W645" s="38">
        <f t="shared" si="128"/>
        <v>0.15193126928068623</v>
      </c>
      <c r="X645" s="37">
        <f t="shared" si="129"/>
        <v>1.2158431331031672E-2</v>
      </c>
      <c r="Y645" s="37">
        <f t="shared" si="130"/>
        <v>6.8994948190716165E-2</v>
      </c>
      <c r="Z645" s="37">
        <f t="shared" si="131"/>
        <v>0.10859996382900317</v>
      </c>
    </row>
    <row r="646" spans="1:26" x14ac:dyDescent="0.3">
      <c r="A646" s="34">
        <v>29099</v>
      </c>
      <c r="B646" s="33">
        <v>108.6</v>
      </c>
      <c r="C646" s="33">
        <v>5.51</v>
      </c>
      <c r="D646" s="33">
        <v>14.63</v>
      </c>
      <c r="E646" s="37">
        <f t="shared" si="120"/>
        <v>1.4922823605259893E-2</v>
      </c>
      <c r="F646" s="37">
        <f t="shared" si="121"/>
        <v>1.0149228236052599</v>
      </c>
      <c r="G646" s="37">
        <f t="shared" si="122"/>
        <v>2.223622012117632E-2</v>
      </c>
      <c r="H646" s="37">
        <f t="shared" si="123"/>
        <v>-1.5862854104729873E-2</v>
      </c>
      <c r="I646" s="37">
        <f t="shared" si="124"/>
        <v>2.5286128967214161E-2</v>
      </c>
      <c r="J646" s="37">
        <f t="shared" si="125"/>
        <v>5.0331267515351996E-2</v>
      </c>
      <c r="K646" s="33">
        <v>74.599999999999994</v>
      </c>
      <c r="L646" s="33">
        <v>9.33</v>
      </c>
      <c r="M646" s="33">
        <v>378.13908579088474</v>
      </c>
      <c r="N646" s="33">
        <v>19.18550978552279</v>
      </c>
      <c r="O646" s="33">
        <v>81703.075683241026</v>
      </c>
      <c r="P646" s="33">
        <v>50.940836327077747</v>
      </c>
      <c r="Q646" s="33">
        <v>11006.592976480812</v>
      </c>
      <c r="R646" s="33">
        <v>9.1127589907409607</v>
      </c>
      <c r="S646" s="33">
        <v>11.144412105091888</v>
      </c>
      <c r="T646" s="33">
        <v>7.4231032125768959</v>
      </c>
      <c r="U646" s="37">
        <f t="shared" si="126"/>
        <v>1.1111225425070629E-2</v>
      </c>
      <c r="V646" s="38">
        <f t="shared" si="127"/>
        <v>1.0111112254250707</v>
      </c>
      <c r="W646" s="38">
        <f t="shared" si="128"/>
        <v>0.13613046451747302</v>
      </c>
      <c r="X646" s="37">
        <f t="shared" si="129"/>
        <v>-1.5279719897010047E-3</v>
      </c>
      <c r="Y646" s="37">
        <f t="shared" si="130"/>
        <v>7.6483013290228108E-2</v>
      </c>
      <c r="Z646" s="37">
        <f t="shared" si="131"/>
        <v>0.10846365113363721</v>
      </c>
    </row>
    <row r="647" spans="1:26" x14ac:dyDescent="0.3">
      <c r="A647" s="34">
        <v>29129</v>
      </c>
      <c r="B647" s="33">
        <v>104.5</v>
      </c>
      <c r="C647" s="33">
        <v>5.5566700000000004</v>
      </c>
      <c r="D647" s="33">
        <v>14.7067</v>
      </c>
      <c r="E647" s="37">
        <f t="shared" si="120"/>
        <v>5.2289572283746259E-3</v>
      </c>
      <c r="F647" s="37">
        <f t="shared" si="121"/>
        <v>1.0052289572283746</v>
      </c>
      <c r="G647" s="37">
        <f t="shared" si="122"/>
        <v>3.4943339426063424E-4</v>
      </c>
      <c r="H647" s="37">
        <f t="shared" si="123"/>
        <v>-2.5780867243974992E-2</v>
      </c>
      <c r="I647" s="37">
        <f t="shared" si="124"/>
        <v>2.376980925771921E-2</v>
      </c>
      <c r="J647" s="37">
        <f t="shared" si="125"/>
        <v>4.6682347244877853E-2</v>
      </c>
      <c r="K647" s="33">
        <v>75.2</v>
      </c>
      <c r="L647" s="33">
        <v>10.3</v>
      </c>
      <c r="M647" s="33">
        <v>360.95995345744677</v>
      </c>
      <c r="N647" s="33">
        <v>19.193639661037235</v>
      </c>
      <c r="O647" s="33">
        <v>78336.837225257303</v>
      </c>
      <c r="P647" s="33">
        <v>50.799327727393617</v>
      </c>
      <c r="Q647" s="33">
        <v>11024.654201154945</v>
      </c>
      <c r="R647" s="33">
        <v>8.6818433068993119</v>
      </c>
      <c r="S647" s="33">
        <v>10.624838288277678</v>
      </c>
      <c r="T647" s="33">
        <v>7.1056049283659828</v>
      </c>
      <c r="U647" s="37">
        <f t="shared" si="126"/>
        <v>-3.8484336094969325E-2</v>
      </c>
      <c r="V647" s="38">
        <f t="shared" si="127"/>
        <v>0.96151566390503063</v>
      </c>
      <c r="W647" s="38">
        <f t="shared" si="128"/>
        <v>0.15061417116815168</v>
      </c>
      <c r="X647" s="37">
        <f t="shared" si="129"/>
        <v>2.9474761507718661E-2</v>
      </c>
      <c r="Y647" s="37">
        <f t="shared" si="130"/>
        <v>7.6318981189760215E-2</v>
      </c>
      <c r="Z647" s="37">
        <f t="shared" si="131"/>
        <v>0.10755207964629765</v>
      </c>
    </row>
    <row r="648" spans="1:26" x14ac:dyDescent="0.3">
      <c r="A648" s="34">
        <v>29160</v>
      </c>
      <c r="B648" s="33">
        <v>103.7</v>
      </c>
      <c r="C648" s="33">
        <v>5.6033299999999997</v>
      </c>
      <c r="D648" s="33">
        <v>14.783300000000001</v>
      </c>
      <c r="E648" s="37">
        <f t="shared" si="120"/>
        <v>5.1949930330972968E-3</v>
      </c>
      <c r="F648" s="37">
        <f t="shared" si="121"/>
        <v>1.0051949930330972</v>
      </c>
      <c r="G648" s="37">
        <f t="shared" si="122"/>
        <v>-7.840098511820992E-4</v>
      </c>
      <c r="H648" s="37">
        <f t="shared" si="123"/>
        <v>-3.5209775557063949E-2</v>
      </c>
      <c r="I648" s="37">
        <f t="shared" si="124"/>
        <v>2.3047280646010471E-2</v>
      </c>
      <c r="J648" s="37">
        <f t="shared" si="125"/>
        <v>4.5030571016906329E-2</v>
      </c>
      <c r="K648" s="33">
        <v>75.900000000000006</v>
      </c>
      <c r="L648" s="33">
        <v>10.65</v>
      </c>
      <c r="M648" s="33">
        <v>354.89309749670616</v>
      </c>
      <c r="N648" s="33">
        <v>19.176308003820811</v>
      </c>
      <c r="O648" s="33">
        <v>77366.995479778183</v>
      </c>
      <c r="P648" s="33">
        <v>50.592971342555991</v>
      </c>
      <c r="Q648" s="33">
        <v>11029.310552325986</v>
      </c>
      <c r="R648" s="33">
        <v>8.5187843029835584</v>
      </c>
      <c r="S648" s="33">
        <v>10.433469269423092</v>
      </c>
      <c r="T648" s="33">
        <v>7.0146719609288857</v>
      </c>
      <c r="U648" s="37">
        <f t="shared" si="126"/>
        <v>-7.684956169384023E-3</v>
      </c>
      <c r="V648" s="38">
        <f t="shared" si="127"/>
        <v>0.99231504383061597</v>
      </c>
      <c r="W648" s="38">
        <f t="shared" si="128"/>
        <v>0.23116633109010665</v>
      </c>
      <c r="X648" s="37">
        <f t="shared" si="129"/>
        <v>6.8614964318127747E-2</v>
      </c>
      <c r="Y648" s="37">
        <f t="shared" si="130"/>
        <v>8.2631713213229041E-2</v>
      </c>
      <c r="Z648" s="37">
        <f t="shared" si="131"/>
        <v>0.11154139576842415</v>
      </c>
    </row>
    <row r="649" spans="1:26" x14ac:dyDescent="0.3">
      <c r="A649" s="34">
        <v>29190</v>
      </c>
      <c r="B649" s="33">
        <v>107.8</v>
      </c>
      <c r="C649" s="33">
        <v>5.65</v>
      </c>
      <c r="D649" s="33">
        <v>14.86</v>
      </c>
      <c r="E649" s="37">
        <f t="shared" si="120"/>
        <v>5.1748739961081465E-3</v>
      </c>
      <c r="F649" s="37">
        <f t="shared" si="121"/>
        <v>1.0051748739961082</v>
      </c>
      <c r="G649" s="37">
        <f t="shared" si="122"/>
        <v>-1.8990057024794726E-3</v>
      </c>
      <c r="H649" s="37">
        <f t="shared" si="123"/>
        <v>-4.479951756596634E-2</v>
      </c>
      <c r="I649" s="37">
        <f t="shared" si="124"/>
        <v>2.2329843113835679E-2</v>
      </c>
      <c r="J649" s="37">
        <f t="shared" si="125"/>
        <v>4.3369151262482752E-2</v>
      </c>
      <c r="K649" s="33">
        <v>76.7</v>
      </c>
      <c r="L649" s="33">
        <v>10.39</v>
      </c>
      <c r="M649" s="33">
        <v>365.07657627118641</v>
      </c>
      <c r="N649" s="33">
        <v>19.134347457627118</v>
      </c>
      <c r="O649" s="33">
        <v>79934.61112848956</v>
      </c>
      <c r="P649" s="33">
        <v>50.325027118644059</v>
      </c>
      <c r="Q649" s="33">
        <v>11018.815597118319</v>
      </c>
      <c r="R649" s="33">
        <v>8.7452044046692929</v>
      </c>
      <c r="S649" s="33">
        <v>10.717928631289343</v>
      </c>
      <c r="T649" s="33">
        <v>7.2543741588156125</v>
      </c>
      <c r="U649" s="37">
        <f t="shared" si="126"/>
        <v>3.8775543239415011E-2</v>
      </c>
      <c r="V649" s="38">
        <f t="shared" si="127"/>
        <v>1.038775543239415</v>
      </c>
      <c r="W649" s="38">
        <f t="shared" si="128"/>
        <v>0.29203486877640383</v>
      </c>
      <c r="X649" s="37">
        <f t="shared" si="129"/>
        <v>8.4323364130055367E-2</v>
      </c>
      <c r="Y649" s="37">
        <f t="shared" si="130"/>
        <v>8.6002150802529265E-2</v>
      </c>
      <c r="Z649" s="37">
        <f t="shared" si="131"/>
        <v>0.11018387349109826</v>
      </c>
    </row>
    <row r="650" spans="1:26" x14ac:dyDescent="0.3">
      <c r="A650" s="34">
        <v>29221</v>
      </c>
      <c r="B650" s="33">
        <v>110.9</v>
      </c>
      <c r="C650" s="33">
        <v>5.7</v>
      </c>
      <c r="D650" s="33">
        <v>15.003299999999999</v>
      </c>
      <c r="E650" s="37">
        <f t="shared" si="120"/>
        <v>9.597137616145739E-3</v>
      </c>
      <c r="F650" s="37">
        <f t="shared" si="121"/>
        <v>1.0095971376161457</v>
      </c>
      <c r="G650" s="37">
        <f t="shared" si="122"/>
        <v>-3.0092106049199874E-3</v>
      </c>
      <c r="H650" s="37">
        <f t="shared" si="123"/>
        <v>-5.4568282306836746E-2</v>
      </c>
      <c r="I650" s="37">
        <f t="shared" si="124"/>
        <v>2.1617147995002917E-2</v>
      </c>
      <c r="J650" s="37">
        <f t="shared" si="125"/>
        <v>4.1564131839913365E-2</v>
      </c>
      <c r="K650" s="33">
        <v>77.8</v>
      </c>
      <c r="L650" s="33">
        <v>10.8</v>
      </c>
      <c r="M650" s="33">
        <v>370.26488046272493</v>
      </c>
      <c r="N650" s="33">
        <v>19.030746786632392</v>
      </c>
      <c r="O650" s="33">
        <v>81417.842479074927</v>
      </c>
      <c r="P650" s="33">
        <v>50.091930397172234</v>
      </c>
      <c r="Q650" s="33">
        <v>11014.75487886659</v>
      </c>
      <c r="R650" s="33">
        <v>8.8509341807291086</v>
      </c>
      <c r="S650" s="33">
        <v>10.854081878724749</v>
      </c>
      <c r="T650" s="33">
        <v>7.3917071577586269</v>
      </c>
      <c r="U650" s="37">
        <f t="shared" si="126"/>
        <v>2.8351235881424571E-2</v>
      </c>
      <c r="V650" s="38">
        <f t="shared" si="127"/>
        <v>1.0283512358814246</v>
      </c>
      <c r="W650" s="38">
        <f t="shared" si="128"/>
        <v>0.22347551607841543</v>
      </c>
      <c r="X650" s="37">
        <f t="shared" si="129"/>
        <v>7.4687663799351434E-2</v>
      </c>
      <c r="Y650" s="37">
        <f t="shared" si="130"/>
        <v>7.6138938986667348E-2</v>
      </c>
      <c r="Z650" s="37">
        <f t="shared" si="131"/>
        <v>0.10877675942422282</v>
      </c>
    </row>
    <row r="651" spans="1:26" x14ac:dyDescent="0.3">
      <c r="A651" s="34">
        <v>29252</v>
      </c>
      <c r="B651" s="33">
        <v>115.3</v>
      </c>
      <c r="C651" s="33">
        <v>5.75</v>
      </c>
      <c r="D651" s="33">
        <v>15.146699999999999</v>
      </c>
      <c r="E651" s="37">
        <f t="shared" si="120"/>
        <v>9.512509540831238E-3</v>
      </c>
      <c r="F651" s="37">
        <f t="shared" si="121"/>
        <v>1.0095125095408313</v>
      </c>
      <c r="G651" s="37">
        <f t="shared" si="122"/>
        <v>-1.7831660375402514E-2</v>
      </c>
      <c r="H651" s="37">
        <f t="shared" si="123"/>
        <v>-5.967196792002083E-2</v>
      </c>
      <c r="I651" s="37">
        <f t="shared" si="124"/>
        <v>1.8695730190259496E-2</v>
      </c>
      <c r="J651" s="37">
        <f t="shared" si="125"/>
        <v>3.891040569497406E-2</v>
      </c>
      <c r="K651" s="33">
        <v>78.900000000000006</v>
      </c>
      <c r="L651" s="33">
        <v>12.41</v>
      </c>
      <c r="M651" s="33">
        <v>379.58835107731295</v>
      </c>
      <c r="N651" s="33">
        <v>18.930034854245879</v>
      </c>
      <c r="O651" s="33">
        <v>83814.866317085645</v>
      </c>
      <c r="P651" s="33">
        <v>49.865662422053227</v>
      </c>
      <c r="Q651" s="33">
        <v>11010.569259713802</v>
      </c>
      <c r="R651" s="33">
        <v>9.054476092192516</v>
      </c>
      <c r="S651" s="33">
        <v>11.109252312727014</v>
      </c>
      <c r="T651" s="33">
        <v>7.6122191632500815</v>
      </c>
      <c r="U651" s="37">
        <f t="shared" si="126"/>
        <v>3.8908532918691896E-2</v>
      </c>
      <c r="V651" s="38">
        <f t="shared" si="127"/>
        <v>1.038908532918692</v>
      </c>
      <c r="W651" s="38">
        <f t="shared" si="128"/>
        <v>0.18528044277363809</v>
      </c>
      <c r="X651" s="37">
        <f t="shared" si="129"/>
        <v>7.6702574185919303E-2</v>
      </c>
      <c r="Y651" s="37">
        <f t="shared" si="130"/>
        <v>7.8842374367001256E-2</v>
      </c>
      <c r="Z651" s="37">
        <f t="shared" si="131"/>
        <v>0.10339519267105235</v>
      </c>
    </row>
    <row r="652" spans="1:26" x14ac:dyDescent="0.3">
      <c r="A652" s="34">
        <v>29281</v>
      </c>
      <c r="B652" s="33">
        <v>104.7</v>
      </c>
      <c r="C652" s="33">
        <v>5.8</v>
      </c>
      <c r="D652" s="33">
        <v>15.29</v>
      </c>
      <c r="E652" s="37">
        <f t="shared" si="120"/>
        <v>9.4163334943808946E-3</v>
      </c>
      <c r="F652" s="37">
        <f t="shared" si="121"/>
        <v>1.0094163334943809</v>
      </c>
      <c r="G652" s="37">
        <f t="shared" si="122"/>
        <v>-3.2381289603445995E-2</v>
      </c>
      <c r="H652" s="37">
        <f t="shared" si="123"/>
        <v>-6.4759696709225434E-2</v>
      </c>
      <c r="I652" s="37">
        <f t="shared" si="124"/>
        <v>1.5785493014413454E-2</v>
      </c>
      <c r="J652" s="37">
        <f t="shared" si="125"/>
        <v>3.6097897695628767E-2</v>
      </c>
      <c r="K652" s="33">
        <v>80.099999999999994</v>
      </c>
      <c r="L652" s="33">
        <v>12.75</v>
      </c>
      <c r="M652" s="33">
        <v>339.52732958801499</v>
      </c>
      <c r="N652" s="33">
        <v>18.80858177278402</v>
      </c>
      <c r="O652" s="33">
        <v>75315.292359525978</v>
      </c>
      <c r="P652" s="33">
        <v>49.583312983770284</v>
      </c>
      <c r="Q652" s="33">
        <v>10998.766190803744</v>
      </c>
      <c r="R652" s="33">
        <v>8.0811509007854987</v>
      </c>
      <c r="S652" s="33">
        <v>9.9248356973564924</v>
      </c>
      <c r="T652" s="33">
        <v>6.8476128188358407</v>
      </c>
      <c r="U652" s="37">
        <f t="shared" si="126"/>
        <v>-9.6438309398522146E-2</v>
      </c>
      <c r="V652" s="38">
        <f t="shared" si="127"/>
        <v>0.90356169060147784</v>
      </c>
      <c r="W652" s="38">
        <f t="shared" si="128"/>
        <v>0.100732193453964</v>
      </c>
      <c r="X652" s="37">
        <f t="shared" si="129"/>
        <v>6.961298978435515E-2</v>
      </c>
      <c r="Y652" s="37">
        <f t="shared" si="130"/>
        <v>8.1512477171147957E-2</v>
      </c>
      <c r="Z652" s="37">
        <f t="shared" si="131"/>
        <v>9.6640979712613984E-2</v>
      </c>
    </row>
    <row r="653" spans="1:26" x14ac:dyDescent="0.3">
      <c r="A653" s="34">
        <v>29312</v>
      </c>
      <c r="B653" s="33">
        <v>103</v>
      </c>
      <c r="C653" s="33">
        <v>5.8466699999999996</v>
      </c>
      <c r="D653" s="33">
        <v>15.173299999999999</v>
      </c>
      <c r="E653" s="37">
        <f t="shared" si="120"/>
        <v>-7.6617156299735754E-3</v>
      </c>
      <c r="F653" s="37">
        <f t="shared" si="121"/>
        <v>0.99233828437002647</v>
      </c>
      <c r="G653" s="37">
        <f t="shared" si="122"/>
        <v>-4.6653102364091925E-2</v>
      </c>
      <c r="H653" s="37">
        <f t="shared" si="123"/>
        <v>-6.9822506937889717E-2</v>
      </c>
      <c r="I653" s="37">
        <f t="shared" si="124"/>
        <v>1.2891105706705375E-2</v>
      </c>
      <c r="J653" s="37">
        <f t="shared" si="125"/>
        <v>3.3260364478238991E-2</v>
      </c>
      <c r="K653" s="33">
        <v>81</v>
      </c>
      <c r="L653" s="33">
        <v>11.47</v>
      </c>
      <c r="M653" s="33">
        <v>330.30319753086417</v>
      </c>
      <c r="N653" s="33">
        <v>18.749260154444443</v>
      </c>
      <c r="O653" s="33">
        <v>73615.745219950157</v>
      </c>
      <c r="P653" s="33">
        <v>48.658150554320983</v>
      </c>
      <c r="Q653" s="33">
        <v>10844.599873260871</v>
      </c>
      <c r="R653" s="33">
        <v>7.8440245047192168</v>
      </c>
      <c r="S653" s="33">
        <v>9.6444480482973081</v>
      </c>
      <c r="T653" s="33">
        <v>6.7882398687167598</v>
      </c>
      <c r="U653" s="37">
        <f t="shared" si="126"/>
        <v>-1.6370129646855441E-2</v>
      </c>
      <c r="V653" s="38">
        <f t="shared" si="127"/>
        <v>0.98362987035314453</v>
      </c>
      <c r="W653" s="38">
        <f t="shared" si="128"/>
        <v>0.2629249129966682</v>
      </c>
      <c r="X653" s="37">
        <f t="shared" si="129"/>
        <v>0.11495630874257134</v>
      </c>
      <c r="Y653" s="37">
        <f t="shared" si="130"/>
        <v>0.10026334288631311</v>
      </c>
      <c r="Z653" s="37">
        <f t="shared" si="131"/>
        <v>0.10925619767867989</v>
      </c>
    </row>
    <row r="654" spans="1:26" x14ac:dyDescent="0.3">
      <c r="A654" s="34">
        <v>29342</v>
      </c>
      <c r="B654" s="33">
        <v>107.7</v>
      </c>
      <c r="C654" s="33">
        <v>5.8933299999999997</v>
      </c>
      <c r="D654" s="33">
        <v>15.056699999999999</v>
      </c>
      <c r="E654" s="37">
        <f t="shared" si="120"/>
        <v>-7.7142294562890165E-3</v>
      </c>
      <c r="F654" s="37">
        <f t="shared" si="121"/>
        <v>0.99228577054371103</v>
      </c>
      <c r="G654" s="37">
        <f t="shared" si="122"/>
        <v>-2.9896189289008057E-2</v>
      </c>
      <c r="H654" s="37">
        <f t="shared" si="123"/>
        <v>-6.5766981128599689E-2</v>
      </c>
      <c r="I654" s="37">
        <f t="shared" si="124"/>
        <v>1.120371119269592E-2</v>
      </c>
      <c r="J654" s="37">
        <f t="shared" si="125"/>
        <v>3.3395024208426882E-2</v>
      </c>
      <c r="K654" s="33">
        <v>81.8</v>
      </c>
      <c r="L654" s="33">
        <v>10.18</v>
      </c>
      <c r="M654" s="33">
        <v>341.99753178484104</v>
      </c>
      <c r="N654" s="33">
        <v>18.714060482762832</v>
      </c>
      <c r="O654" s="33">
        <v>76569.67138222215</v>
      </c>
      <c r="P654" s="33">
        <v>47.81201705501222</v>
      </c>
      <c r="Q654" s="33">
        <v>10704.610688028823</v>
      </c>
      <c r="R654" s="33">
        <v>8.1042258071764941</v>
      </c>
      <c r="S654" s="33">
        <v>9.9744124837086652</v>
      </c>
      <c r="T654" s="33">
        <v>7.1529618043794461</v>
      </c>
      <c r="U654" s="37">
        <f t="shared" si="126"/>
        <v>4.4620595932707174E-2</v>
      </c>
      <c r="V654" s="38">
        <f t="shared" si="127"/>
        <v>1.0446205959327073</v>
      </c>
      <c r="W654" s="38">
        <f t="shared" si="128"/>
        <v>0.29545849324081397</v>
      </c>
      <c r="X654" s="37">
        <f t="shared" si="129"/>
        <v>0.13290398796787262</v>
      </c>
      <c r="Y654" s="37">
        <f t="shared" si="130"/>
        <v>0.10493296249343587</v>
      </c>
      <c r="Z654" s="37">
        <f t="shared" si="131"/>
        <v>0.11083833893824657</v>
      </c>
    </row>
    <row r="655" spans="1:26" x14ac:dyDescent="0.3">
      <c r="A655" s="34">
        <v>29373</v>
      </c>
      <c r="B655" s="33">
        <v>114.6</v>
      </c>
      <c r="C655" s="33">
        <v>5.94</v>
      </c>
      <c r="D655" s="33">
        <v>14.94</v>
      </c>
      <c r="E655" s="37">
        <f t="shared" si="120"/>
        <v>-7.7808951500371142E-3</v>
      </c>
      <c r="F655" s="37">
        <f t="shared" si="121"/>
        <v>0.9922191048499629</v>
      </c>
      <c r="G655" s="37">
        <f t="shared" si="122"/>
        <v>-1.2878538278971896E-2</v>
      </c>
      <c r="H655" s="37">
        <f t="shared" si="123"/>
        <v>-6.1701978895767784E-2</v>
      </c>
      <c r="I655" s="37">
        <f t="shared" si="124"/>
        <v>9.4742814874360093E-3</v>
      </c>
      <c r="J655" s="37">
        <f t="shared" si="125"/>
        <v>3.3531396708956329E-2</v>
      </c>
      <c r="K655" s="33">
        <v>82.7</v>
      </c>
      <c r="L655" s="33">
        <v>9.7799999999999994</v>
      </c>
      <c r="M655" s="33">
        <v>359.94792986698906</v>
      </c>
      <c r="N655" s="33">
        <v>18.656986940749697</v>
      </c>
      <c r="O655" s="33">
        <v>80936.669845014301</v>
      </c>
      <c r="P655" s="33">
        <v>46.92514897218863</v>
      </c>
      <c r="Q655" s="33">
        <v>10551.429733721761</v>
      </c>
      <c r="R655" s="33">
        <v>8.5120779623067424</v>
      </c>
      <c r="S655" s="33">
        <v>10.484904625773881</v>
      </c>
      <c r="T655" s="33">
        <v>7.6706827309236942</v>
      </c>
      <c r="U655" s="37">
        <f t="shared" si="126"/>
        <v>6.2098220118296237E-2</v>
      </c>
      <c r="V655" s="38">
        <f t="shared" si="127"/>
        <v>1.0620982201182962</v>
      </c>
      <c r="W655" s="38">
        <f t="shared" si="128"/>
        <v>0.21495660487486212</v>
      </c>
      <c r="X655" s="37">
        <f t="shared" si="129"/>
        <v>0.13133922921756991</v>
      </c>
      <c r="Y655" s="37">
        <f t="shared" si="130"/>
        <v>0.10081882576850631</v>
      </c>
      <c r="Z655" s="37">
        <f t="shared" si="131"/>
        <v>0.10991131282557021</v>
      </c>
    </row>
    <row r="656" spans="1:26" x14ac:dyDescent="0.3">
      <c r="A656" s="34">
        <v>29403</v>
      </c>
      <c r="B656" s="33">
        <v>119.8</v>
      </c>
      <c r="C656" s="33">
        <v>5.9833299999999996</v>
      </c>
      <c r="D656" s="33">
        <v>14.84</v>
      </c>
      <c r="E656" s="37">
        <f t="shared" si="120"/>
        <v>-6.7159419654368299E-3</v>
      </c>
      <c r="F656" s="37">
        <f t="shared" si="121"/>
        <v>0.99328405803456321</v>
      </c>
      <c r="G656" s="37">
        <f t="shared" si="122"/>
        <v>4.4059304224650653E-3</v>
      </c>
      <c r="H656" s="37">
        <f t="shared" si="123"/>
        <v>-5.7617416125027798E-2</v>
      </c>
      <c r="I656" s="37">
        <f t="shared" si="124"/>
        <v>7.7039287535329848E-3</v>
      </c>
      <c r="J656" s="37">
        <f t="shared" si="125"/>
        <v>3.3669919967809214E-2</v>
      </c>
      <c r="K656" s="33">
        <v>82.7</v>
      </c>
      <c r="L656" s="33">
        <v>10.25</v>
      </c>
      <c r="M656" s="33">
        <v>376.28064570737598</v>
      </c>
      <c r="N656" s="33">
        <v>18.79308243639661</v>
      </c>
      <c r="O656" s="33">
        <v>84961.334623310308</v>
      </c>
      <c r="P656" s="33">
        <v>46.611058282950424</v>
      </c>
      <c r="Q656" s="33">
        <v>10524.425758012731</v>
      </c>
      <c r="R656" s="33">
        <v>8.8808655272958443</v>
      </c>
      <c r="S656" s="33">
        <v>10.946930734313657</v>
      </c>
      <c r="T656" s="33">
        <v>8.0727762803234508</v>
      </c>
      <c r="U656" s="37">
        <f t="shared" si="126"/>
        <v>4.4375881400709798E-2</v>
      </c>
      <c r="V656" s="38">
        <f t="shared" si="127"/>
        <v>1.0443758814007098</v>
      </c>
      <c r="W656" s="38">
        <f t="shared" si="128"/>
        <v>0.14912078872479606</v>
      </c>
      <c r="X656" s="37">
        <f t="shared" si="129"/>
        <v>0.11570532724408444</v>
      </c>
      <c r="Y656" s="37">
        <f t="shared" si="130"/>
        <v>9.2941823789504774E-2</v>
      </c>
      <c r="Z656" s="37">
        <f t="shared" si="131"/>
        <v>0.10667169110983554</v>
      </c>
    </row>
    <row r="657" spans="1:26" x14ac:dyDescent="0.3">
      <c r="A657" s="34">
        <v>29434</v>
      </c>
      <c r="B657" s="33">
        <v>123.5</v>
      </c>
      <c r="C657" s="33">
        <v>6.0266700000000002</v>
      </c>
      <c r="D657" s="33">
        <v>14.74</v>
      </c>
      <c r="E657" s="37">
        <f t="shared" si="120"/>
        <v>-6.7613509780437954E-3</v>
      </c>
      <c r="F657" s="37">
        <f t="shared" si="121"/>
        <v>0.99323864902195624</v>
      </c>
      <c r="G657" s="37">
        <f t="shared" si="122"/>
        <v>1.7021092395690607E-2</v>
      </c>
      <c r="H657" s="37">
        <f t="shared" si="123"/>
        <v>-4.9257031981282839E-2</v>
      </c>
      <c r="I657" s="37">
        <f t="shared" si="124"/>
        <v>7.4148455934857083E-3</v>
      </c>
      <c r="J657" s="37">
        <f t="shared" si="125"/>
        <v>3.5094822881357679E-2</v>
      </c>
      <c r="K657" s="33">
        <v>83.3</v>
      </c>
      <c r="L657" s="33">
        <v>11.1</v>
      </c>
      <c r="M657" s="33">
        <v>385.10798919567827</v>
      </c>
      <c r="N657" s="33">
        <v>18.792864495918369</v>
      </c>
      <c r="O657" s="33">
        <v>87308.089538200671</v>
      </c>
      <c r="P657" s="33">
        <v>45.963496038415364</v>
      </c>
      <c r="Q657" s="33">
        <v>10420.414897109942</v>
      </c>
      <c r="R657" s="33">
        <v>9.0710059816183826</v>
      </c>
      <c r="S657" s="33">
        <v>11.188545257817418</v>
      </c>
      <c r="T657" s="33">
        <v>8.3785617367706919</v>
      </c>
      <c r="U657" s="37">
        <f t="shared" si="126"/>
        <v>3.0417470386683007E-2</v>
      </c>
      <c r="V657" s="38">
        <f t="shared" si="127"/>
        <v>1.0304174703866831</v>
      </c>
      <c r="W657" s="38">
        <f t="shared" si="128"/>
        <v>7.3353805577649922E-2</v>
      </c>
      <c r="X657" s="37">
        <f t="shared" si="129"/>
        <v>0.10230918695635438</v>
      </c>
      <c r="Y657" s="37">
        <f t="shared" si="130"/>
        <v>8.7961148210066398E-2</v>
      </c>
      <c r="Z657" s="37">
        <f t="shared" si="131"/>
        <v>0.10219109656282388</v>
      </c>
    </row>
    <row r="658" spans="1:26" x14ac:dyDescent="0.3">
      <c r="A658" s="34">
        <v>29465</v>
      </c>
      <c r="B658" s="33">
        <v>126.5</v>
      </c>
      <c r="C658" s="33">
        <v>6.07</v>
      </c>
      <c r="D658" s="33">
        <v>14.64</v>
      </c>
      <c r="E658" s="37">
        <f t="shared" si="120"/>
        <v>-6.807378228025014E-3</v>
      </c>
      <c r="F658" s="37">
        <f t="shared" si="121"/>
        <v>0.99319262177197498</v>
      </c>
      <c r="G658" s="37">
        <f t="shared" si="122"/>
        <v>2.9801262941887119E-2</v>
      </c>
      <c r="H658" s="37">
        <f t="shared" si="123"/>
        <v>-4.0989199941529275E-2</v>
      </c>
      <c r="I658" s="37">
        <f t="shared" si="124"/>
        <v>7.1227208747481896E-3</v>
      </c>
      <c r="J658" s="37">
        <f t="shared" si="125"/>
        <v>3.6518924924645368E-2</v>
      </c>
      <c r="K658" s="33">
        <v>84</v>
      </c>
      <c r="L658" s="33">
        <v>11.51</v>
      </c>
      <c r="M658" s="33">
        <v>391.17564880952375</v>
      </c>
      <c r="N658" s="33">
        <v>18.770246547619049</v>
      </c>
      <c r="O658" s="33">
        <v>89038.310631330256</v>
      </c>
      <c r="P658" s="33">
        <v>45.271237142857139</v>
      </c>
      <c r="Q658" s="33">
        <v>10304.512787689129</v>
      </c>
      <c r="R658" s="33">
        <v>9.1960401317432368</v>
      </c>
      <c r="S658" s="33">
        <v>11.349812726304918</v>
      </c>
      <c r="T658" s="33">
        <v>8.6407103825136602</v>
      </c>
      <c r="U658" s="37">
        <f t="shared" si="126"/>
        <v>2.4001152099543045E-2</v>
      </c>
      <c r="V658" s="38">
        <f t="shared" si="127"/>
        <v>1.0240011520995431</v>
      </c>
      <c r="W658" s="38">
        <f t="shared" si="128"/>
        <v>4.5695429981590152E-2</v>
      </c>
      <c r="X658" s="37">
        <f t="shared" si="129"/>
        <v>8.272840828344119E-2</v>
      </c>
      <c r="Y658" s="37">
        <f t="shared" si="130"/>
        <v>7.7434963435115911E-2</v>
      </c>
      <c r="Z658" s="37">
        <f t="shared" si="131"/>
        <v>9.0235651454007026E-2</v>
      </c>
    </row>
    <row r="659" spans="1:26" x14ac:dyDescent="0.3">
      <c r="A659" s="34">
        <v>29495</v>
      </c>
      <c r="B659" s="33">
        <v>130.19999999999999</v>
      </c>
      <c r="C659" s="33">
        <v>6.1</v>
      </c>
      <c r="D659" s="33">
        <v>14.7</v>
      </c>
      <c r="E659" s="37">
        <f t="shared" si="120"/>
        <v>4.0899852515250664E-3</v>
      </c>
      <c r="F659" s="37">
        <f t="shared" si="121"/>
        <v>1.004089985251525</v>
      </c>
      <c r="G659" s="37">
        <f t="shared" si="122"/>
        <v>4.2763415279609029E-2</v>
      </c>
      <c r="H659" s="37">
        <f t="shared" si="123"/>
        <v>-3.2804912424306387E-2</v>
      </c>
      <c r="I659" s="37">
        <f t="shared" si="124"/>
        <v>6.8248381278657178E-3</v>
      </c>
      <c r="J659" s="37">
        <f t="shared" si="125"/>
        <v>3.7942370208795317E-2</v>
      </c>
      <c r="K659" s="33">
        <v>84.8</v>
      </c>
      <c r="L659" s="33">
        <v>11.75</v>
      </c>
      <c r="M659" s="33">
        <v>398.81887499999999</v>
      </c>
      <c r="N659" s="33">
        <v>18.685062499999997</v>
      </c>
      <c r="O659" s="33">
        <v>91132.460621288934</v>
      </c>
      <c r="P659" s="33">
        <v>45.027937499999993</v>
      </c>
      <c r="Q659" s="33">
        <v>10289.148779822943</v>
      </c>
      <c r="R659" s="33">
        <v>9.3578410467571107</v>
      </c>
      <c r="S659" s="33">
        <v>11.556163110889685</v>
      </c>
      <c r="T659" s="33">
        <v>8.8571428571428577</v>
      </c>
      <c r="U659" s="37">
        <f t="shared" si="126"/>
        <v>2.8829421606893779E-2</v>
      </c>
      <c r="V659" s="38">
        <f t="shared" si="127"/>
        <v>1.0288294216068938</v>
      </c>
      <c r="W659" s="38">
        <f t="shared" si="128"/>
        <v>-7.1975977637796063E-2</v>
      </c>
      <c r="X659" s="37">
        <f t="shared" si="129"/>
        <v>8.4404820288668247E-2</v>
      </c>
      <c r="Y659" s="37">
        <f t="shared" si="130"/>
        <v>6.8071878015715903E-2</v>
      </c>
      <c r="Z659" s="37">
        <f t="shared" si="131"/>
        <v>8.2946256922579842E-2</v>
      </c>
    </row>
    <row r="660" spans="1:26" x14ac:dyDescent="0.3">
      <c r="A660" s="34">
        <v>29526</v>
      </c>
      <c r="B660" s="33">
        <v>135.69999999999999</v>
      </c>
      <c r="C660" s="33">
        <v>6.13</v>
      </c>
      <c r="D660" s="33">
        <v>14.76</v>
      </c>
      <c r="E660" s="37">
        <f t="shared" si="120"/>
        <v>4.0733253876358688E-3</v>
      </c>
      <c r="F660" s="37">
        <f t="shared" si="121"/>
        <v>1.0040733253876359</v>
      </c>
      <c r="G660" s="37">
        <f t="shared" si="122"/>
        <v>4.0554205241824182E-2</v>
      </c>
      <c r="H660" s="37">
        <f t="shared" si="123"/>
        <v>-2.8188697633316995E-2</v>
      </c>
      <c r="I660" s="37">
        <f t="shared" si="124"/>
        <v>3.2551985523339155E-3</v>
      </c>
      <c r="J660" s="37">
        <f t="shared" si="125"/>
        <v>3.6914066311472205E-2</v>
      </c>
      <c r="K660" s="33">
        <v>85.5</v>
      </c>
      <c r="L660" s="33">
        <v>12.68</v>
      </c>
      <c r="M660" s="33">
        <v>412.26294853801164</v>
      </c>
      <c r="N660" s="33">
        <v>18.623226783625729</v>
      </c>
      <c r="O660" s="33">
        <v>94559.136976775451</v>
      </c>
      <c r="P660" s="33">
        <v>44.841570526315792</v>
      </c>
      <c r="Q660" s="33">
        <v>10285.135311549049</v>
      </c>
      <c r="R660" s="33">
        <v>9.6540436632333897</v>
      </c>
      <c r="S660" s="33">
        <v>11.927567744896828</v>
      </c>
      <c r="T660" s="33">
        <v>9.1937669376693769</v>
      </c>
      <c r="U660" s="37">
        <f t="shared" si="126"/>
        <v>4.1374837066354642E-2</v>
      </c>
      <c r="V660" s="38">
        <f t="shared" si="127"/>
        <v>1.0413748370663547</v>
      </c>
      <c r="W660" s="38">
        <f t="shared" si="128"/>
        <v>-8.6615306536403702E-2</v>
      </c>
      <c r="X660" s="37">
        <f t="shared" si="129"/>
        <v>7.5868139508388666E-2</v>
      </c>
      <c r="Y660" s="37">
        <f t="shared" si="130"/>
        <v>6.4624273664491305E-2</v>
      </c>
      <c r="Z660" s="37">
        <f t="shared" si="131"/>
        <v>7.7367475970981481E-2</v>
      </c>
    </row>
    <row r="661" spans="1:26" x14ac:dyDescent="0.3">
      <c r="A661" s="34">
        <v>29556</v>
      </c>
      <c r="B661" s="33">
        <v>133.5</v>
      </c>
      <c r="C661" s="33">
        <v>6.16</v>
      </c>
      <c r="D661" s="33">
        <v>14.82</v>
      </c>
      <c r="E661" s="37">
        <f t="shared" si="120"/>
        <v>4.056800695614469E-3</v>
      </c>
      <c r="F661" s="37">
        <f t="shared" si="121"/>
        <v>1.0040568006956145</v>
      </c>
      <c r="G661" s="37">
        <f t="shared" si="122"/>
        <v>3.8362919876423929E-2</v>
      </c>
      <c r="H661" s="37">
        <f t="shared" si="123"/>
        <v>-2.3668297560316631E-2</v>
      </c>
      <c r="I661" s="37">
        <f t="shared" si="124"/>
        <v>-3.4708342524991664E-4</v>
      </c>
      <c r="J661" s="37">
        <f t="shared" si="125"/>
        <v>3.5883203152498488E-2</v>
      </c>
      <c r="K661" s="33">
        <v>86.3</v>
      </c>
      <c r="L661" s="33">
        <v>12.84</v>
      </c>
      <c r="M661" s="33">
        <v>401.81953070683659</v>
      </c>
      <c r="N661" s="33">
        <v>18.540886210892236</v>
      </c>
      <c r="O661" s="33">
        <v>92518.158687844916</v>
      </c>
      <c r="P661" s="33">
        <v>44.606482734646583</v>
      </c>
      <c r="Q661" s="33">
        <v>10270.555144223685</v>
      </c>
      <c r="R661" s="33">
        <v>9.3899020849217418</v>
      </c>
      <c r="S661" s="33">
        <v>11.608006971345482</v>
      </c>
      <c r="T661" s="33">
        <v>9.0080971659919022</v>
      </c>
      <c r="U661" s="37">
        <f t="shared" si="126"/>
        <v>-1.6345089000519133E-2</v>
      </c>
      <c r="V661" s="38">
        <f t="shared" si="127"/>
        <v>0.98365491099948088</v>
      </c>
      <c r="W661" s="38">
        <f t="shared" si="128"/>
        <v>-0.10049753353290358</v>
      </c>
      <c r="X661" s="37">
        <f t="shared" si="129"/>
        <v>5.7206724815170418E-2</v>
      </c>
      <c r="Y661" s="37">
        <f t="shared" si="130"/>
        <v>6.7983753122282664E-2</v>
      </c>
      <c r="Z661" s="37">
        <f t="shared" si="131"/>
        <v>7.5895512973168877E-2</v>
      </c>
    </row>
    <row r="662" spans="1:26" x14ac:dyDescent="0.3">
      <c r="A662" s="34">
        <v>29587</v>
      </c>
      <c r="B662" s="33">
        <v>133</v>
      </c>
      <c r="C662" s="33">
        <v>6.2</v>
      </c>
      <c r="D662" s="33">
        <v>14.74</v>
      </c>
      <c r="E662" s="37">
        <f t="shared" si="120"/>
        <v>-5.4127331067503346E-3</v>
      </c>
      <c r="F662" s="37">
        <f t="shared" si="121"/>
        <v>0.99458726689324961</v>
      </c>
      <c r="G662" s="37">
        <f t="shared" si="122"/>
        <v>3.6189341913923867E-2</v>
      </c>
      <c r="H662" s="37">
        <f t="shared" si="123"/>
        <v>-1.9244990810287188E-2</v>
      </c>
      <c r="I662" s="37">
        <f t="shared" si="124"/>
        <v>-3.985808024491444E-3</v>
      </c>
      <c r="J662" s="37">
        <f t="shared" si="125"/>
        <v>3.4850656919934941E-2</v>
      </c>
      <c r="K662" s="33">
        <v>87</v>
      </c>
      <c r="L662" s="33">
        <v>12.57</v>
      </c>
      <c r="M662" s="33">
        <v>397.09366666666665</v>
      </c>
      <c r="N662" s="33">
        <v>18.511133333333333</v>
      </c>
      <c r="O662" s="33">
        <v>91785.217108112702</v>
      </c>
      <c r="P662" s="33">
        <v>44.008726666666668</v>
      </c>
      <c r="Q662" s="33">
        <v>10172.286467470536</v>
      </c>
      <c r="R662" s="33">
        <v>9.2594045308779549</v>
      </c>
      <c r="S662" s="33">
        <v>11.454209284131172</v>
      </c>
      <c r="T662" s="33">
        <v>9.023066485753052</v>
      </c>
      <c r="U662" s="37">
        <f t="shared" si="126"/>
        <v>-3.7523496185504642E-3</v>
      </c>
      <c r="V662" s="38">
        <f t="shared" si="127"/>
        <v>0.99624765038144958</v>
      </c>
      <c r="W662" s="38">
        <f t="shared" si="128"/>
        <v>-7.8878643851366892E-2</v>
      </c>
      <c r="X662" s="37">
        <f t="shared" si="129"/>
        <v>6.1097122562227213E-2</v>
      </c>
      <c r="Y662" s="37">
        <f t="shared" si="130"/>
        <v>8.0817321957544763E-2</v>
      </c>
      <c r="Z662" s="37">
        <f t="shared" si="131"/>
        <v>8.1676688977879053E-2</v>
      </c>
    </row>
    <row r="663" spans="1:26" x14ac:dyDescent="0.3">
      <c r="A663" s="34">
        <v>29618</v>
      </c>
      <c r="B663" s="33">
        <v>128.4</v>
      </c>
      <c r="C663" s="33">
        <v>6.24</v>
      </c>
      <c r="D663" s="33">
        <v>14.66</v>
      </c>
      <c r="E663" s="37">
        <f t="shared" si="120"/>
        <v>-5.4421903026850866E-3</v>
      </c>
      <c r="F663" s="37">
        <f t="shared" si="121"/>
        <v>0.99455780969731489</v>
      </c>
      <c r="G663" s="37">
        <f t="shared" si="122"/>
        <v>2.9320944312693387E-2</v>
      </c>
      <c r="H663" s="37">
        <f t="shared" si="123"/>
        <v>-7.9829062081064883E-3</v>
      </c>
      <c r="I663" s="37">
        <f t="shared" si="124"/>
        <v>-3.3120488814155635E-3</v>
      </c>
      <c r="J663" s="37">
        <f t="shared" si="125"/>
        <v>3.4653089529023795E-2</v>
      </c>
      <c r="K663" s="33">
        <v>87.9</v>
      </c>
      <c r="L663" s="33">
        <v>13.19</v>
      </c>
      <c r="M663" s="33">
        <v>379.43441638225249</v>
      </c>
      <c r="N663" s="33">
        <v>18.439803412969283</v>
      </c>
      <c r="O663" s="33">
        <v>88058.59927064045</v>
      </c>
      <c r="P663" s="33">
        <v>43.321717633674623</v>
      </c>
      <c r="Q663" s="33">
        <v>10054.042564700849</v>
      </c>
      <c r="R663" s="33">
        <v>8.8298993538313066</v>
      </c>
      <c r="S663" s="33">
        <v>10.932069150005731</v>
      </c>
      <c r="T663" s="33">
        <v>8.7585266030013642</v>
      </c>
      <c r="U663" s="37">
        <f t="shared" si="126"/>
        <v>-3.5198736965892929E-2</v>
      </c>
      <c r="V663" s="38">
        <f t="shared" si="127"/>
        <v>0.96480126303410707</v>
      </c>
      <c r="W663" s="38">
        <f t="shared" si="128"/>
        <v>-0.12527484312417825</v>
      </c>
      <c r="X663" s="37">
        <f t="shared" si="129"/>
        <v>6.6384703142241541E-2</v>
      </c>
      <c r="Y663" s="37">
        <f t="shared" si="130"/>
        <v>8.2444755389201596E-2</v>
      </c>
      <c r="Z663" s="37">
        <f t="shared" si="131"/>
        <v>8.1046804190560984E-2</v>
      </c>
    </row>
    <row r="664" spans="1:26" x14ac:dyDescent="0.3">
      <c r="A664" s="34">
        <v>29646</v>
      </c>
      <c r="B664" s="33">
        <v>133.19999999999999</v>
      </c>
      <c r="C664" s="33">
        <v>6.28</v>
      </c>
      <c r="D664" s="33">
        <v>14.58</v>
      </c>
      <c r="E664" s="37">
        <f t="shared" si="120"/>
        <v>-5.4719698779933795E-3</v>
      </c>
      <c r="F664" s="37">
        <f t="shared" si="121"/>
        <v>0.99452803012200663</v>
      </c>
      <c r="G664" s="37">
        <f t="shared" si="122"/>
        <v>2.2370474851674205E-2</v>
      </c>
      <c r="H664" s="37">
        <f t="shared" si="123"/>
        <v>3.0381597208428701E-3</v>
      </c>
      <c r="I664" s="37">
        <f t="shared" si="124"/>
        <v>-2.6331779240278408E-3</v>
      </c>
      <c r="J664" s="37">
        <f t="shared" si="125"/>
        <v>3.4453447379350521E-2</v>
      </c>
      <c r="K664" s="33">
        <v>88.5</v>
      </c>
      <c r="L664" s="33">
        <v>13.12</v>
      </c>
      <c r="M664" s="33">
        <v>390.95027796610162</v>
      </c>
      <c r="N664" s="33">
        <v>18.432190282485877</v>
      </c>
      <c r="O664" s="33">
        <v>91087.66040916476</v>
      </c>
      <c r="P664" s="33">
        <v>42.793206101694913</v>
      </c>
      <c r="Q664" s="33">
        <v>9970.4060718139808</v>
      </c>
      <c r="R664" s="33">
        <v>9.0810968838546255</v>
      </c>
      <c r="S664" s="33">
        <v>11.251403769600717</v>
      </c>
      <c r="T664" s="33">
        <v>9.1358024691358022</v>
      </c>
      <c r="U664" s="37">
        <f t="shared" si="126"/>
        <v>3.6701366850427755E-2</v>
      </c>
      <c r="V664" s="38">
        <f t="shared" si="127"/>
        <v>1.0367013668504277</v>
      </c>
      <c r="W664" s="38">
        <f t="shared" si="128"/>
        <v>-0.11526664745356352</v>
      </c>
      <c r="X664" s="37">
        <f t="shared" si="129"/>
        <v>5.899632550725542E-2</v>
      </c>
      <c r="Y664" s="37">
        <f t="shared" si="130"/>
        <v>9.9957635162540193E-2</v>
      </c>
      <c r="Z664" s="37">
        <f t="shared" si="131"/>
        <v>9.4899045586404718E-2</v>
      </c>
    </row>
    <row r="665" spans="1:26" x14ac:dyDescent="0.3">
      <c r="A665" s="34">
        <v>29677</v>
      </c>
      <c r="B665" s="33">
        <v>134.4</v>
      </c>
      <c r="C665" s="33">
        <v>6.3166700000000002</v>
      </c>
      <c r="D665" s="33">
        <v>14.7233</v>
      </c>
      <c r="E665" s="37">
        <f t="shared" si="120"/>
        <v>9.7805463771736007E-3</v>
      </c>
      <c r="F665" s="37">
        <f t="shared" si="121"/>
        <v>1.0097805463771736</v>
      </c>
      <c r="G665" s="37">
        <f t="shared" si="122"/>
        <v>1.5350460738307037E-2</v>
      </c>
      <c r="H665" s="37">
        <f t="shared" si="123"/>
        <v>1.3831700187413531E-2</v>
      </c>
      <c r="I665" s="37">
        <f t="shared" si="124"/>
        <v>-1.9491327989618057E-3</v>
      </c>
      <c r="J665" s="37">
        <f t="shared" si="125"/>
        <v>3.4588493055403013E-2</v>
      </c>
      <c r="K665" s="33">
        <v>89.1</v>
      </c>
      <c r="L665" s="33">
        <v>13.68</v>
      </c>
      <c r="M665" s="33">
        <v>391.8159730639731</v>
      </c>
      <c r="N665" s="33">
        <v>18.414971745342314</v>
      </c>
      <c r="O665" s="33">
        <v>91646.901684795987</v>
      </c>
      <c r="P665" s="33">
        <v>42.922798483726154</v>
      </c>
      <c r="Q665" s="33">
        <v>10039.768062319617</v>
      </c>
      <c r="R665" s="33">
        <v>9.0855612307887466</v>
      </c>
      <c r="S665" s="33">
        <v>11.265311096462009</v>
      </c>
      <c r="T665" s="33">
        <v>9.1283883368538312</v>
      </c>
      <c r="U665" s="37">
        <f t="shared" si="126"/>
        <v>8.9686699827605364E-3</v>
      </c>
      <c r="V665" s="38">
        <f t="shared" si="127"/>
        <v>1.0089686699827605</v>
      </c>
      <c r="W665" s="38">
        <f t="shared" si="128"/>
        <v>-0.1746209509573815</v>
      </c>
      <c r="X665" s="37">
        <f t="shared" si="129"/>
        <v>4.7141267572875734E-2</v>
      </c>
      <c r="Y665" s="37">
        <f t="shared" si="130"/>
        <v>0.10389413020471139</v>
      </c>
      <c r="Z665" s="37">
        <f t="shared" si="131"/>
        <v>9.3979322730429082E-2</v>
      </c>
    </row>
    <row r="666" spans="1:26" x14ac:dyDescent="0.3">
      <c r="A666" s="34">
        <v>29707</v>
      </c>
      <c r="B666" s="33">
        <v>131.69999999999999</v>
      </c>
      <c r="C666" s="33">
        <v>6.3533299999999997</v>
      </c>
      <c r="D666" s="33">
        <v>14.8667</v>
      </c>
      <c r="E666" s="37">
        <f t="shared" si="120"/>
        <v>9.6925395501758875E-3</v>
      </c>
      <c r="F666" s="37">
        <f t="shared" si="121"/>
        <v>1.0096925395501759</v>
      </c>
      <c r="G666" s="37">
        <f t="shared" si="122"/>
        <v>-9.0712082516236636E-3</v>
      </c>
      <c r="H666" s="37">
        <f t="shared" si="123"/>
        <v>1.7298225135119694E-2</v>
      </c>
      <c r="I666" s="37">
        <f t="shared" si="124"/>
        <v>-3.027395455321269E-3</v>
      </c>
      <c r="J666" s="37">
        <f t="shared" si="125"/>
        <v>3.0772394296215033E-2</v>
      </c>
      <c r="K666" s="33">
        <v>89.8</v>
      </c>
      <c r="L666" s="33">
        <v>14.1</v>
      </c>
      <c r="M666" s="33">
        <v>380.95178285077952</v>
      </c>
      <c r="N666" s="33">
        <v>18.377466898552338</v>
      </c>
      <c r="O666" s="33">
        <v>89463.947765997422</v>
      </c>
      <c r="P666" s="33">
        <v>43.00300584743875</v>
      </c>
      <c r="Q666" s="33">
        <v>10098.964861448396</v>
      </c>
      <c r="R666" s="33">
        <v>8.8184834665480718</v>
      </c>
      <c r="S666" s="33">
        <v>10.943243788709786</v>
      </c>
      <c r="T666" s="33">
        <v>8.8587245320077752</v>
      </c>
      <c r="U666" s="37">
        <f t="shared" si="126"/>
        <v>-2.0293819339813907E-2</v>
      </c>
      <c r="V666" s="38">
        <f t="shared" si="127"/>
        <v>0.97970618066018611</v>
      </c>
      <c r="W666" s="38">
        <f t="shared" si="128"/>
        <v>-0.14232659189024532</v>
      </c>
      <c r="X666" s="37">
        <f t="shared" si="129"/>
        <v>4.4578291929543212E-2</v>
      </c>
      <c r="Y666" s="37">
        <f t="shared" si="130"/>
        <v>0.10692516199788216</v>
      </c>
      <c r="Z666" s="37">
        <f t="shared" si="131"/>
        <v>9.5043906509285847E-2</v>
      </c>
    </row>
    <row r="667" spans="1:26" x14ac:dyDescent="0.3">
      <c r="A667" s="34">
        <v>29738</v>
      </c>
      <c r="B667" s="33">
        <v>132.30000000000001</v>
      </c>
      <c r="C667" s="33">
        <v>6.39</v>
      </c>
      <c r="D667" s="33">
        <v>15.01</v>
      </c>
      <c r="E667" s="37">
        <f t="shared" si="120"/>
        <v>9.5928331375091831E-3</v>
      </c>
      <c r="F667" s="37">
        <f t="shared" si="121"/>
        <v>1.0095928331375092</v>
      </c>
      <c r="G667" s="37">
        <f t="shared" si="122"/>
        <v>-3.3037596289669291E-2</v>
      </c>
      <c r="H667" s="37">
        <f t="shared" si="123"/>
        <v>2.0664411588608544E-2</v>
      </c>
      <c r="I667" s="37">
        <f t="shared" si="124"/>
        <v>-4.090526975669917E-3</v>
      </c>
      <c r="J667" s="37">
        <f t="shared" si="125"/>
        <v>2.724775220589315E-2</v>
      </c>
      <c r="K667" s="33">
        <v>90.6</v>
      </c>
      <c r="L667" s="33">
        <v>13.47</v>
      </c>
      <c r="M667" s="33">
        <v>379.30818874172189</v>
      </c>
      <c r="N667" s="33">
        <v>18.320327483443709</v>
      </c>
      <c r="O667" s="33">
        <v>89436.494556503545</v>
      </c>
      <c r="P667" s="33">
        <v>43.034133885209712</v>
      </c>
      <c r="Q667" s="33">
        <v>10146.952254672095</v>
      </c>
      <c r="R667" s="33">
        <v>8.7653407443049307</v>
      </c>
      <c r="S667" s="33">
        <v>10.886260091011923</v>
      </c>
      <c r="T667" s="33">
        <v>8.8141239173884092</v>
      </c>
      <c r="U667" s="37">
        <f t="shared" si="126"/>
        <v>4.5454623716748594E-3</v>
      </c>
      <c r="V667" s="38">
        <f t="shared" si="127"/>
        <v>1.004545462371675</v>
      </c>
      <c r="W667" s="38">
        <f t="shared" si="128"/>
        <v>-0.12380816353890878</v>
      </c>
      <c r="X667" s="37">
        <f t="shared" si="129"/>
        <v>4.9302308280394058E-2</v>
      </c>
      <c r="Y667" s="37">
        <f t="shared" si="130"/>
        <v>0.11148609535789866</v>
      </c>
      <c r="Z667" s="37">
        <f t="shared" si="131"/>
        <v>9.6659865476947715E-2</v>
      </c>
    </row>
    <row r="668" spans="1:26" x14ac:dyDescent="0.3">
      <c r="A668" s="34">
        <v>29768</v>
      </c>
      <c r="B668" s="33">
        <v>129.1</v>
      </c>
      <c r="C668" s="33">
        <v>6.4333299999999998</v>
      </c>
      <c r="D668" s="33">
        <v>15.0967</v>
      </c>
      <c r="E668" s="37">
        <f t="shared" si="120"/>
        <v>5.7595312451391044E-3</v>
      </c>
      <c r="F668" s="37">
        <f t="shared" si="121"/>
        <v>1.0057595312451391</v>
      </c>
      <c r="G668" s="37">
        <f t="shared" si="122"/>
        <v>-5.6535247173803871E-2</v>
      </c>
      <c r="H668" s="37">
        <f t="shared" si="123"/>
        <v>2.3935012639533682E-2</v>
      </c>
      <c r="I668" s="37">
        <f t="shared" si="124"/>
        <v>-5.1389047889505157E-3</v>
      </c>
      <c r="J668" s="37">
        <f t="shared" si="125"/>
        <v>2.3984496600355953E-2</v>
      </c>
      <c r="K668" s="33">
        <v>91.6</v>
      </c>
      <c r="L668" s="33">
        <v>14.28</v>
      </c>
      <c r="M668" s="33">
        <v>366.09292903930128</v>
      </c>
      <c r="N668" s="33">
        <v>18.243196151637555</v>
      </c>
      <c r="O668" s="33">
        <v>86678.950056522357</v>
      </c>
      <c r="P668" s="33">
        <v>42.810186846069868</v>
      </c>
      <c r="Q668" s="33">
        <v>10136.065881628978</v>
      </c>
      <c r="R668" s="33">
        <v>8.4453194678755121</v>
      </c>
      <c r="S668" s="33">
        <v>10.4987178056939</v>
      </c>
      <c r="T668" s="33">
        <v>8.5515377532838297</v>
      </c>
      <c r="U668" s="37">
        <f t="shared" si="126"/>
        <v>-2.4484773268313314E-2</v>
      </c>
      <c r="V668" s="38">
        <f t="shared" si="127"/>
        <v>0.97551522673168667</v>
      </c>
      <c r="W668" s="38">
        <f t="shared" si="128"/>
        <v>-0.17948122859488813</v>
      </c>
      <c r="X668" s="37">
        <f t="shared" si="129"/>
        <v>4.0135602260906289E-2</v>
      </c>
      <c r="Y668" s="37">
        <f t="shared" si="130"/>
        <v>0.11616800283398909</v>
      </c>
      <c r="Z668" s="37">
        <f t="shared" si="131"/>
        <v>9.628264503497963E-2</v>
      </c>
    </row>
    <row r="669" spans="1:26" x14ac:dyDescent="0.3">
      <c r="A669" s="34">
        <v>29799</v>
      </c>
      <c r="B669" s="33">
        <v>129.6</v>
      </c>
      <c r="C669" s="33">
        <v>6.4766700000000004</v>
      </c>
      <c r="D669" s="33">
        <v>15.183299999999999</v>
      </c>
      <c r="E669" s="37">
        <f t="shared" si="120"/>
        <v>5.7199627552563309E-3</v>
      </c>
      <c r="F669" s="37">
        <f t="shared" si="121"/>
        <v>1.0057199627552564</v>
      </c>
      <c r="G669" s="37">
        <f t="shared" si="122"/>
        <v>-7.549409847133548E-2</v>
      </c>
      <c r="H669" s="37">
        <f t="shared" si="123"/>
        <v>2.4472761423747436E-2</v>
      </c>
      <c r="I669" s="37">
        <f t="shared" si="124"/>
        <v>-5.6543407002056512E-3</v>
      </c>
      <c r="J669" s="37">
        <f t="shared" si="125"/>
        <v>2.0377605073974792E-2</v>
      </c>
      <c r="K669" s="33">
        <v>92.3</v>
      </c>
      <c r="L669" s="33">
        <v>14.94</v>
      </c>
      <c r="M669" s="33">
        <v>364.72360563380283</v>
      </c>
      <c r="N669" s="33">
        <v>18.226808911267607</v>
      </c>
      <c r="O669" s="33">
        <v>86714.365126042336</v>
      </c>
      <c r="P669" s="33">
        <v>42.729227788732395</v>
      </c>
      <c r="Q669" s="33">
        <v>10159.029475449372</v>
      </c>
      <c r="R669" s="33">
        <v>8.3998063165664423</v>
      </c>
      <c r="S669" s="33">
        <v>10.45210580048016</v>
      </c>
      <c r="T669" s="33">
        <v>8.5356938215012548</v>
      </c>
      <c r="U669" s="37">
        <f t="shared" si="126"/>
        <v>3.8654860655774385E-3</v>
      </c>
      <c r="V669" s="38">
        <f t="shared" si="127"/>
        <v>1.0038654860655774</v>
      </c>
      <c r="W669" s="38">
        <f t="shared" si="128"/>
        <v>-0.16119013116547332</v>
      </c>
      <c r="X669" s="37">
        <f t="shared" si="129"/>
        <v>4.4000054750892303E-2</v>
      </c>
      <c r="Y669" s="37">
        <f t="shared" si="130"/>
        <v>0.11688603152953281</v>
      </c>
      <c r="Z669" s="37">
        <f t="shared" si="131"/>
        <v>9.9296174827621542E-2</v>
      </c>
    </row>
    <row r="670" spans="1:26" x14ac:dyDescent="0.3">
      <c r="A670" s="34">
        <v>29830</v>
      </c>
      <c r="B670" s="33">
        <v>118.3</v>
      </c>
      <c r="C670" s="33">
        <v>6.52</v>
      </c>
      <c r="D670" s="33">
        <v>15.27</v>
      </c>
      <c r="E670" s="37">
        <f t="shared" si="120"/>
        <v>5.6939795847750444E-3</v>
      </c>
      <c r="F670" s="37">
        <f t="shared" si="121"/>
        <v>1.005693979584775</v>
      </c>
      <c r="G670" s="37">
        <f t="shared" si="122"/>
        <v>-9.423779934561094E-2</v>
      </c>
      <c r="H670" s="37">
        <f t="shared" si="123"/>
        <v>2.5005747678438439E-2</v>
      </c>
      <c r="I670" s="37">
        <f t="shared" si="124"/>
        <v>-6.165231759192924E-3</v>
      </c>
      <c r="J670" s="37">
        <f t="shared" si="125"/>
        <v>1.7019333117135993E-2</v>
      </c>
      <c r="K670" s="33">
        <v>93.2</v>
      </c>
      <c r="L670" s="33">
        <v>15.32</v>
      </c>
      <c r="M670" s="33">
        <v>329.70793884120167</v>
      </c>
      <c r="N670" s="33">
        <v>18.171561802575106</v>
      </c>
      <c r="O670" s="33">
        <v>78749.292442444246</v>
      </c>
      <c r="P670" s="33">
        <v>42.55824366952789</v>
      </c>
      <c r="Q670" s="33">
        <v>10164.849497853962</v>
      </c>
      <c r="R670" s="33">
        <v>7.5811630519231583</v>
      </c>
      <c r="S670" s="33">
        <v>9.4463927318347007</v>
      </c>
      <c r="T670" s="33">
        <v>7.7472167648984938</v>
      </c>
      <c r="U670" s="37">
        <f t="shared" si="126"/>
        <v>-9.1229012933833231E-2</v>
      </c>
      <c r="V670" s="38">
        <f t="shared" si="127"/>
        <v>0.90877098706616677</v>
      </c>
      <c r="W670" s="38">
        <f t="shared" si="128"/>
        <v>-0.16213183709477219</v>
      </c>
      <c r="X670" s="37">
        <f t="shared" si="129"/>
        <v>6.9832819780351052E-2</v>
      </c>
      <c r="Y670" s="37">
        <f t="shared" si="130"/>
        <v>0.12006411415231</v>
      </c>
      <c r="Z670" s="37">
        <f t="shared" si="131"/>
        <v>0.10128195380635407</v>
      </c>
    </row>
    <row r="671" spans="1:26" x14ac:dyDescent="0.3">
      <c r="A671" s="34">
        <v>29860</v>
      </c>
      <c r="B671" s="33">
        <v>119.8</v>
      </c>
      <c r="C671" s="33">
        <v>6.5566700000000004</v>
      </c>
      <c r="D671" s="33">
        <v>15.3</v>
      </c>
      <c r="E671" s="37">
        <f t="shared" si="120"/>
        <v>1.9627091678486889E-3</v>
      </c>
      <c r="F671" s="37">
        <f t="shared" si="121"/>
        <v>1.0019627091678487</v>
      </c>
      <c r="G671" s="37">
        <f t="shared" si="122"/>
        <v>-0.11276863805260762</v>
      </c>
      <c r="H671" s="37">
        <f t="shared" si="123"/>
        <v>2.5529718719673689E-2</v>
      </c>
      <c r="I671" s="37">
        <f t="shared" si="124"/>
        <v>-6.6715695558863253E-3</v>
      </c>
      <c r="J671" s="37">
        <f t="shared" si="125"/>
        <v>1.3584835234936143E-2</v>
      </c>
      <c r="K671" s="33">
        <v>93.4</v>
      </c>
      <c r="L671" s="33">
        <v>15.15</v>
      </c>
      <c r="M671" s="33">
        <v>333.17354817987149</v>
      </c>
      <c r="N671" s="33">
        <v>18.234632789186293</v>
      </c>
      <c r="O671" s="33">
        <v>79939.976498126853</v>
      </c>
      <c r="P671" s="33">
        <v>42.550544967880079</v>
      </c>
      <c r="Q671" s="33">
        <v>10209.362607857602</v>
      </c>
      <c r="R671" s="33">
        <v>7.6491417133192137</v>
      </c>
      <c r="S671" s="33">
        <v>9.5437534000171702</v>
      </c>
      <c r="T671" s="33">
        <v>7.8300653594771239</v>
      </c>
      <c r="U671" s="37">
        <f t="shared" si="126"/>
        <v>1.259991469700782E-2</v>
      </c>
      <c r="V671" s="38">
        <f t="shared" si="127"/>
        <v>1.0125999146970077</v>
      </c>
      <c r="W671" s="38">
        <f t="shared" si="128"/>
        <v>2.2977676868271235E-2</v>
      </c>
      <c r="X671" s="37">
        <f t="shared" si="129"/>
        <v>0.10538955455097465</v>
      </c>
      <c r="Y671" s="37">
        <f t="shared" si="130"/>
        <v>0.13371548518597276</v>
      </c>
      <c r="Z671" s="37">
        <f t="shared" si="131"/>
        <v>0.11035933222327898</v>
      </c>
    </row>
    <row r="672" spans="1:26" x14ac:dyDescent="0.3">
      <c r="A672" s="34">
        <v>29891</v>
      </c>
      <c r="B672" s="33">
        <v>122.9</v>
      </c>
      <c r="C672" s="33">
        <v>6.5933299999999999</v>
      </c>
      <c r="D672" s="33">
        <v>15.33</v>
      </c>
      <c r="E672" s="37">
        <f t="shared" si="120"/>
        <v>1.9588644853329716E-3</v>
      </c>
      <c r="F672" s="37">
        <f t="shared" si="121"/>
        <v>1.001958864485333</v>
      </c>
      <c r="G672" s="37">
        <f t="shared" si="122"/>
        <v>-0.13476466029526346</v>
      </c>
      <c r="H672" s="37">
        <f t="shared" si="123"/>
        <v>2.541244985908353E-2</v>
      </c>
      <c r="I672" s="37">
        <f t="shared" si="124"/>
        <v>-8.7369288970586823E-3</v>
      </c>
      <c r="J672" s="37">
        <f t="shared" si="125"/>
        <v>9.7995334723144367E-3</v>
      </c>
      <c r="K672" s="33">
        <v>93.7</v>
      </c>
      <c r="L672" s="33">
        <v>13.39</v>
      </c>
      <c r="M672" s="33">
        <v>340.70057310565636</v>
      </c>
      <c r="N672" s="33">
        <v>18.277878841942368</v>
      </c>
      <c r="O672" s="33">
        <v>82111.431285105267</v>
      </c>
      <c r="P672" s="33">
        <v>42.49747588046958</v>
      </c>
      <c r="Q672" s="33">
        <v>10242.215147279607</v>
      </c>
      <c r="R672" s="33">
        <v>7.810752565716113</v>
      </c>
      <c r="S672" s="33">
        <v>9.7571778791498858</v>
      </c>
      <c r="T672" s="33">
        <v>8.0169602087410308</v>
      </c>
      <c r="U672" s="37">
        <f t="shared" si="126"/>
        <v>2.5547330890640277E-2</v>
      </c>
      <c r="V672" s="38">
        <f t="shared" si="127"/>
        <v>1.0255473308906402</v>
      </c>
      <c r="W672" s="38">
        <f t="shared" si="128"/>
        <v>9.1873255752259686E-2</v>
      </c>
      <c r="X672" s="37">
        <f t="shared" si="129"/>
        <v>9.8528541514784074E-2</v>
      </c>
      <c r="Y672" s="37">
        <f t="shared" si="130"/>
        <v>0.13041712511239378</v>
      </c>
      <c r="Z672" s="37">
        <f t="shared" si="131"/>
        <v>0.10901229858099892</v>
      </c>
    </row>
    <row r="673" spans="1:26" x14ac:dyDescent="0.3">
      <c r="A673" s="34">
        <v>29921</v>
      </c>
      <c r="B673" s="33">
        <v>123.8</v>
      </c>
      <c r="C673" s="33">
        <v>6.63</v>
      </c>
      <c r="D673" s="33">
        <v>15.36</v>
      </c>
      <c r="E673" s="37">
        <f t="shared" si="120"/>
        <v>1.9550348358032951E-3</v>
      </c>
      <c r="F673" s="37">
        <f t="shared" si="121"/>
        <v>1.0019550348358033</v>
      </c>
      <c r="G673" s="37">
        <f t="shared" si="122"/>
        <v>-0.15666802767091059</v>
      </c>
      <c r="H673" s="37">
        <f t="shared" si="123"/>
        <v>2.5293592298766931E-2</v>
      </c>
      <c r="I673" s="37">
        <f t="shared" si="124"/>
        <v>-1.0816671793577814E-2</v>
      </c>
      <c r="J673" s="37">
        <f t="shared" si="125"/>
        <v>5.8829961456421387E-3</v>
      </c>
      <c r="K673" s="33">
        <v>94</v>
      </c>
      <c r="L673" s="33">
        <v>13.72</v>
      </c>
      <c r="M673" s="33">
        <v>342.10022765957444</v>
      </c>
      <c r="N673" s="33">
        <v>18.320876489361702</v>
      </c>
      <c r="O673" s="33">
        <v>82816.714575693317</v>
      </c>
      <c r="P673" s="33">
        <v>42.44474553191489</v>
      </c>
      <c r="Q673" s="33">
        <v>10275.159417468896</v>
      </c>
      <c r="R673" s="33">
        <v>7.8325621371418972</v>
      </c>
      <c r="S673" s="33">
        <v>9.7958999615754685</v>
      </c>
      <c r="T673" s="33">
        <v>8.0598958333333339</v>
      </c>
      <c r="U673" s="37">
        <f t="shared" si="126"/>
        <v>7.2963436785065611E-3</v>
      </c>
      <c r="V673" s="38">
        <f t="shared" si="127"/>
        <v>1.0072963436785065</v>
      </c>
      <c r="W673" s="38">
        <f t="shared" si="128"/>
        <v>0.1071404508804783</v>
      </c>
      <c r="X673" s="37">
        <f t="shared" si="129"/>
        <v>9.3083249965293824E-2</v>
      </c>
      <c r="Y673" s="37">
        <f t="shared" si="130"/>
        <v>0.13166955576688633</v>
      </c>
      <c r="Z673" s="37">
        <f t="shared" si="131"/>
        <v>0.10621604346784252</v>
      </c>
    </row>
    <row r="674" spans="1:26" x14ac:dyDescent="0.3">
      <c r="A674" s="34">
        <v>29952</v>
      </c>
      <c r="B674" s="33">
        <v>117.3</v>
      </c>
      <c r="C674" s="33">
        <v>6.66</v>
      </c>
      <c r="D674" s="33">
        <v>15.1767</v>
      </c>
      <c r="E674" s="37">
        <f t="shared" si="120"/>
        <v>-1.2005370689304707E-2</v>
      </c>
      <c r="F674" s="37">
        <f t="shared" si="121"/>
        <v>0.98799462931069526</v>
      </c>
      <c r="G674" s="37">
        <f t="shared" si="122"/>
        <v>-0.17849259994864741</v>
      </c>
      <c r="H674" s="37">
        <f t="shared" si="123"/>
        <v>2.5177161883511268E-2</v>
      </c>
      <c r="I674" s="37">
        <f t="shared" si="124"/>
        <v>-1.2908286557669957E-2</v>
      </c>
      <c r="J674" s="37">
        <f t="shared" si="125"/>
        <v>1.8238139360882144E-3</v>
      </c>
      <c r="K674" s="33">
        <v>94.3</v>
      </c>
      <c r="L674" s="33">
        <v>14.59</v>
      </c>
      <c r="M674" s="33">
        <v>323.10739024390244</v>
      </c>
      <c r="N674" s="33">
        <v>18.345227783669142</v>
      </c>
      <c r="O674" s="33">
        <v>78588.957170505877</v>
      </c>
      <c r="P674" s="33">
        <v>41.804807583244958</v>
      </c>
      <c r="Q674" s="33">
        <v>10168.124691301078</v>
      </c>
      <c r="R674" s="33">
        <v>7.3886599733759963</v>
      </c>
      <c r="S674" s="33">
        <v>9.2538268070569867</v>
      </c>
      <c r="T674" s="33">
        <v>7.7289529344323862</v>
      </c>
      <c r="U674" s="37">
        <f t="shared" si="126"/>
        <v>-5.3932604591065914E-2</v>
      </c>
      <c r="V674" s="38">
        <f t="shared" si="127"/>
        <v>0.94606739540893403</v>
      </c>
      <c r="W674" s="38">
        <f t="shared" si="128"/>
        <v>0.10941903205262293</v>
      </c>
      <c r="X674" s="37">
        <f t="shared" si="129"/>
        <v>8.6966932883496106E-2</v>
      </c>
      <c r="Y674" s="37">
        <f t="shared" si="130"/>
        <v>0.13304646802642672</v>
      </c>
      <c r="Z674" s="37">
        <f t="shared" si="131"/>
        <v>0.1061551786508721</v>
      </c>
    </row>
    <row r="675" spans="1:26" x14ac:dyDescent="0.3">
      <c r="A675" s="34">
        <v>29983</v>
      </c>
      <c r="B675" s="33">
        <v>114.5</v>
      </c>
      <c r="C675" s="33">
        <v>6.69</v>
      </c>
      <c r="D675" s="33">
        <v>14.9933</v>
      </c>
      <c r="E675" s="37">
        <f t="shared" si="120"/>
        <v>-1.2157922379948435E-2</v>
      </c>
      <c r="F675" s="37">
        <f t="shared" si="121"/>
        <v>0.98784207762005161</v>
      </c>
      <c r="G675" s="37">
        <f t="shared" si="122"/>
        <v>-0.17334614384913527</v>
      </c>
      <c r="H675" s="37">
        <f t="shared" si="123"/>
        <v>2.7531253945907608E-2</v>
      </c>
      <c r="I675" s="37">
        <f t="shared" si="124"/>
        <v>-7.6822857818887869E-3</v>
      </c>
      <c r="J675" s="37">
        <f t="shared" si="125"/>
        <v>3.5099720189828432E-3</v>
      </c>
      <c r="K675" s="33">
        <v>94.6</v>
      </c>
      <c r="L675" s="33">
        <v>14.43</v>
      </c>
      <c r="M675" s="33">
        <v>314.39448731501056</v>
      </c>
      <c r="N675" s="33">
        <v>18.369424630021143</v>
      </c>
      <c r="O675" s="33">
        <v>76842.060797882659</v>
      </c>
      <c r="P675" s="33">
        <v>41.168653857293869</v>
      </c>
      <c r="Q675" s="33">
        <v>10062.149084374621</v>
      </c>
      <c r="R675" s="33">
        <v>7.1818234505467338</v>
      </c>
      <c r="S675" s="33">
        <v>9.0088238106911849</v>
      </c>
      <c r="T675" s="33">
        <v>7.6367444125042523</v>
      </c>
      <c r="U675" s="37">
        <f t="shared" si="126"/>
        <v>-2.4159932665135369E-2</v>
      </c>
      <c r="V675" s="38">
        <f t="shared" si="127"/>
        <v>0.97584006733486461</v>
      </c>
      <c r="W675" s="38">
        <f t="shared" si="128"/>
        <v>0.21317582744622632</v>
      </c>
      <c r="X675" s="37">
        <f t="shared" si="129"/>
        <v>0.11952083919004775</v>
      </c>
      <c r="Y675" s="37">
        <f t="shared" si="130"/>
        <v>0.15644365509905978</v>
      </c>
      <c r="Z675" s="37">
        <f t="shared" si="131"/>
        <v>0.11844433155113432</v>
      </c>
    </row>
    <row r="676" spans="1:26" x14ac:dyDescent="0.3">
      <c r="A676" s="34">
        <v>30011</v>
      </c>
      <c r="B676" s="33">
        <v>110.8</v>
      </c>
      <c r="C676" s="33">
        <v>6.72</v>
      </c>
      <c r="D676" s="33">
        <v>14.81</v>
      </c>
      <c r="E676" s="37">
        <f t="shared" si="120"/>
        <v>-1.230080637056547E-2</v>
      </c>
      <c r="F676" s="37">
        <f t="shared" si="121"/>
        <v>0.98769919362943448</v>
      </c>
      <c r="G676" s="37">
        <f t="shared" si="122"/>
        <v>-0.16807415734461484</v>
      </c>
      <c r="H676" s="37">
        <f t="shared" si="123"/>
        <v>2.9926867213330155E-2</v>
      </c>
      <c r="I676" s="37">
        <f t="shared" si="124"/>
        <v>-2.4635148855374212E-3</v>
      </c>
      <c r="J676" s="37">
        <f t="shared" si="125"/>
        <v>5.2089230828240574E-3</v>
      </c>
      <c r="K676" s="33">
        <v>94.5</v>
      </c>
      <c r="L676" s="33">
        <v>13.86</v>
      </c>
      <c r="M676" s="33">
        <v>304.5569566137566</v>
      </c>
      <c r="N676" s="33">
        <v>18.471324444444441</v>
      </c>
      <c r="O676" s="33">
        <v>74813.860755230169</v>
      </c>
      <c r="P676" s="33">
        <v>40.708380211640211</v>
      </c>
      <c r="Q676" s="33">
        <v>9999.9393301891596</v>
      </c>
      <c r="R676" s="33">
        <v>6.9506737935360334</v>
      </c>
      <c r="S676" s="33">
        <v>8.7341959211512741</v>
      </c>
      <c r="T676" s="33">
        <v>7.4814314652261977</v>
      </c>
      <c r="U676" s="37">
        <f t="shared" si="126"/>
        <v>-3.2848048681110888E-2</v>
      </c>
      <c r="V676" s="38">
        <f t="shared" si="127"/>
        <v>0.96715195131888909</v>
      </c>
      <c r="W676" s="38">
        <f t="shared" si="128"/>
        <v>0.26456595277846739</v>
      </c>
      <c r="X676" s="37">
        <f t="shared" si="129"/>
        <v>0.14509612396216998</v>
      </c>
      <c r="Y676" s="37">
        <f t="shared" si="130"/>
        <v>0.17324614924591764</v>
      </c>
      <c r="Z676" s="37">
        <f t="shared" si="131"/>
        <v>0.1200525937762702</v>
      </c>
    </row>
    <row r="677" spans="1:26" x14ac:dyDescent="0.3">
      <c r="A677" s="34">
        <v>30042</v>
      </c>
      <c r="B677" s="33">
        <v>116.3</v>
      </c>
      <c r="C677" s="33">
        <v>6.75</v>
      </c>
      <c r="D677" s="33">
        <v>14.5967</v>
      </c>
      <c r="E677" s="37">
        <f t="shared" si="120"/>
        <v>-1.4507152510718919E-2</v>
      </c>
      <c r="F677" s="37">
        <f t="shared" si="121"/>
        <v>0.98549284748928112</v>
      </c>
      <c r="G677" s="37">
        <f t="shared" si="122"/>
        <v>-0.16266972423512482</v>
      </c>
      <c r="H677" s="37">
        <f t="shared" si="123"/>
        <v>3.236474440590964E-2</v>
      </c>
      <c r="I677" s="37">
        <f t="shared" si="124"/>
        <v>2.7497988589582079E-3</v>
      </c>
      <c r="J677" s="37">
        <f t="shared" si="125"/>
        <v>6.8594452460768451E-3</v>
      </c>
      <c r="K677" s="33">
        <v>94.9</v>
      </c>
      <c r="L677" s="33">
        <v>13.87</v>
      </c>
      <c r="M677" s="33">
        <v>318.32743835616435</v>
      </c>
      <c r="N677" s="33">
        <v>18.47558219178082</v>
      </c>
      <c r="O677" s="33">
        <v>78574.762227103405</v>
      </c>
      <c r="P677" s="33">
        <v>39.95296749315068</v>
      </c>
      <c r="Q677" s="33">
        <v>9861.8420619119534</v>
      </c>
      <c r="R677" s="33">
        <v>7.2590726254261488</v>
      </c>
      <c r="S677" s="33">
        <v>9.1357622995118195</v>
      </c>
      <c r="T677" s="33">
        <v>7.9675543102208026</v>
      </c>
      <c r="U677" s="37">
        <f t="shared" si="126"/>
        <v>4.844628521143534E-2</v>
      </c>
      <c r="V677" s="38">
        <f t="shared" si="127"/>
        <v>1.0484462852114353</v>
      </c>
      <c r="W677" s="38">
        <f t="shared" si="128"/>
        <v>0.35216861621283435</v>
      </c>
      <c r="X677" s="37">
        <f t="shared" si="129"/>
        <v>0.15354609720641843</v>
      </c>
      <c r="Y677" s="37">
        <f t="shared" si="130"/>
        <v>0.18807981643683913</v>
      </c>
      <c r="Z677" s="37">
        <f t="shared" si="131"/>
        <v>0.12213683536949116</v>
      </c>
    </row>
    <row r="678" spans="1:26" x14ac:dyDescent="0.3">
      <c r="A678" s="34">
        <v>30072</v>
      </c>
      <c r="B678" s="33">
        <v>116.4</v>
      </c>
      <c r="C678" s="33">
        <v>6.78</v>
      </c>
      <c r="D678" s="33">
        <v>14.3833</v>
      </c>
      <c r="E678" s="37">
        <f t="shared" si="120"/>
        <v>-1.4727664407449782E-2</v>
      </c>
      <c r="F678" s="37">
        <f t="shared" si="121"/>
        <v>0.98527233559255023</v>
      </c>
      <c r="G678" s="37">
        <f t="shared" si="122"/>
        <v>-0.14647359072947175</v>
      </c>
      <c r="H678" s="37">
        <f t="shared" si="123"/>
        <v>3.1861294737741908E-2</v>
      </c>
      <c r="I678" s="37">
        <f t="shared" si="124"/>
        <v>2.6239194995287818E-3</v>
      </c>
      <c r="J678" s="37">
        <f t="shared" si="125"/>
        <v>1.0102547715046484E-2</v>
      </c>
      <c r="K678" s="33">
        <v>95.8</v>
      </c>
      <c r="L678" s="33">
        <v>13.62</v>
      </c>
      <c r="M678" s="33">
        <v>315.60802922755738</v>
      </c>
      <c r="N678" s="33">
        <v>18.383354279749479</v>
      </c>
      <c r="O678" s="33">
        <v>78281.653287019566</v>
      </c>
      <c r="P678" s="33">
        <v>38.999011742171184</v>
      </c>
      <c r="Q678" s="33">
        <v>9673.0971110239552</v>
      </c>
      <c r="R678" s="33">
        <v>7.1926124844646226</v>
      </c>
      <c r="S678" s="33">
        <v>9.0662935630478767</v>
      </c>
      <c r="T678" s="33">
        <v>8.0927186389771482</v>
      </c>
      <c r="U678" s="37">
        <f t="shared" si="126"/>
        <v>8.594757727187018E-4</v>
      </c>
      <c r="V678" s="38">
        <f t="shared" si="127"/>
        <v>1.0008594757727187</v>
      </c>
      <c r="W678" s="38">
        <f t="shared" si="128"/>
        <v>0.33801532082821639</v>
      </c>
      <c r="X678" s="37">
        <f t="shared" si="129"/>
        <v>0.13982548154417529</v>
      </c>
      <c r="Y678" s="37">
        <f t="shared" si="130"/>
        <v>0.17622846008079929</v>
      </c>
      <c r="Z678" s="37">
        <f t="shared" si="131"/>
        <v>0.11737108422302889</v>
      </c>
    </row>
    <row r="679" spans="1:26" x14ac:dyDescent="0.3">
      <c r="A679" s="34">
        <v>30103</v>
      </c>
      <c r="B679" s="33">
        <v>109.7</v>
      </c>
      <c r="C679" s="33">
        <v>6.81</v>
      </c>
      <c r="D679" s="33">
        <v>14.17</v>
      </c>
      <c r="E679" s="37">
        <f t="shared" si="120"/>
        <v>-1.4940757658949718E-2</v>
      </c>
      <c r="F679" s="37">
        <f t="shared" si="121"/>
        <v>0.98505924234105025</v>
      </c>
      <c r="G679" s="37">
        <f t="shared" si="122"/>
        <v>-0.12979426379361536</v>
      </c>
      <c r="H679" s="37">
        <f t="shared" si="123"/>
        <v>3.134438714546306E-2</v>
      </c>
      <c r="I679" s="37">
        <f t="shared" si="124"/>
        <v>2.4969957435621026E-3</v>
      </c>
      <c r="J679" s="37">
        <f t="shared" si="125"/>
        <v>1.3279695292494509E-2</v>
      </c>
      <c r="K679" s="33">
        <v>97</v>
      </c>
      <c r="L679" s="33">
        <v>14.3</v>
      </c>
      <c r="M679" s="33">
        <v>293.76189793814433</v>
      </c>
      <c r="N679" s="33">
        <v>18.236267319587625</v>
      </c>
      <c r="O679" s="33">
        <v>73239.996025664441</v>
      </c>
      <c r="P679" s="33">
        <v>37.945360927835047</v>
      </c>
      <c r="Q679" s="33">
        <v>9460.4443362230177</v>
      </c>
      <c r="R679" s="33">
        <v>6.6921339881975888</v>
      </c>
      <c r="S679" s="33">
        <v>8.4514967536399102</v>
      </c>
      <c r="T679" s="33">
        <v>7.7417078334509526</v>
      </c>
      <c r="U679" s="37">
        <f t="shared" si="126"/>
        <v>-5.9283168016152903E-2</v>
      </c>
      <c r="V679" s="38">
        <f t="shared" si="127"/>
        <v>0.94071683198384715</v>
      </c>
      <c r="W679" s="38">
        <f t="shared" si="128"/>
        <v>0.39004886950956563</v>
      </c>
      <c r="X679" s="37">
        <f t="shared" si="129"/>
        <v>0.14738110180991359</v>
      </c>
      <c r="Y679" s="37">
        <f t="shared" si="130"/>
        <v>0.17591372714364173</v>
      </c>
      <c r="Z679" s="37">
        <f t="shared" si="131"/>
        <v>0.11908594854377963</v>
      </c>
    </row>
    <row r="680" spans="1:26" x14ac:dyDescent="0.3">
      <c r="A680" s="34">
        <v>30133</v>
      </c>
      <c r="B680" s="33">
        <v>109.4</v>
      </c>
      <c r="C680" s="33">
        <v>6.8233300000000003</v>
      </c>
      <c r="D680" s="33">
        <v>13.966699999999999</v>
      </c>
      <c r="E680" s="37">
        <f t="shared" si="120"/>
        <v>-1.4451128810609929E-2</v>
      </c>
      <c r="F680" s="37">
        <f t="shared" si="121"/>
        <v>0.98554887118939005</v>
      </c>
      <c r="G680" s="37">
        <f t="shared" si="122"/>
        <v>-0.11260806841567383</v>
      </c>
      <c r="H680" s="37">
        <f t="shared" si="123"/>
        <v>3.0808582605854617E-2</v>
      </c>
      <c r="I680" s="37">
        <f t="shared" si="124"/>
        <v>2.3632945656784088E-3</v>
      </c>
      <c r="J680" s="37">
        <f t="shared" si="125"/>
        <v>1.6450628321759808E-2</v>
      </c>
      <c r="K680" s="33">
        <v>97.5</v>
      </c>
      <c r="L680" s="33">
        <v>13.95</v>
      </c>
      <c r="M680" s="33">
        <v>291.45618666666667</v>
      </c>
      <c r="N680" s="33">
        <v>18.178260897333335</v>
      </c>
      <c r="O680" s="33">
        <v>73042.821698055181</v>
      </c>
      <c r="P680" s="33">
        <v>37.20915102666666</v>
      </c>
      <c r="Q680" s="33">
        <v>9325.1113145358977</v>
      </c>
      <c r="R680" s="33">
        <v>6.6386531002087583</v>
      </c>
      <c r="S680" s="33">
        <v>8.400296954038712</v>
      </c>
      <c r="T680" s="33">
        <v>7.8329168665468583</v>
      </c>
      <c r="U680" s="37">
        <f t="shared" si="126"/>
        <v>-2.7384772933036873E-3</v>
      </c>
      <c r="V680" s="38">
        <f t="shared" si="127"/>
        <v>0.99726152270669632</v>
      </c>
      <c r="W680" s="38">
        <f t="shared" si="128"/>
        <v>0.49821525339741446</v>
      </c>
      <c r="X680" s="37">
        <f t="shared" si="129"/>
        <v>0.17517972391726122</v>
      </c>
      <c r="Y680" s="37">
        <f t="shared" si="130"/>
        <v>0.19661699139995736</v>
      </c>
      <c r="Z680" s="37">
        <f t="shared" si="131"/>
        <v>0.1236409158183891</v>
      </c>
    </row>
    <row r="681" spans="1:26" x14ac:dyDescent="0.3">
      <c r="A681" s="34">
        <v>30164</v>
      </c>
      <c r="B681" s="33">
        <v>109.7</v>
      </c>
      <c r="C681" s="33">
        <v>6.8366699999999998</v>
      </c>
      <c r="D681" s="33">
        <v>13.763299999999999</v>
      </c>
      <c r="E681" s="37">
        <f t="shared" si="120"/>
        <v>-1.4670295558943919E-2</v>
      </c>
      <c r="F681" s="37">
        <f t="shared" si="121"/>
        <v>0.98532970444105605</v>
      </c>
      <c r="G681" s="37">
        <f t="shared" si="122"/>
        <v>-8.2825217440517962E-2</v>
      </c>
      <c r="H681" s="37">
        <f t="shared" si="123"/>
        <v>3.293871291345063E-2</v>
      </c>
      <c r="I681" s="37">
        <f t="shared" si="124"/>
        <v>1.1724175045375596E-2</v>
      </c>
      <c r="J681" s="37">
        <f t="shared" si="125"/>
        <v>1.9810201674935968E-2</v>
      </c>
      <c r="K681" s="33">
        <v>97.7</v>
      </c>
      <c r="L681" s="33">
        <v>13.06</v>
      </c>
      <c r="M681" s="33">
        <v>291.65715557830089</v>
      </c>
      <c r="N681" s="33">
        <v>18.176515276458545</v>
      </c>
      <c r="O681" s="33">
        <v>73472.793700074137</v>
      </c>
      <c r="P681" s="33">
        <v>36.592205372569083</v>
      </c>
      <c r="Q681" s="33">
        <v>9218.1230768662754</v>
      </c>
      <c r="R681" s="33">
        <v>6.6434227521660887</v>
      </c>
      <c r="S681" s="33">
        <v>8.4227507585675863</v>
      </c>
      <c r="T681" s="33">
        <v>7.9704721978014001</v>
      </c>
      <c r="U681" s="37">
        <f t="shared" si="126"/>
        <v>2.7384772933037706E-3</v>
      </c>
      <c r="V681" s="38">
        <f t="shared" si="127"/>
        <v>1.0027384772933037</v>
      </c>
      <c r="W681" s="38">
        <f t="shared" si="128"/>
        <v>0.50773665823479863</v>
      </c>
      <c r="X681" s="37">
        <f t="shared" si="129"/>
        <v>0.18243444551721311</v>
      </c>
      <c r="Y681" s="37">
        <f t="shared" si="130"/>
        <v>0.20287981490163887</v>
      </c>
      <c r="Z681" s="37">
        <f t="shared" si="131"/>
        <v>0.12556856070959643</v>
      </c>
    </row>
    <row r="682" spans="1:26" x14ac:dyDescent="0.3">
      <c r="A682" s="34">
        <v>30195</v>
      </c>
      <c r="B682" s="33">
        <v>122.4</v>
      </c>
      <c r="C682" s="33">
        <v>6.85</v>
      </c>
      <c r="D682" s="33">
        <v>13.56</v>
      </c>
      <c r="E682" s="37">
        <f t="shared" si="120"/>
        <v>-1.4881346820785707E-2</v>
      </c>
      <c r="F682" s="37">
        <f t="shared" si="121"/>
        <v>0.98511865317921432</v>
      </c>
      <c r="G682" s="37">
        <f t="shared" si="122"/>
        <v>-5.2156096989632195E-2</v>
      </c>
      <c r="H682" s="37">
        <f t="shared" si="123"/>
        <v>3.5123195940068186E-2</v>
      </c>
      <c r="I682" s="37">
        <f t="shared" si="124"/>
        <v>2.0935380163117578E-2</v>
      </c>
      <c r="J682" s="37">
        <f t="shared" si="125"/>
        <v>2.3157542997827463E-2</v>
      </c>
      <c r="K682" s="33">
        <v>97.9</v>
      </c>
      <c r="L682" s="33">
        <v>12.34</v>
      </c>
      <c r="M682" s="33">
        <v>324.75758120531151</v>
      </c>
      <c r="N682" s="33">
        <v>18.174750255362614</v>
      </c>
      <c r="O682" s="33">
        <v>82192.826226302001</v>
      </c>
      <c r="P682" s="33">
        <v>35.978045760980592</v>
      </c>
      <c r="Q682" s="33">
        <v>9105.6758466393403</v>
      </c>
      <c r="R682" s="33">
        <v>7.398838200323306</v>
      </c>
      <c r="S682" s="33">
        <v>9.3938442850122161</v>
      </c>
      <c r="T682" s="33">
        <v>9.0265486725663724</v>
      </c>
      <c r="U682" s="37">
        <f t="shared" si="126"/>
        <v>0.10954500279704127</v>
      </c>
      <c r="V682" s="38">
        <f t="shared" si="127"/>
        <v>1.1095450027970413</v>
      </c>
      <c r="W682" s="38">
        <f t="shared" si="128"/>
        <v>0.46162087005959052</v>
      </c>
      <c r="X682" s="37">
        <f t="shared" si="129"/>
        <v>0.17396335608563263</v>
      </c>
      <c r="Y682" s="37">
        <f t="shared" si="130"/>
        <v>0.2142522369758133</v>
      </c>
      <c r="Z682" s="37">
        <f t="shared" si="131"/>
        <v>0.12598855991772595</v>
      </c>
    </row>
    <row r="683" spans="1:26" x14ac:dyDescent="0.3">
      <c r="A683" s="34">
        <v>30225</v>
      </c>
      <c r="B683" s="33">
        <v>132.69999999999999</v>
      </c>
      <c r="C683" s="33">
        <v>6.8566700000000003</v>
      </c>
      <c r="D683" s="33">
        <v>13.253299999999999</v>
      </c>
      <c r="E683" s="37">
        <f t="shared" si="120"/>
        <v>-2.2877704485692117E-2</v>
      </c>
      <c r="F683" s="37">
        <f t="shared" si="121"/>
        <v>0.97712229551430785</v>
      </c>
      <c r="G683" s="37">
        <f t="shared" si="122"/>
        <v>-2.0560028494047922E-2</v>
      </c>
      <c r="H683" s="37">
        <f t="shared" si="123"/>
        <v>3.7354574935191565E-2</v>
      </c>
      <c r="I683" s="37">
        <f t="shared" si="124"/>
        <v>3.0007126484372648E-2</v>
      </c>
      <c r="J683" s="37">
        <f t="shared" si="125"/>
        <v>2.6493118584608233E-2</v>
      </c>
      <c r="K683" s="33">
        <v>98.2</v>
      </c>
      <c r="L683" s="33">
        <v>10.91</v>
      </c>
      <c r="M683" s="33">
        <v>351.01041853360482</v>
      </c>
      <c r="N683" s="33">
        <v>18.136869679327901</v>
      </c>
      <c r="O683" s="33">
        <v>89219.672536778948</v>
      </c>
      <c r="P683" s="33">
        <v>35.056867972505088</v>
      </c>
      <c r="Q683" s="33">
        <v>8910.7391562297853</v>
      </c>
      <c r="R683" s="33">
        <v>7.9998409945345861</v>
      </c>
      <c r="S683" s="33">
        <v>10.167766914461472</v>
      </c>
      <c r="T683" s="33">
        <v>10.012600635313468</v>
      </c>
      <c r="U683" s="37">
        <f t="shared" si="126"/>
        <v>8.0796571259936042E-2</v>
      </c>
      <c r="V683" s="38">
        <f t="shared" si="127"/>
        <v>1.0807965712599361</v>
      </c>
      <c r="W683" s="38">
        <f t="shared" si="128"/>
        <v>0.35568666244339964</v>
      </c>
      <c r="X683" s="37">
        <f t="shared" si="129"/>
        <v>0.13117094361495685</v>
      </c>
      <c r="Y683" s="37">
        <f t="shared" si="130"/>
        <v>0.18628716207633733</v>
      </c>
      <c r="Z683" s="37">
        <f t="shared" si="131"/>
        <v>0.11562166186997569</v>
      </c>
    </row>
    <row r="684" spans="1:26" x14ac:dyDescent="0.3">
      <c r="A684" s="34">
        <v>30256</v>
      </c>
      <c r="B684" s="33">
        <v>138.1</v>
      </c>
      <c r="C684" s="33">
        <v>6.8633300000000004</v>
      </c>
      <c r="D684" s="33">
        <v>12.9467</v>
      </c>
      <c r="E684" s="37">
        <f t="shared" si="120"/>
        <v>-2.3405648609563907E-2</v>
      </c>
      <c r="F684" s="37">
        <f t="shared" si="121"/>
        <v>0.97659435139043604</v>
      </c>
      <c r="G684" s="37">
        <f t="shared" si="122"/>
        <v>2.0542863771786157E-2</v>
      </c>
      <c r="H684" s="37">
        <f t="shared" si="123"/>
        <v>4.0492854583047411E-2</v>
      </c>
      <c r="I684" s="37">
        <f t="shared" si="124"/>
        <v>4.1334985611324093E-2</v>
      </c>
      <c r="J684" s="37">
        <f t="shared" si="125"/>
        <v>3.0720842857579811E-2</v>
      </c>
      <c r="K684" s="33">
        <v>98</v>
      </c>
      <c r="L684" s="33">
        <v>10.55</v>
      </c>
      <c r="M684" s="33">
        <v>366.03968673469382</v>
      </c>
      <c r="N684" s="33">
        <v>18.191536300918369</v>
      </c>
      <c r="O684" s="33">
        <v>93425.131649677031</v>
      </c>
      <c r="P684" s="33">
        <v>34.315756786734688</v>
      </c>
      <c r="Q684" s="33">
        <v>8758.4877040468764</v>
      </c>
      <c r="R684" s="33">
        <v>8.3474769381554257</v>
      </c>
      <c r="S684" s="33">
        <v>10.619399669022314</v>
      </c>
      <c r="T684" s="33">
        <v>10.666810847551886</v>
      </c>
      <c r="U684" s="37">
        <f t="shared" si="126"/>
        <v>3.9887119077084726E-2</v>
      </c>
      <c r="V684" s="38">
        <f t="shared" si="127"/>
        <v>1.0398871190770846</v>
      </c>
      <c r="W684" s="38">
        <f t="shared" si="128"/>
        <v>0.2580856896061845</v>
      </c>
      <c r="X684" s="37">
        <f t="shared" si="129"/>
        <v>0.10880960157827246</v>
      </c>
      <c r="Y684" s="37">
        <f t="shared" si="130"/>
        <v>0.14259239228204734</v>
      </c>
      <c r="Z684" s="37">
        <f t="shared" si="131"/>
        <v>0.10631682373986351</v>
      </c>
    </row>
    <row r="685" spans="1:26" x14ac:dyDescent="0.3">
      <c r="A685" s="34">
        <v>30286</v>
      </c>
      <c r="B685" s="33">
        <v>139.4</v>
      </c>
      <c r="C685" s="33">
        <v>6.87</v>
      </c>
      <c r="D685" s="33">
        <v>12.64</v>
      </c>
      <c r="E685" s="37">
        <f t="shared" si="120"/>
        <v>-2.3974540698282098E-2</v>
      </c>
      <c r="F685" s="37">
        <f t="shared" si="121"/>
        <v>0.97602545930171791</v>
      </c>
      <c r="G685" s="37">
        <f t="shared" si="122"/>
        <v>6.3615798324970996E-2</v>
      </c>
      <c r="H685" s="37">
        <f t="shared" si="123"/>
        <v>4.3750829006546255E-2</v>
      </c>
      <c r="I685" s="37">
        <f t="shared" si="124"/>
        <v>5.2564961852148429E-2</v>
      </c>
      <c r="J685" s="37">
        <f t="shared" si="125"/>
        <v>3.4968600433168184E-2</v>
      </c>
      <c r="K685" s="33">
        <v>97.6</v>
      </c>
      <c r="L685" s="33">
        <v>10.54</v>
      </c>
      <c r="M685" s="33">
        <v>370.99967418032793</v>
      </c>
      <c r="N685" s="33">
        <v>18.283843340163934</v>
      </c>
      <c r="O685" s="33">
        <v>95079.965923939453</v>
      </c>
      <c r="P685" s="33">
        <v>33.640142622950819</v>
      </c>
      <c r="Q685" s="33">
        <v>8621.3111139067023</v>
      </c>
      <c r="R685" s="33">
        <v>8.4677384014004762</v>
      </c>
      <c r="S685" s="33">
        <v>10.782007239538865</v>
      </c>
      <c r="T685" s="33">
        <v>11.028481012658228</v>
      </c>
      <c r="U685" s="37">
        <f t="shared" si="126"/>
        <v>9.369437911177168E-3</v>
      </c>
      <c r="V685" s="38">
        <f t="shared" si="127"/>
        <v>1.0093694379111771</v>
      </c>
      <c r="W685" s="38">
        <f t="shared" si="128"/>
        <v>0.19165769215872031</v>
      </c>
      <c r="X685" s="37">
        <f t="shared" si="129"/>
        <v>0.11491085922350575</v>
      </c>
      <c r="Y685" s="37">
        <f t="shared" si="130"/>
        <v>0.1055602428208875</v>
      </c>
      <c r="Z685" s="37">
        <f t="shared" si="131"/>
        <v>0.10483832706132379</v>
      </c>
    </row>
    <row r="686" spans="1:26" x14ac:dyDescent="0.3">
      <c r="A686" s="34">
        <v>30317</v>
      </c>
      <c r="B686" s="33">
        <v>144.30000000000001</v>
      </c>
      <c r="C686" s="33">
        <v>6.8833299999999999</v>
      </c>
      <c r="D686" s="33">
        <v>12.566700000000001</v>
      </c>
      <c r="E686" s="37">
        <f t="shared" si="120"/>
        <v>-5.8159304164800271E-3</v>
      </c>
      <c r="F686" s="37">
        <f t="shared" si="121"/>
        <v>0.99418406958352001</v>
      </c>
      <c r="G686" s="37">
        <f t="shared" si="122"/>
        <v>0.10880529599165878</v>
      </c>
      <c r="H686" s="37">
        <f t="shared" si="123"/>
        <v>4.7136365954303372E-2</v>
      </c>
      <c r="I686" s="37">
        <f t="shared" si="124"/>
        <v>6.3721100856919399E-2</v>
      </c>
      <c r="J686" s="37">
        <f t="shared" si="125"/>
        <v>3.9241957928218163E-2</v>
      </c>
      <c r="K686" s="33">
        <v>97.8</v>
      </c>
      <c r="L686" s="33">
        <v>10.46</v>
      </c>
      <c r="M686" s="33">
        <v>383.2551932515338</v>
      </c>
      <c r="N686" s="33">
        <v>18.281857029550103</v>
      </c>
      <c r="O686" s="33">
        <v>98611.256170616747</v>
      </c>
      <c r="P686" s="33">
        <v>33.376666923312882</v>
      </c>
      <c r="Q686" s="33">
        <v>8587.7898331205088</v>
      </c>
      <c r="R686" s="33">
        <v>8.756783224134745</v>
      </c>
      <c r="S686" s="33">
        <v>11.158544264730372</v>
      </c>
      <c r="T686" s="33">
        <v>11.482728162524769</v>
      </c>
      <c r="U686" s="37">
        <f t="shared" si="126"/>
        <v>3.4546967453401682E-2</v>
      </c>
      <c r="V686" s="38">
        <f t="shared" si="127"/>
        <v>1.0345469674534016</v>
      </c>
      <c r="W686" s="38">
        <f t="shared" si="128"/>
        <v>0.17486510902745311</v>
      </c>
      <c r="X686" s="37">
        <f t="shared" si="129"/>
        <v>0.12769428591968968</v>
      </c>
      <c r="Y686" s="37">
        <f t="shared" si="130"/>
        <v>0.10033094613037719</v>
      </c>
      <c r="Z686" s="37">
        <f t="shared" si="131"/>
        <v>0.10686207229904365</v>
      </c>
    </row>
    <row r="687" spans="1:26" x14ac:dyDescent="0.3">
      <c r="A687" s="34">
        <v>30348</v>
      </c>
      <c r="B687" s="33">
        <v>146.80000000000001</v>
      </c>
      <c r="C687" s="33">
        <v>6.8966700000000003</v>
      </c>
      <c r="D687" s="33">
        <v>12.4933</v>
      </c>
      <c r="E687" s="37">
        <f t="shared" si="120"/>
        <v>-5.85795769332684E-3</v>
      </c>
      <c r="F687" s="37">
        <f t="shared" si="121"/>
        <v>0.99414204230667313</v>
      </c>
      <c r="G687" s="37">
        <f t="shared" si="122"/>
        <v>0.14741688589736812</v>
      </c>
      <c r="H687" s="37">
        <f t="shared" si="123"/>
        <v>4.8399806752094321E-2</v>
      </c>
      <c r="I687" s="37">
        <f t="shared" si="124"/>
        <v>6.8984465121165073E-2</v>
      </c>
      <c r="J687" s="37">
        <f t="shared" si="125"/>
        <v>4.112422453268394E-2</v>
      </c>
      <c r="K687" s="33">
        <v>97.9</v>
      </c>
      <c r="L687" s="33">
        <v>10.72</v>
      </c>
      <c r="M687" s="33">
        <v>389.49683758937692</v>
      </c>
      <c r="N687" s="33">
        <v>18.298577349438201</v>
      </c>
      <c r="O687" s="33">
        <v>100609.57707295755</v>
      </c>
      <c r="P687" s="33">
        <v>33.147825892747697</v>
      </c>
      <c r="Q687" s="33">
        <v>8562.2999267410105</v>
      </c>
      <c r="R687" s="33">
        <v>8.9104934366241189</v>
      </c>
      <c r="S687" s="33">
        <v>11.362068266848604</v>
      </c>
      <c r="T687" s="33">
        <v>11.750298159813662</v>
      </c>
      <c r="U687" s="37">
        <f t="shared" si="126"/>
        <v>1.7176650400589927E-2</v>
      </c>
      <c r="V687" s="38">
        <f t="shared" si="127"/>
        <v>1.0171766504005899</v>
      </c>
      <c r="W687" s="38">
        <f t="shared" si="128"/>
        <v>0.14936457125819902</v>
      </c>
      <c r="X687" s="37">
        <f t="shared" si="129"/>
        <v>0.11771297822281213</v>
      </c>
      <c r="Y687" s="37">
        <f t="shared" si="130"/>
        <v>0.10113155382763761</v>
      </c>
      <c r="Z687" s="37">
        <f t="shared" si="131"/>
        <v>0.10334093544768486</v>
      </c>
    </row>
    <row r="688" spans="1:26" x14ac:dyDescent="0.3">
      <c r="A688" s="34">
        <v>30376</v>
      </c>
      <c r="B688" s="33">
        <v>151.9</v>
      </c>
      <c r="C688" s="33">
        <v>6.91</v>
      </c>
      <c r="D688" s="33">
        <v>12.42</v>
      </c>
      <c r="E688" s="37">
        <f t="shared" si="120"/>
        <v>-5.8844241035719011E-3</v>
      </c>
      <c r="F688" s="37">
        <f t="shared" si="121"/>
        <v>0.99411557589642807</v>
      </c>
      <c r="G688" s="37">
        <f t="shared" si="122"/>
        <v>0.18649237826853926</v>
      </c>
      <c r="H688" s="37">
        <f t="shared" si="123"/>
        <v>4.9676109698159721E-2</v>
      </c>
      <c r="I688" s="37">
        <f t="shared" si="124"/>
        <v>7.4178120877500753E-2</v>
      </c>
      <c r="J688" s="37">
        <f t="shared" si="125"/>
        <v>4.2994471087969721E-2</v>
      </c>
      <c r="K688" s="33">
        <v>97.9</v>
      </c>
      <c r="L688" s="33">
        <v>10.51</v>
      </c>
      <c r="M688" s="33">
        <v>403.02840347293153</v>
      </c>
      <c r="N688" s="33">
        <v>18.333945148110313</v>
      </c>
      <c r="O688" s="33">
        <v>104499.51706753016</v>
      </c>
      <c r="P688" s="33">
        <v>32.953342798774258</v>
      </c>
      <c r="Q688" s="33">
        <v>8544.3318102615194</v>
      </c>
      <c r="R688" s="33">
        <v>9.2328297051905253</v>
      </c>
      <c r="S688" s="33">
        <v>11.779312721126244</v>
      </c>
      <c r="T688" s="33">
        <v>12.230273752012883</v>
      </c>
      <c r="U688" s="37">
        <f t="shared" si="126"/>
        <v>3.4151293421312005E-2</v>
      </c>
      <c r="V688" s="38">
        <f t="shared" si="127"/>
        <v>1.034151293421312</v>
      </c>
      <c r="W688" s="38">
        <f t="shared" si="128"/>
        <v>6.6407325702131148E-2</v>
      </c>
      <c r="X688" s="37">
        <f t="shared" si="129"/>
        <v>0.12917636519966624</v>
      </c>
      <c r="Y688" s="37">
        <f t="shared" si="130"/>
        <v>0.10363663431732029</v>
      </c>
      <c r="Z688" s="37">
        <f t="shared" si="131"/>
        <v>0.10310065397270662</v>
      </c>
    </row>
    <row r="689" spans="1:26" x14ac:dyDescent="0.3">
      <c r="A689" s="34">
        <v>30407</v>
      </c>
      <c r="B689" s="33">
        <v>157.69999999999999</v>
      </c>
      <c r="C689" s="33">
        <v>6.92</v>
      </c>
      <c r="D689" s="33">
        <v>12.476699999999999</v>
      </c>
      <c r="E689" s="37">
        <f t="shared" si="120"/>
        <v>4.5548283930798884E-3</v>
      </c>
      <c r="F689" s="37">
        <f t="shared" si="121"/>
        <v>1.0045548283930799</v>
      </c>
      <c r="G689" s="37">
        <f t="shared" si="122"/>
        <v>0.22602111696252192</v>
      </c>
      <c r="H689" s="37">
        <f t="shared" si="123"/>
        <v>5.0960033723280951E-2</v>
      </c>
      <c r="I689" s="37">
        <f t="shared" si="124"/>
        <v>7.9299829711896308E-2</v>
      </c>
      <c r="J689" s="37">
        <f t="shared" si="125"/>
        <v>4.4851538279074177E-2</v>
      </c>
      <c r="K689" s="33">
        <v>98.6</v>
      </c>
      <c r="L689" s="33">
        <v>10.4</v>
      </c>
      <c r="M689" s="33">
        <v>415.44673529411762</v>
      </c>
      <c r="N689" s="33">
        <v>18.230129411764707</v>
      </c>
      <c r="O689" s="33">
        <v>108113.3144463629</v>
      </c>
      <c r="P689" s="33">
        <v>32.868765264705878</v>
      </c>
      <c r="Q689" s="33">
        <v>8553.5662038867213</v>
      </c>
      <c r="R689" s="33">
        <v>9.5315812841604117</v>
      </c>
      <c r="S689" s="33">
        <v>12.165031590630456</v>
      </c>
      <c r="T689" s="33">
        <v>12.639560140101148</v>
      </c>
      <c r="U689" s="37">
        <f t="shared" si="126"/>
        <v>3.7472084367265367E-2</v>
      </c>
      <c r="V689" s="38">
        <f t="shared" si="127"/>
        <v>1.0374720843672653</v>
      </c>
      <c r="W689" s="38">
        <f t="shared" si="128"/>
        <v>3.1846173752424489E-2</v>
      </c>
      <c r="X689" s="37">
        <f t="shared" si="129"/>
        <v>0.13658400389602487</v>
      </c>
      <c r="Y689" s="37">
        <f t="shared" si="130"/>
        <v>0.10263339215094369</v>
      </c>
      <c r="Z689" s="37">
        <f t="shared" si="131"/>
        <v>0.10160937613061005</v>
      </c>
    </row>
    <row r="690" spans="1:26" x14ac:dyDescent="0.3">
      <c r="A690" s="34">
        <v>30437</v>
      </c>
      <c r="B690" s="33">
        <v>164.1</v>
      </c>
      <c r="C690" s="33">
        <v>6.93</v>
      </c>
      <c r="D690" s="33">
        <v>12.533300000000001</v>
      </c>
      <c r="E690" s="37">
        <f t="shared" si="120"/>
        <v>4.5261972513216606E-3</v>
      </c>
      <c r="F690" s="37">
        <f t="shared" si="121"/>
        <v>1.0045261972513218</v>
      </c>
      <c r="G690" s="37">
        <f t="shared" si="122"/>
        <v>0.24526543104972798</v>
      </c>
      <c r="H690" s="37">
        <f t="shared" si="123"/>
        <v>5.0891781443477058E-2</v>
      </c>
      <c r="I690" s="37">
        <f t="shared" si="124"/>
        <v>8.8930427217171371E-2</v>
      </c>
      <c r="J690" s="37">
        <f t="shared" si="125"/>
        <v>4.352796243600654E-2</v>
      </c>
      <c r="K690" s="33">
        <v>99.2</v>
      </c>
      <c r="L690" s="33">
        <v>10.38</v>
      </c>
      <c r="M690" s="33">
        <v>429.69221068548381</v>
      </c>
      <c r="N690" s="33">
        <v>18.14605131048387</v>
      </c>
      <c r="O690" s="33">
        <v>112213.98783792567</v>
      </c>
      <c r="P690" s="33">
        <v>32.818168093749996</v>
      </c>
      <c r="Q690" s="33">
        <v>8570.4544410059334</v>
      </c>
      <c r="R690" s="33">
        <v>9.8744565046683999</v>
      </c>
      <c r="S690" s="33">
        <v>12.605255648355703</v>
      </c>
      <c r="T690" s="33">
        <v>13.093119928510447</v>
      </c>
      <c r="U690" s="37">
        <f t="shared" si="126"/>
        <v>3.9781504127052524E-2</v>
      </c>
      <c r="V690" s="38">
        <f t="shared" si="127"/>
        <v>1.0397815041270526</v>
      </c>
      <c r="W690" s="38">
        <f t="shared" si="128"/>
        <v>-4.1597548967742259E-3</v>
      </c>
      <c r="X690" s="37">
        <f t="shared" si="129"/>
        <v>0.13225768431378437</v>
      </c>
      <c r="Y690" s="37">
        <f t="shared" si="130"/>
        <v>9.2835766876255832E-2</v>
      </c>
      <c r="Z690" s="37">
        <f t="shared" si="131"/>
        <v>9.6289185992366022E-2</v>
      </c>
    </row>
    <row r="691" spans="1:26" x14ac:dyDescent="0.3">
      <c r="A691" s="34">
        <v>30468</v>
      </c>
      <c r="B691" s="33">
        <v>166.4</v>
      </c>
      <c r="C691" s="33">
        <v>6.94</v>
      </c>
      <c r="D691" s="33">
        <v>12.59</v>
      </c>
      <c r="E691" s="37">
        <f t="shared" si="120"/>
        <v>4.5137459065213888E-3</v>
      </c>
      <c r="F691" s="37">
        <f t="shared" si="121"/>
        <v>1.0045137459065214</v>
      </c>
      <c r="G691" s="37">
        <f t="shared" si="122"/>
        <v>0.26435384752501756</v>
      </c>
      <c r="H691" s="37">
        <f t="shared" si="123"/>
        <v>5.0829066357797714E-2</v>
      </c>
      <c r="I691" s="37">
        <f t="shared" si="124"/>
        <v>9.8047952182187537E-2</v>
      </c>
      <c r="J691" s="37">
        <f t="shared" si="125"/>
        <v>4.2199830874690925E-2</v>
      </c>
      <c r="K691" s="33">
        <v>99.5</v>
      </c>
      <c r="L691" s="33">
        <v>10.85</v>
      </c>
      <c r="M691" s="33">
        <v>434.40099698492463</v>
      </c>
      <c r="N691" s="33">
        <v>18.117445427135678</v>
      </c>
      <c r="O691" s="33">
        <v>113837.96636158771</v>
      </c>
      <c r="P691" s="33">
        <v>32.867238894472358</v>
      </c>
      <c r="Q691" s="33">
        <v>8613.1009404590695</v>
      </c>
      <c r="R691" s="33">
        <v>10.000117903130024</v>
      </c>
      <c r="S691" s="33">
        <v>12.767362769540004</v>
      </c>
      <c r="T691" s="33">
        <v>13.216838760921366</v>
      </c>
      <c r="U691" s="37">
        <f t="shared" si="126"/>
        <v>1.3918530291063156E-2</v>
      </c>
      <c r="V691" s="38">
        <f t="shared" si="127"/>
        <v>1.0139185302910632</v>
      </c>
      <c r="W691" s="38">
        <f t="shared" si="128"/>
        <v>-4.8356480869321872E-2</v>
      </c>
      <c r="X691" s="37">
        <f t="shared" si="129"/>
        <v>0.1198237236677091</v>
      </c>
      <c r="Y691" s="37">
        <f t="shared" si="130"/>
        <v>7.9864290782812652E-2</v>
      </c>
      <c r="Z691" s="37">
        <f t="shared" si="131"/>
        <v>9.2848592289477949E-2</v>
      </c>
    </row>
    <row r="692" spans="1:26" x14ac:dyDescent="0.3">
      <c r="A692" s="34">
        <v>30498</v>
      </c>
      <c r="B692" s="33">
        <v>167</v>
      </c>
      <c r="C692" s="33">
        <v>6.96</v>
      </c>
      <c r="D692" s="33">
        <v>12.826700000000001</v>
      </c>
      <c r="E692" s="37">
        <f t="shared" si="120"/>
        <v>1.8626087822362414E-2</v>
      </c>
      <c r="F692" s="37">
        <f t="shared" si="121"/>
        <v>1.0186260878223625</v>
      </c>
      <c r="G692" s="37">
        <f t="shared" si="122"/>
        <v>0.28325308619243805</v>
      </c>
      <c r="H692" s="37">
        <f t="shared" si="123"/>
        <v>5.0761989920755646E-2</v>
      </c>
      <c r="I692" s="37">
        <f t="shared" si="124"/>
        <v>0.1066997830245473</v>
      </c>
      <c r="J692" s="37">
        <f t="shared" si="125"/>
        <v>4.0865396019395206E-2</v>
      </c>
      <c r="K692" s="33">
        <v>99.9</v>
      </c>
      <c r="L692" s="33">
        <v>11.38</v>
      </c>
      <c r="M692" s="33">
        <v>434.22173173173167</v>
      </c>
      <c r="N692" s="33">
        <v>18.096905705705705</v>
      </c>
      <c r="O692" s="33">
        <v>114186.19082339847</v>
      </c>
      <c r="P692" s="33">
        <v>33.351089140140139</v>
      </c>
      <c r="Q692" s="33">
        <v>8770.2515798472177</v>
      </c>
      <c r="R692" s="33">
        <v>10.014475995571026</v>
      </c>
      <c r="S692" s="33">
        <v>12.78689604090343</v>
      </c>
      <c r="T692" s="33">
        <v>13.01971668472795</v>
      </c>
      <c r="U692" s="37">
        <f t="shared" si="126"/>
        <v>3.5992840296468214E-3</v>
      </c>
      <c r="V692" s="38">
        <f t="shared" si="127"/>
        <v>1.0035992840296468</v>
      </c>
      <c r="W692" s="38">
        <f t="shared" si="128"/>
        <v>-8.2635305262654613E-2</v>
      </c>
      <c r="X692" s="37">
        <f t="shared" si="129"/>
        <v>0.12450495896109537</v>
      </c>
      <c r="Y692" s="37">
        <f t="shared" si="130"/>
        <v>8.7948065159628719E-2</v>
      </c>
      <c r="Z692" s="37">
        <f t="shared" si="131"/>
        <v>9.2087670267438249E-2</v>
      </c>
    </row>
    <row r="693" spans="1:26" x14ac:dyDescent="0.3">
      <c r="A693" s="34">
        <v>30529</v>
      </c>
      <c r="B693" s="33">
        <v>162.4</v>
      </c>
      <c r="C693" s="33">
        <v>6.98</v>
      </c>
      <c r="D693" s="33">
        <v>13.0633</v>
      </c>
      <c r="E693" s="37">
        <f t="shared" si="120"/>
        <v>1.8277835990212033E-2</v>
      </c>
      <c r="F693" s="37">
        <f t="shared" si="121"/>
        <v>1.018277835990212</v>
      </c>
      <c r="G693" s="37">
        <f t="shared" si="122"/>
        <v>0.26908553306557437</v>
      </c>
      <c r="H693" s="37">
        <f t="shared" si="123"/>
        <v>4.5644824463946243E-2</v>
      </c>
      <c r="I693" s="37">
        <f t="shared" si="124"/>
        <v>0.10621311259093602</v>
      </c>
      <c r="J693" s="37">
        <f t="shared" si="125"/>
        <v>4.0848304968812421E-2</v>
      </c>
      <c r="K693" s="33">
        <v>100.2</v>
      </c>
      <c r="L693" s="33">
        <v>11.85</v>
      </c>
      <c r="M693" s="33">
        <v>420.99687824351292</v>
      </c>
      <c r="N693" s="33">
        <v>18.094570259481038</v>
      </c>
      <c r="O693" s="33">
        <v>111105.00815748627</v>
      </c>
      <c r="P693" s="33">
        <v>33.864584480039916</v>
      </c>
      <c r="Q693" s="33">
        <v>8937.1801297025268</v>
      </c>
      <c r="R693" s="33">
        <v>9.7280569356652098</v>
      </c>
      <c r="S693" s="33">
        <v>12.422837481069038</v>
      </c>
      <c r="T693" s="33">
        <v>12.431774513331241</v>
      </c>
      <c r="U693" s="37">
        <f t="shared" si="126"/>
        <v>-2.7931384689177479E-2</v>
      </c>
      <c r="V693" s="38">
        <f t="shared" si="127"/>
        <v>0.97206861531082256</v>
      </c>
      <c r="W693" s="38">
        <f t="shared" si="128"/>
        <v>-9.7944883779476744E-2</v>
      </c>
      <c r="X693" s="37">
        <f t="shared" si="129"/>
        <v>0.11614640709653212</v>
      </c>
      <c r="Y693" s="37">
        <f t="shared" si="130"/>
        <v>8.6026515778139689E-2</v>
      </c>
      <c r="Z693" s="37">
        <f t="shared" si="131"/>
        <v>9.1552173825521166E-2</v>
      </c>
    </row>
    <row r="694" spans="1:26" x14ac:dyDescent="0.3">
      <c r="A694" s="34">
        <v>30560</v>
      </c>
      <c r="B694" s="33">
        <v>167.2</v>
      </c>
      <c r="C694" s="33">
        <v>7</v>
      </c>
      <c r="D694" s="33">
        <v>13.3</v>
      </c>
      <c r="E694" s="37">
        <f t="shared" si="120"/>
        <v>1.7957263358877897E-2</v>
      </c>
      <c r="F694" s="37">
        <f t="shared" si="121"/>
        <v>1.0179572633588778</v>
      </c>
      <c r="G694" s="37">
        <f t="shared" si="122"/>
        <v>0.25543624674687648</v>
      </c>
      <c r="H694" s="37">
        <f t="shared" si="123"/>
        <v>4.063860683608489E-2</v>
      </c>
      <c r="I694" s="37">
        <f t="shared" si="124"/>
        <v>0.10574523029932159</v>
      </c>
      <c r="J694" s="37">
        <f t="shared" si="125"/>
        <v>4.0832579346312237E-2</v>
      </c>
      <c r="K694" s="33">
        <v>100.7</v>
      </c>
      <c r="L694" s="33">
        <v>11.65</v>
      </c>
      <c r="M694" s="33">
        <v>431.2879999999999</v>
      </c>
      <c r="N694" s="33">
        <v>18.056315789473683</v>
      </c>
      <c r="O694" s="33">
        <v>114218.03383658979</v>
      </c>
      <c r="P694" s="33">
        <v>34.306999999999995</v>
      </c>
      <c r="Q694" s="33">
        <v>9085.525418819645</v>
      </c>
      <c r="R694" s="33">
        <v>9.9842024580287774</v>
      </c>
      <c r="S694" s="33">
        <v>12.749884493756904</v>
      </c>
      <c r="T694" s="33">
        <v>12.571428571428569</v>
      </c>
      <c r="U694" s="37">
        <f t="shared" si="126"/>
        <v>2.9128272923023637E-2</v>
      </c>
      <c r="V694" s="38">
        <f t="shared" si="127"/>
        <v>1.0291282729230236</v>
      </c>
      <c r="W694" s="38">
        <f t="shared" si="128"/>
        <v>6.2592533981333798E-3</v>
      </c>
      <c r="X694" s="37">
        <f t="shared" si="129"/>
        <v>0.13228575080441196</v>
      </c>
      <c r="Y694" s="37">
        <f t="shared" si="130"/>
        <v>8.7607802905373511E-2</v>
      </c>
      <c r="Z694" s="37">
        <f t="shared" si="131"/>
        <v>9.5925191404548471E-2</v>
      </c>
    </row>
    <row r="695" spans="1:26" x14ac:dyDescent="0.3">
      <c r="A695" s="34">
        <v>30590</v>
      </c>
      <c r="B695" s="33">
        <v>167.7</v>
      </c>
      <c r="C695" s="33">
        <v>7.03</v>
      </c>
      <c r="D695" s="33">
        <v>13.5433</v>
      </c>
      <c r="E695" s="37">
        <f t="shared" si="120"/>
        <v>1.8127924865248557E-2</v>
      </c>
      <c r="F695" s="37">
        <f t="shared" si="121"/>
        <v>1.0181279248652486</v>
      </c>
      <c r="G695" s="37">
        <f t="shared" si="122"/>
        <v>0.24225915757000704</v>
      </c>
      <c r="H695" s="37">
        <f t="shared" si="123"/>
        <v>3.5738679595656464E-2</v>
      </c>
      <c r="I695" s="37">
        <f t="shared" si="124"/>
        <v>0.10529047177176665</v>
      </c>
      <c r="J695" s="37">
        <f t="shared" si="125"/>
        <v>4.0816664889951504E-2</v>
      </c>
      <c r="K695" s="33">
        <v>101</v>
      </c>
      <c r="L695" s="33">
        <v>11.54</v>
      </c>
      <c r="M695" s="33">
        <v>431.29285247524746</v>
      </c>
      <c r="N695" s="33">
        <v>18.079837524752474</v>
      </c>
      <c r="O695" s="33">
        <v>114618.32598018958</v>
      </c>
      <c r="P695" s="33">
        <v>34.830819850495047</v>
      </c>
      <c r="Q695" s="33">
        <v>9256.472118351232</v>
      </c>
      <c r="R695" s="33">
        <v>10.003391799449627</v>
      </c>
      <c r="S695" s="33">
        <v>12.773539636170556</v>
      </c>
      <c r="T695" s="33">
        <v>12.382506479218506</v>
      </c>
      <c r="U695" s="37">
        <f t="shared" si="126"/>
        <v>2.9859681785620032E-3</v>
      </c>
      <c r="V695" s="38">
        <f t="shared" si="127"/>
        <v>1.002985968178562</v>
      </c>
      <c r="W695" s="38">
        <f t="shared" si="128"/>
        <v>-1.2162811551215236E-2</v>
      </c>
      <c r="X695" s="37">
        <f t="shared" si="129"/>
        <v>0.11314815805554357</v>
      </c>
      <c r="Y695" s="37">
        <f t="shared" si="130"/>
        <v>8.5056249391501915E-2</v>
      </c>
      <c r="Z695" s="37">
        <f t="shared" si="131"/>
        <v>9.4152784682212776E-2</v>
      </c>
    </row>
    <row r="696" spans="1:26" x14ac:dyDescent="0.3">
      <c r="A696" s="34">
        <v>30621</v>
      </c>
      <c r="B696" s="33">
        <v>165.2</v>
      </c>
      <c r="C696" s="33">
        <v>7.06</v>
      </c>
      <c r="D696" s="33">
        <v>13.7867</v>
      </c>
      <c r="E696" s="37">
        <f t="shared" si="120"/>
        <v>1.7812399231155462E-2</v>
      </c>
      <c r="F696" s="37">
        <f t="shared" si="121"/>
        <v>1.0178123992311554</v>
      </c>
      <c r="G696" s="37">
        <f t="shared" si="122"/>
        <v>0.22210621287272136</v>
      </c>
      <c r="H696" s="37">
        <f t="shared" si="123"/>
        <v>2.6936346723905658E-2</v>
      </c>
      <c r="I696" s="37">
        <f t="shared" si="124"/>
        <v>0.10466780116163488</v>
      </c>
      <c r="J696" s="37">
        <f t="shared" si="125"/>
        <v>4.1366698325394857E-2</v>
      </c>
      <c r="K696" s="33">
        <v>101.2</v>
      </c>
      <c r="L696" s="33">
        <v>11.69</v>
      </c>
      <c r="M696" s="33">
        <v>424.02367193675877</v>
      </c>
      <c r="N696" s="33">
        <v>18.121108498023712</v>
      </c>
      <c r="O696" s="33">
        <v>113087.81825046049</v>
      </c>
      <c r="P696" s="33">
        <v>35.386726137351779</v>
      </c>
      <c r="Q696" s="33">
        <v>9437.6986917289596</v>
      </c>
      <c r="R696" s="33">
        <v>9.8535816493642798</v>
      </c>
      <c r="S696" s="33">
        <v>12.581491199513101</v>
      </c>
      <c r="T696" s="33">
        <v>11.982562904828566</v>
      </c>
      <c r="U696" s="37">
        <f t="shared" si="126"/>
        <v>-1.5019807742285425E-2</v>
      </c>
      <c r="V696" s="38">
        <f t="shared" si="127"/>
        <v>0.9849801922577146</v>
      </c>
      <c r="W696" s="38">
        <f t="shared" si="128"/>
        <v>-2.2842404116770854E-2</v>
      </c>
      <c r="X696" s="37">
        <f t="shared" si="129"/>
        <v>0.11086955341571869</v>
      </c>
      <c r="Y696" s="37">
        <f t="shared" si="130"/>
        <v>9.1283894978386293E-2</v>
      </c>
      <c r="Z696" s="37">
        <f t="shared" si="131"/>
        <v>9.486473990562061E-2</v>
      </c>
    </row>
    <row r="697" spans="1:26" x14ac:dyDescent="0.3">
      <c r="A697" s="34">
        <v>30651</v>
      </c>
      <c r="B697" s="33">
        <v>164.4</v>
      </c>
      <c r="C697" s="33">
        <v>7.09</v>
      </c>
      <c r="D697" s="33">
        <v>14.03</v>
      </c>
      <c r="E697" s="37">
        <f t="shared" si="120"/>
        <v>1.7493534790257489E-2</v>
      </c>
      <c r="F697" s="37">
        <f t="shared" si="121"/>
        <v>1.0174935347902574</v>
      </c>
      <c r="G697" s="37">
        <f t="shared" si="122"/>
        <v>0.20264257832901666</v>
      </c>
      <c r="H697" s="37">
        <f t="shared" si="123"/>
        <v>1.821802074851675E-2</v>
      </c>
      <c r="I697" s="37">
        <f t="shared" si="124"/>
        <v>0.10406453123648163</v>
      </c>
      <c r="J697" s="37">
        <f t="shared" si="125"/>
        <v>4.1893951030981036E-2</v>
      </c>
      <c r="K697" s="33">
        <v>101.3</v>
      </c>
      <c r="L697" s="33">
        <v>11.83</v>
      </c>
      <c r="M697" s="33">
        <v>421.5537334649556</v>
      </c>
      <c r="N697" s="33">
        <v>18.180145804540967</v>
      </c>
      <c r="O697" s="33">
        <v>112833.13781295894</v>
      </c>
      <c r="P697" s="33">
        <v>35.975662290227042</v>
      </c>
      <c r="Q697" s="33">
        <v>9629.2513595852415</v>
      </c>
      <c r="R697" s="33">
        <v>9.8150109036086732</v>
      </c>
      <c r="S697" s="33">
        <v>12.531076317323548</v>
      </c>
      <c r="T697" s="33">
        <v>11.717747683535283</v>
      </c>
      <c r="U697" s="37">
        <f t="shared" si="126"/>
        <v>-4.8543784647980884E-3</v>
      </c>
      <c r="V697" s="38">
        <f t="shared" si="127"/>
        <v>0.99514562153520192</v>
      </c>
      <c r="W697" s="38">
        <f t="shared" si="128"/>
        <v>1.0469272543143227E-3</v>
      </c>
      <c r="X697" s="37">
        <f t="shared" si="129"/>
        <v>0.12654129491065103</v>
      </c>
      <c r="Y697" s="37">
        <f t="shared" si="130"/>
        <v>8.9574172998980295E-2</v>
      </c>
      <c r="Z697" s="37">
        <f t="shared" si="131"/>
        <v>9.6170229446149946E-2</v>
      </c>
    </row>
    <row r="698" spans="1:26" x14ac:dyDescent="0.3">
      <c r="A698" s="34">
        <v>30682</v>
      </c>
      <c r="B698" s="33">
        <v>166.4</v>
      </c>
      <c r="C698" s="33">
        <v>7.12</v>
      </c>
      <c r="D698" s="33">
        <v>14.44</v>
      </c>
      <c r="E698" s="37">
        <f t="shared" si="120"/>
        <v>2.8804239350310585E-2</v>
      </c>
      <c r="F698" s="37">
        <f t="shared" si="121"/>
        <v>1.0288042393503105</v>
      </c>
      <c r="G698" s="37">
        <f t="shared" si="122"/>
        <v>0.18386388507425777</v>
      </c>
      <c r="H698" s="37">
        <f t="shared" si="123"/>
        <v>9.5888413033602404E-3</v>
      </c>
      <c r="I698" s="37">
        <f t="shared" si="124"/>
        <v>0.10339718441158752</v>
      </c>
      <c r="J698" s="37">
        <f t="shared" si="125"/>
        <v>4.2446003619303951E-2</v>
      </c>
      <c r="K698" s="33">
        <v>101.9</v>
      </c>
      <c r="L698" s="33">
        <v>11.67</v>
      </c>
      <c r="M698" s="33">
        <v>424.16976643768396</v>
      </c>
      <c r="N698" s="33">
        <v>18.149571736997054</v>
      </c>
      <c r="O698" s="33">
        <v>113938.17203764353</v>
      </c>
      <c r="P698" s="33">
        <v>36.808962904808631</v>
      </c>
      <c r="Q698" s="33">
        <v>9887.4231023051216</v>
      </c>
      <c r="R698" s="33">
        <v>9.8949318092025393</v>
      </c>
      <c r="S698" s="33">
        <v>12.630750087850315</v>
      </c>
      <c r="T698" s="33">
        <v>11.523545706371191</v>
      </c>
      <c r="U698" s="37">
        <f t="shared" si="126"/>
        <v>1.2092045765028772E-2</v>
      </c>
      <c r="V698" s="38">
        <f t="shared" si="127"/>
        <v>1.0120920457650289</v>
      </c>
      <c r="W698" s="38">
        <f t="shared" si="128"/>
        <v>-5.0172594673207893E-3</v>
      </c>
      <c r="X698" s="37">
        <f t="shared" si="129"/>
        <v>0.13292473776561664</v>
      </c>
      <c r="Y698" s="37">
        <f t="shared" si="130"/>
        <v>9.4563968982623869E-2</v>
      </c>
      <c r="Z698" s="37">
        <f t="shared" si="131"/>
        <v>9.7322794827769954E-2</v>
      </c>
    </row>
    <row r="699" spans="1:26" x14ac:dyDescent="0.3">
      <c r="A699" s="34">
        <v>30713</v>
      </c>
      <c r="B699" s="33">
        <v>157.30000000000001</v>
      </c>
      <c r="C699" s="33">
        <v>7.15</v>
      </c>
      <c r="D699" s="33">
        <v>14.85</v>
      </c>
      <c r="E699" s="37">
        <f t="shared" si="120"/>
        <v>2.7997731784028569E-2</v>
      </c>
      <c r="F699" s="37">
        <f t="shared" si="121"/>
        <v>1.0279977317840285</v>
      </c>
      <c r="G699" s="37">
        <f t="shared" si="122"/>
        <v>0.14494334533554776</v>
      </c>
      <c r="H699" s="37">
        <f t="shared" si="123"/>
        <v>4.8117197655122013E-3</v>
      </c>
      <c r="I699" s="37">
        <f t="shared" si="124"/>
        <v>0.10109247760912599</v>
      </c>
      <c r="J699" s="37">
        <f t="shared" si="125"/>
        <v>4.080433750031176E-2</v>
      </c>
      <c r="K699" s="33">
        <v>102.4</v>
      </c>
      <c r="L699" s="33">
        <v>11.84</v>
      </c>
      <c r="M699" s="33">
        <v>399.01510644531248</v>
      </c>
      <c r="N699" s="33">
        <v>18.137050292968748</v>
      </c>
      <c r="O699" s="33">
        <v>107587.25393550738</v>
      </c>
      <c r="P699" s="33">
        <v>37.669258300781244</v>
      </c>
      <c r="Q699" s="33">
        <v>10156.838658247199</v>
      </c>
      <c r="R699" s="33">
        <v>9.3245296457279849</v>
      </c>
      <c r="S699" s="33">
        <v>11.902399335847159</v>
      </c>
      <c r="T699" s="33">
        <v>10.592592592592593</v>
      </c>
      <c r="U699" s="37">
        <f t="shared" si="126"/>
        <v>-5.6239718322876081E-2</v>
      </c>
      <c r="V699" s="38">
        <f t="shared" si="127"/>
        <v>0.94376028167712389</v>
      </c>
      <c r="W699" s="38">
        <f t="shared" si="128"/>
        <v>2.4636399749152771E-2</v>
      </c>
      <c r="X699" s="37">
        <f t="shared" si="129"/>
        <v>0.14915686958787777</v>
      </c>
      <c r="Y699" s="37">
        <f t="shared" si="130"/>
        <v>9.842877481249257E-2</v>
      </c>
      <c r="Z699" s="37">
        <f t="shared" si="131"/>
        <v>9.761162853215577E-2</v>
      </c>
    </row>
    <row r="700" spans="1:26" x14ac:dyDescent="0.3">
      <c r="A700" s="34">
        <v>30742</v>
      </c>
      <c r="B700" s="33">
        <v>157.4</v>
      </c>
      <c r="C700" s="33">
        <v>7.18</v>
      </c>
      <c r="D700" s="33">
        <v>15.26</v>
      </c>
      <c r="E700" s="37">
        <f t="shared" si="120"/>
        <v>2.7235160607602352E-2</v>
      </c>
      <c r="F700" s="37">
        <f t="shared" si="121"/>
        <v>1.0272351606076024</v>
      </c>
      <c r="G700" s="37">
        <f t="shared" si="122"/>
        <v>0.10813612319228949</v>
      </c>
      <c r="H700" s="37">
        <f t="shared" si="123"/>
        <v>2.3058936133857344E-4</v>
      </c>
      <c r="I700" s="37">
        <f t="shared" si="124"/>
        <v>9.8808492451371244E-2</v>
      </c>
      <c r="J700" s="37">
        <f t="shared" si="125"/>
        <v>3.9270962192152759E-2</v>
      </c>
      <c r="K700" s="33">
        <v>102.6</v>
      </c>
      <c r="L700" s="33">
        <v>12.32</v>
      </c>
      <c r="M700" s="33">
        <v>398.49046978557504</v>
      </c>
      <c r="N700" s="33">
        <v>18.177646588693957</v>
      </c>
      <c r="O700" s="33">
        <v>107854.23473573646</v>
      </c>
      <c r="P700" s="33">
        <v>38.633828265107212</v>
      </c>
      <c r="Q700" s="33">
        <v>10456.516023299482</v>
      </c>
      <c r="R700" s="33">
        <v>9.326747066508247</v>
      </c>
      <c r="S700" s="33">
        <v>11.904570260565981</v>
      </c>
      <c r="T700" s="33">
        <v>10.314547837483618</v>
      </c>
      <c r="U700" s="37">
        <f t="shared" si="126"/>
        <v>6.3552591907076151E-4</v>
      </c>
      <c r="V700" s="38">
        <f t="shared" si="127"/>
        <v>1.0006355259190707</v>
      </c>
      <c r="W700" s="38">
        <f t="shared" si="128"/>
        <v>0.14299668147145828</v>
      </c>
      <c r="X700" s="37">
        <f t="shared" si="129"/>
        <v>0.18846904753828486</v>
      </c>
      <c r="Y700" s="37">
        <f t="shared" si="130"/>
        <v>0.11601228750895221</v>
      </c>
      <c r="Z700" s="37">
        <f t="shared" si="131"/>
        <v>0.10314685927883982</v>
      </c>
    </row>
    <row r="701" spans="1:26" x14ac:dyDescent="0.3">
      <c r="A701" s="34">
        <v>30773</v>
      </c>
      <c r="B701" s="33">
        <v>157.6</v>
      </c>
      <c r="C701" s="33">
        <v>7.2233299999999998</v>
      </c>
      <c r="D701" s="33">
        <v>15.5733</v>
      </c>
      <c r="E701" s="37">
        <f t="shared" si="120"/>
        <v>2.0322883582301325E-2</v>
      </c>
      <c r="F701" s="37">
        <f t="shared" si="121"/>
        <v>1.0203228835823013</v>
      </c>
      <c r="G701" s="37">
        <f t="shared" si="122"/>
        <v>7.3287280461084459E-2</v>
      </c>
      <c r="H701" s="37">
        <f t="shared" si="123"/>
        <v>-4.1625947909400551E-3</v>
      </c>
      <c r="I701" s="37">
        <f t="shared" si="124"/>
        <v>9.6621920535055139E-2</v>
      </c>
      <c r="J701" s="37">
        <f t="shared" si="125"/>
        <v>3.7797594008116775E-2</v>
      </c>
      <c r="K701" s="33">
        <v>103.1</v>
      </c>
      <c r="L701" s="33">
        <v>12.63</v>
      </c>
      <c r="M701" s="33">
        <v>397.06181183317165</v>
      </c>
      <c r="N701" s="33">
        <v>18.198657977594568</v>
      </c>
      <c r="O701" s="33">
        <v>107878.02464125687</v>
      </c>
      <c r="P701" s="33">
        <v>39.235804024248303</v>
      </c>
      <c r="Q701" s="33">
        <v>10660.005337218818</v>
      </c>
      <c r="R701" s="33">
        <v>9.3056434045948251</v>
      </c>
      <c r="S701" s="33">
        <v>11.87654309886865</v>
      </c>
      <c r="T701" s="33">
        <v>10.11988467441069</v>
      </c>
      <c r="U701" s="37">
        <f t="shared" si="126"/>
        <v>1.269841440475937E-3</v>
      </c>
      <c r="V701" s="38">
        <f t="shared" si="127"/>
        <v>1.0012698414404759</v>
      </c>
      <c r="W701" s="38">
        <f t="shared" si="128"/>
        <v>0.13275968686831208</v>
      </c>
      <c r="X701" s="37">
        <f t="shared" si="129"/>
        <v>0.20169166403104466</v>
      </c>
      <c r="Y701" s="37">
        <f t="shared" si="130"/>
        <v>0.11498716555053345</v>
      </c>
      <c r="Z701" s="37">
        <f t="shared" si="131"/>
        <v>0.10139317439975848</v>
      </c>
    </row>
    <row r="702" spans="1:26" x14ac:dyDescent="0.3">
      <c r="A702" s="34">
        <v>30803</v>
      </c>
      <c r="B702" s="33">
        <v>156.6</v>
      </c>
      <c r="C702" s="33">
        <v>7.2666700000000004</v>
      </c>
      <c r="D702" s="33">
        <v>15.886699999999999</v>
      </c>
      <c r="E702" s="37">
        <f t="shared" si="120"/>
        <v>1.9924371757224689E-2</v>
      </c>
      <c r="F702" s="37">
        <f t="shared" si="121"/>
        <v>1.0199243717572246</v>
      </c>
      <c r="G702" s="37">
        <f t="shared" si="122"/>
        <v>3.5088888559387632E-2</v>
      </c>
      <c r="H702" s="37">
        <f t="shared" si="123"/>
        <v>-1.5939986009490426E-2</v>
      </c>
      <c r="I702" s="37">
        <f t="shared" si="124"/>
        <v>9.3264044077971953E-2</v>
      </c>
      <c r="J702" s="37">
        <f t="shared" si="125"/>
        <v>3.9317198783588303E-2</v>
      </c>
      <c r="K702" s="33">
        <v>103.4</v>
      </c>
      <c r="L702" s="33">
        <v>13.41</v>
      </c>
      <c r="M702" s="33">
        <v>393.3976769825918</v>
      </c>
      <c r="N702" s="33">
        <v>18.254732422727272</v>
      </c>
      <c r="O702" s="33">
        <v>107295.81657364499</v>
      </c>
      <c r="P702" s="33">
        <v>39.909264846228233</v>
      </c>
      <c r="Q702" s="33">
        <v>10884.90708276198</v>
      </c>
      <c r="R702" s="33">
        <v>9.2318318168960509</v>
      </c>
      <c r="S702" s="33">
        <v>11.781082542587823</v>
      </c>
      <c r="T702" s="33">
        <v>9.8573020199286194</v>
      </c>
      <c r="U702" s="37">
        <f t="shared" si="126"/>
        <v>-6.3653938670760711E-3</v>
      </c>
      <c r="V702" s="38">
        <f t="shared" si="127"/>
        <v>0.99363460613292398</v>
      </c>
      <c r="W702" s="38">
        <f t="shared" si="128"/>
        <v>0.13886526777152719</v>
      </c>
      <c r="X702" s="37">
        <f t="shared" si="129"/>
        <v>0.1975131501312628</v>
      </c>
      <c r="Y702" s="37">
        <f t="shared" si="130"/>
        <v>0.12114574443385884</v>
      </c>
      <c r="Z702" s="37">
        <f t="shared" si="131"/>
        <v>9.7526378569914307E-2</v>
      </c>
    </row>
    <row r="703" spans="1:26" x14ac:dyDescent="0.3">
      <c r="A703" s="34">
        <v>30834</v>
      </c>
      <c r="B703" s="33">
        <v>153.1</v>
      </c>
      <c r="C703" s="33">
        <v>7.31</v>
      </c>
      <c r="D703" s="33">
        <v>16.2</v>
      </c>
      <c r="E703" s="37">
        <f t="shared" si="120"/>
        <v>1.9528961042501437E-2</v>
      </c>
      <c r="F703" s="37">
        <f t="shared" si="121"/>
        <v>1.0195289610425013</v>
      </c>
      <c r="G703" s="37">
        <f t="shared" si="122"/>
        <v>-1.6236966478389014E-3</v>
      </c>
      <c r="H703" s="37">
        <f t="shared" si="123"/>
        <v>-2.7652058582369854E-2</v>
      </c>
      <c r="I703" s="37">
        <f t="shared" si="124"/>
        <v>8.9982610396568852E-2</v>
      </c>
      <c r="J703" s="37">
        <f t="shared" si="125"/>
        <v>4.0755625216132074E-2</v>
      </c>
      <c r="K703" s="33">
        <v>103.7</v>
      </c>
      <c r="L703" s="33">
        <v>13.56</v>
      </c>
      <c r="M703" s="33">
        <v>383.49261620057854</v>
      </c>
      <c r="N703" s="33">
        <v>18.310457377049175</v>
      </c>
      <c r="O703" s="33">
        <v>105010.46509748838</v>
      </c>
      <c r="P703" s="33">
        <v>40.578578592092576</v>
      </c>
      <c r="Q703" s="33">
        <v>11111.492714430517</v>
      </c>
      <c r="R703" s="33">
        <v>9.0101855122910113</v>
      </c>
      <c r="S703" s="33">
        <v>11.497716640781471</v>
      </c>
      <c r="T703" s="33">
        <v>9.4506172839506171</v>
      </c>
      <c r="U703" s="37">
        <f t="shared" si="126"/>
        <v>-2.2603480893064659E-2</v>
      </c>
      <c r="V703" s="38">
        <f t="shared" si="127"/>
        <v>0.97739651910693537</v>
      </c>
      <c r="W703" s="38">
        <f t="shared" si="128"/>
        <v>0.17313077343589245</v>
      </c>
      <c r="X703" s="37">
        <f t="shared" si="129"/>
        <v>0.19944252141550667</v>
      </c>
      <c r="Y703" s="37">
        <f t="shared" si="130"/>
        <v>0.12990616916439901</v>
      </c>
      <c r="Z703" s="37">
        <f t="shared" si="131"/>
        <v>9.8990782680205669E-2</v>
      </c>
    </row>
    <row r="704" spans="1:26" x14ac:dyDescent="0.3">
      <c r="A704" s="34">
        <v>30864</v>
      </c>
      <c r="B704" s="33">
        <v>151.1</v>
      </c>
      <c r="C704" s="33">
        <v>7.3333300000000001</v>
      </c>
      <c r="D704" s="33">
        <v>16.32</v>
      </c>
      <c r="E704" s="37">
        <f t="shared" si="120"/>
        <v>7.3801072976226803E-3</v>
      </c>
      <c r="F704" s="37">
        <f t="shared" si="121"/>
        <v>1.0073801072976227</v>
      </c>
      <c r="G704" s="37">
        <f t="shared" si="122"/>
        <v>-3.6923557465812218E-2</v>
      </c>
      <c r="H704" s="37">
        <f t="shared" si="123"/>
        <v>-3.9306977720862779E-2</v>
      </c>
      <c r="I704" s="37">
        <f t="shared" si="124"/>
        <v>8.6778592563894641E-2</v>
      </c>
      <c r="J704" s="37">
        <f t="shared" si="125"/>
        <v>4.2120501835489321E-2</v>
      </c>
      <c r="K704" s="33">
        <v>104.1</v>
      </c>
      <c r="L704" s="33">
        <v>13.36</v>
      </c>
      <c r="M704" s="33">
        <v>377.02860999039387</v>
      </c>
      <c r="N704" s="33">
        <v>18.298313808741597</v>
      </c>
      <c r="O704" s="33">
        <v>103657.9955244533</v>
      </c>
      <c r="P704" s="33">
        <v>40.72208414985591</v>
      </c>
      <c r="Q704" s="33">
        <v>11195.886743607398</v>
      </c>
      <c r="R704" s="33">
        <v>8.8683022140433057</v>
      </c>
      <c r="S704" s="33">
        <v>11.316241863649713</v>
      </c>
      <c r="T704" s="33">
        <v>9.2585784313725483</v>
      </c>
      <c r="U704" s="37">
        <f t="shared" si="126"/>
        <v>-1.3149433384944209E-2</v>
      </c>
      <c r="V704" s="38">
        <f t="shared" si="127"/>
        <v>0.98685056661505577</v>
      </c>
      <c r="W704" s="38">
        <f t="shared" si="128"/>
        <v>0.22594959268852266</v>
      </c>
      <c r="X704" s="37">
        <f t="shared" si="129"/>
        <v>0.22104238778934882</v>
      </c>
      <c r="Y704" s="37">
        <f t="shared" si="130"/>
        <v>0.14065447990164781</v>
      </c>
      <c r="Z704" s="37">
        <f t="shared" si="131"/>
        <v>0.10216754309883669</v>
      </c>
    </row>
    <row r="705" spans="1:26" x14ac:dyDescent="0.3">
      <c r="A705" s="34">
        <v>30895</v>
      </c>
      <c r="B705" s="33">
        <v>164.4</v>
      </c>
      <c r="C705" s="33">
        <v>7.3566700000000003</v>
      </c>
      <c r="D705" s="33">
        <v>16.440000000000001</v>
      </c>
      <c r="E705" s="37">
        <f t="shared" si="120"/>
        <v>7.3260400920728812E-3</v>
      </c>
      <c r="F705" s="37">
        <f t="shared" si="121"/>
        <v>1.0073260400920729</v>
      </c>
      <c r="G705" s="37">
        <f t="shared" si="122"/>
        <v>-5.1770388219286256E-2</v>
      </c>
      <c r="H705" s="37">
        <f t="shared" si="123"/>
        <v>-3.1042149645230666E-2</v>
      </c>
      <c r="I705" s="37">
        <f t="shared" si="124"/>
        <v>8.1140643504685528E-2</v>
      </c>
      <c r="J705" s="37">
        <f t="shared" si="125"/>
        <v>4.4133008037560373E-2</v>
      </c>
      <c r="K705" s="33">
        <v>104.5</v>
      </c>
      <c r="L705" s="33">
        <v>12.72</v>
      </c>
      <c r="M705" s="33">
        <v>408.64491100478466</v>
      </c>
      <c r="N705" s="33">
        <v>18.286288062296649</v>
      </c>
      <c r="O705" s="33">
        <v>112769.3528464181</v>
      </c>
      <c r="P705" s="33">
        <v>40.864491100478467</v>
      </c>
      <c r="Q705" s="33">
        <v>11276.935284641811</v>
      </c>
      <c r="R705" s="33">
        <v>9.6230632573731736</v>
      </c>
      <c r="S705" s="33">
        <v>12.274711609555554</v>
      </c>
      <c r="T705" s="33">
        <v>10</v>
      </c>
      <c r="U705" s="37">
        <f t="shared" si="126"/>
        <v>8.4360613343385682E-2</v>
      </c>
      <c r="V705" s="38">
        <f t="shared" si="127"/>
        <v>1.0843606133433856</v>
      </c>
      <c r="W705" s="38">
        <f t="shared" si="128"/>
        <v>0.26573726181139157</v>
      </c>
      <c r="X705" s="37">
        <f t="shared" si="129"/>
        <v>0.23506926586849897</v>
      </c>
      <c r="Y705" s="37">
        <f t="shared" si="130"/>
        <v>0.14833494532363911</v>
      </c>
      <c r="Z705" s="37">
        <f t="shared" si="131"/>
        <v>0.10273615637031774</v>
      </c>
    </row>
    <row r="706" spans="1:26" x14ac:dyDescent="0.3">
      <c r="A706" s="34">
        <v>30926</v>
      </c>
      <c r="B706" s="33">
        <v>166.1</v>
      </c>
      <c r="C706" s="33">
        <v>7.38</v>
      </c>
      <c r="D706" s="33">
        <v>16.559999999999999</v>
      </c>
      <c r="E706" s="37">
        <f t="shared" si="120"/>
        <v>7.2727593290796569E-3</v>
      </c>
      <c r="F706" s="37">
        <f t="shared" si="121"/>
        <v>1.0072727593290796</v>
      </c>
      <c r="G706" s="37">
        <f t="shared" si="122"/>
        <v>-6.6395134426157076E-2</v>
      </c>
      <c r="H706" s="37">
        <f t="shared" si="123"/>
        <v>-2.308841772997372E-2</v>
      </c>
      <c r="I706" s="37">
        <f t="shared" si="124"/>
        <v>7.5428567730014606E-2</v>
      </c>
      <c r="J706" s="37">
        <f t="shared" si="125"/>
        <v>4.6077843347080538E-2</v>
      </c>
      <c r="K706" s="33">
        <v>105</v>
      </c>
      <c r="L706" s="33">
        <v>12.52</v>
      </c>
      <c r="M706" s="33">
        <v>410.90450761904759</v>
      </c>
      <c r="N706" s="33">
        <v>18.256925142857142</v>
      </c>
      <c r="O706" s="33">
        <v>113812.75680385338</v>
      </c>
      <c r="P706" s="33">
        <v>40.96675885714285</v>
      </c>
      <c r="Q706" s="33">
        <v>11347.015368283033</v>
      </c>
      <c r="R706" s="33">
        <v>9.6873413136280888</v>
      </c>
      <c r="S706" s="33">
        <v>12.351552352066452</v>
      </c>
      <c r="T706" s="33">
        <v>10.030193236714977</v>
      </c>
      <c r="U706" s="37">
        <f t="shared" si="126"/>
        <v>1.0287533997169663E-2</v>
      </c>
      <c r="V706" s="38">
        <f t="shared" si="127"/>
        <v>1.0102875339971698</v>
      </c>
      <c r="W706" s="38">
        <f t="shared" si="128"/>
        <v>0.14151642861250435</v>
      </c>
      <c r="X706" s="37">
        <f t="shared" si="129"/>
        <v>0.22747056372478092</v>
      </c>
      <c r="Y706" s="37">
        <f t="shared" si="130"/>
        <v>0.14052897929588681</v>
      </c>
      <c r="Z706" s="37">
        <f t="shared" si="131"/>
        <v>9.7358808922540341E-2</v>
      </c>
    </row>
    <row r="707" spans="1:26" x14ac:dyDescent="0.3">
      <c r="A707" s="34">
        <v>30956</v>
      </c>
      <c r="B707" s="33">
        <v>164.8</v>
      </c>
      <c r="C707" s="33">
        <v>7.43</v>
      </c>
      <c r="D707" s="33">
        <v>16.5867</v>
      </c>
      <c r="E707" s="37">
        <f t="shared" si="120"/>
        <v>1.6110204499837676E-3</v>
      </c>
      <c r="F707" s="37">
        <f t="shared" si="121"/>
        <v>1.0016110204499837</v>
      </c>
      <c r="G707" s="37">
        <f t="shared" si="122"/>
        <v>-8.0814777934817839E-2</v>
      </c>
      <c r="H707" s="37">
        <f t="shared" si="123"/>
        <v>-1.5426389084848946E-2</v>
      </c>
      <c r="I707" s="37">
        <f t="shared" si="124"/>
        <v>6.9638547444916377E-2</v>
      </c>
      <c r="J707" s="37">
        <f t="shared" si="125"/>
        <v>4.7958712131292103E-2</v>
      </c>
      <c r="K707" s="33">
        <v>105.3</v>
      </c>
      <c r="L707" s="33">
        <v>12.16</v>
      </c>
      <c r="M707" s="33">
        <v>406.527012345679</v>
      </c>
      <c r="N707" s="33">
        <v>18.328250617283949</v>
      </c>
      <c r="O707" s="33">
        <v>113023.32177755305</v>
      </c>
      <c r="P707" s="33">
        <v>40.915907740740742</v>
      </c>
      <c r="Q707" s="33">
        <v>11375.509292037252</v>
      </c>
      <c r="R707" s="33">
        <v>9.5950707030485098</v>
      </c>
      <c r="S707" s="33">
        <v>12.229383028121235</v>
      </c>
      <c r="T707" s="33">
        <v>9.9356713511427834</v>
      </c>
      <c r="U707" s="37">
        <f t="shared" si="126"/>
        <v>-7.8573991438777111E-3</v>
      </c>
      <c r="V707" s="38">
        <f t="shared" si="127"/>
        <v>0.99214260085612227</v>
      </c>
      <c r="W707" s="38">
        <f t="shared" si="128"/>
        <v>0.10440523949405578</v>
      </c>
      <c r="X707" s="37">
        <f t="shared" si="129"/>
        <v>0.2125977219822488</v>
      </c>
      <c r="Y707" s="37">
        <f t="shared" si="130"/>
        <v>0.1388659565619621</v>
      </c>
      <c r="Z707" s="37">
        <f t="shared" si="131"/>
        <v>9.6914235685636285E-2</v>
      </c>
    </row>
    <row r="708" spans="1:26" x14ac:dyDescent="0.3">
      <c r="A708" s="34">
        <v>30987</v>
      </c>
      <c r="B708" s="33">
        <v>166.3</v>
      </c>
      <c r="C708" s="33">
        <v>7.48</v>
      </c>
      <c r="D708" s="33">
        <v>16.613299999999999</v>
      </c>
      <c r="E708" s="37">
        <f t="shared" ref="E708:E771" si="132">LN(D708/D707)</f>
        <v>1.6024099814321595E-3</v>
      </c>
      <c r="F708" s="37">
        <f t="shared" ref="F708:F771" si="133">1+E708</f>
        <v>1.0016024099814322</v>
      </c>
      <c r="G708" s="37">
        <f t="shared" ref="G708:G771" si="134">PRODUCT(F708:F719)-1</f>
        <v>-9.4833536444263622E-2</v>
      </c>
      <c r="H708" s="37">
        <f t="shared" ref="H708:H771" si="135">((PRODUCT(F708:F743)^(1/COUNT(F708:F743))-1))*12</f>
        <v>-4.8625779863615826E-3</v>
      </c>
      <c r="I708" s="37">
        <f t="shared" ref="I708:I771" si="136">((PRODUCT(F708:F767)^(1/COUNT(F708:F767))-1))*12</f>
        <v>6.705405627718708E-2</v>
      </c>
      <c r="J708" s="37">
        <f t="shared" ref="J708:J771" si="137">((PRODUCT(F708:F827)^(1/COUNT(F708:F827))-1))*12</f>
        <v>5.1649270517140522E-2</v>
      </c>
      <c r="K708" s="33">
        <v>105.3</v>
      </c>
      <c r="L708" s="33">
        <v>11.57</v>
      </c>
      <c r="M708" s="33">
        <v>410.2271975308642</v>
      </c>
      <c r="N708" s="33">
        <v>18.451590123456789</v>
      </c>
      <c r="O708" s="33">
        <v>114479.54863783423</v>
      </c>
      <c r="P708" s="33">
        <v>40.981524358024686</v>
      </c>
      <c r="Q708" s="33">
        <v>11436.458721496881</v>
      </c>
      <c r="R708" s="33">
        <v>9.6919732217830958</v>
      </c>
      <c r="S708" s="33">
        <v>12.348679358880021</v>
      </c>
      <c r="T708" s="33">
        <v>10.010052187103106</v>
      </c>
      <c r="U708" s="37">
        <f t="shared" ref="U708:U771" si="138">LN(B708/B707)</f>
        <v>9.0607687235106909E-3</v>
      </c>
      <c r="V708" s="38">
        <f t="shared" ref="V708:V771" si="139">1+U708</f>
        <v>1.0090607687235107</v>
      </c>
      <c r="W708" s="38">
        <f t="shared" ref="W708:W771" si="140">PRODUCT(V708:V719)-1</f>
        <v>0.12577739151552336</v>
      </c>
      <c r="X708" s="37">
        <f t="shared" ref="X708:X771" si="141">((PRODUCT(V708:V743)^(1/COUNT(V708:V743)))-1)*12</f>
        <v>0.16859852534295161</v>
      </c>
      <c r="Y708" s="37">
        <f t="shared" ref="Y708:Y771" si="142">((PRODUCT(V708:V767)^(1/COUNT(V708:V767)))-1)*12</f>
        <v>0.14052024949139685</v>
      </c>
      <c r="Z708" s="37">
        <f t="shared" ref="Z708:Z771" si="143">((PRODUCT(V708:V827)^(1/COUNT(V708:V827)))-1)*12</f>
        <v>9.7024802481640471E-2</v>
      </c>
    </row>
    <row r="709" spans="1:26" x14ac:dyDescent="0.3">
      <c r="A709" s="34">
        <v>31017</v>
      </c>
      <c r="B709" s="33">
        <v>164.5</v>
      </c>
      <c r="C709" s="33">
        <v>7.53</v>
      </c>
      <c r="D709" s="33">
        <v>16.64</v>
      </c>
      <c r="E709" s="37">
        <f t="shared" si="132"/>
        <v>1.6058560045332973E-3</v>
      </c>
      <c r="F709" s="37">
        <f t="shared" si="133"/>
        <v>1.0016058560045333</v>
      </c>
      <c r="G709" s="37">
        <f t="shared" si="134"/>
        <v>-0.108795818667487</v>
      </c>
      <c r="H709" s="37">
        <f t="shared" si="135"/>
        <v>5.3529689001301506E-3</v>
      </c>
      <c r="I709" s="37">
        <f t="shared" si="136"/>
        <v>6.4445278604509326E-2</v>
      </c>
      <c r="J709" s="37">
        <f t="shared" si="137"/>
        <v>5.519940425893477E-2</v>
      </c>
      <c r="K709" s="33">
        <v>105.3</v>
      </c>
      <c r="L709" s="33">
        <v>11.5</v>
      </c>
      <c r="M709" s="33">
        <v>405.78697530864196</v>
      </c>
      <c r="N709" s="33">
        <v>18.574929629629629</v>
      </c>
      <c r="O709" s="33">
        <v>113672.40930663842</v>
      </c>
      <c r="P709" s="33">
        <v>41.047387654320993</v>
      </c>
      <c r="Q709" s="33">
        <v>11498.534290957226</v>
      </c>
      <c r="R709" s="33">
        <v>9.5950548011334611</v>
      </c>
      <c r="S709" s="33">
        <v>12.22216248914615</v>
      </c>
      <c r="T709" s="33">
        <v>9.8858173076923066</v>
      </c>
      <c r="U709" s="37">
        <f t="shared" si="138"/>
        <v>-1.0882815993455508E-2</v>
      </c>
      <c r="V709" s="38">
        <f t="shared" si="139"/>
        <v>0.98911718400654447</v>
      </c>
      <c r="W709" s="38">
        <f t="shared" si="140"/>
        <v>0.18140066698422008</v>
      </c>
      <c r="X709" s="37">
        <f t="shared" si="141"/>
        <v>0.11693323394529287</v>
      </c>
      <c r="Y709" s="37">
        <f t="shared" si="142"/>
        <v>0.1344139790696337</v>
      </c>
      <c r="Z709" s="37">
        <f t="shared" si="143"/>
        <v>9.550333192069882E-2</v>
      </c>
    </row>
    <row r="710" spans="1:26" x14ac:dyDescent="0.3">
      <c r="A710" s="34">
        <v>31048</v>
      </c>
      <c r="B710" s="33">
        <v>171.6</v>
      </c>
      <c r="C710" s="33">
        <v>7.5733300000000003</v>
      </c>
      <c r="D710" s="33">
        <v>16.556699999999999</v>
      </c>
      <c r="E710" s="37">
        <f t="shared" si="132"/>
        <v>-5.0185816562409854E-3</v>
      </c>
      <c r="F710" s="37">
        <f t="shared" si="133"/>
        <v>0.99498141834375897</v>
      </c>
      <c r="G710" s="37">
        <f t="shared" si="134"/>
        <v>-0.12272485395580968</v>
      </c>
      <c r="H710" s="37">
        <f t="shared" si="135"/>
        <v>1.5241631640570574E-2</v>
      </c>
      <c r="I710" s="37">
        <f t="shared" si="136"/>
        <v>6.1544212909566021E-2</v>
      </c>
      <c r="J710" s="37">
        <f t="shared" si="137"/>
        <v>5.8617934812451367E-2</v>
      </c>
      <c r="K710" s="33">
        <v>105.5</v>
      </c>
      <c r="L710" s="33">
        <v>11.38</v>
      </c>
      <c r="M710" s="33">
        <v>422.49871848341229</v>
      </c>
      <c r="N710" s="33">
        <v>18.6463998814218</v>
      </c>
      <c r="O710" s="33">
        <v>118789.12325594322</v>
      </c>
      <c r="P710" s="33">
        <v>40.764478626540274</v>
      </c>
      <c r="Q710" s="33">
        <v>11461.281334566871</v>
      </c>
      <c r="R710" s="33">
        <v>9.997001177730457</v>
      </c>
      <c r="S710" s="33">
        <v>12.729627871083467</v>
      </c>
      <c r="T710" s="33">
        <v>10.364384206997771</v>
      </c>
      <c r="U710" s="37">
        <f t="shared" si="138"/>
        <v>4.2255616848435186E-2</v>
      </c>
      <c r="V710" s="38">
        <f t="shared" si="139"/>
        <v>1.0422556168484352</v>
      </c>
      <c r="W710" s="38">
        <f t="shared" si="140"/>
        <v>0.2522419714677866</v>
      </c>
      <c r="X710" s="37">
        <f t="shared" si="141"/>
        <v>0.11502974516421638</v>
      </c>
      <c r="Y710" s="37">
        <f t="shared" si="142"/>
        <v>0.14150278912537573</v>
      </c>
      <c r="Z710" s="37">
        <f t="shared" si="143"/>
        <v>9.5317490989153875E-2</v>
      </c>
    </row>
    <row r="711" spans="1:26" x14ac:dyDescent="0.3">
      <c r="A711" s="34">
        <v>31079</v>
      </c>
      <c r="B711" s="33">
        <v>180.9</v>
      </c>
      <c r="C711" s="33">
        <v>7.6166700000000001</v>
      </c>
      <c r="D711" s="33">
        <v>16.473299999999998</v>
      </c>
      <c r="E711" s="37">
        <f t="shared" si="132"/>
        <v>-5.0499653187929703E-3</v>
      </c>
      <c r="F711" s="37">
        <f t="shared" si="133"/>
        <v>0.99495003468120702</v>
      </c>
      <c r="G711" s="37">
        <f t="shared" si="134"/>
        <v>-0.12011230405053275</v>
      </c>
      <c r="H711" s="37">
        <f t="shared" si="135"/>
        <v>2.3712161969831946E-2</v>
      </c>
      <c r="I711" s="37">
        <f t="shared" si="136"/>
        <v>5.9159080987599033E-2</v>
      </c>
      <c r="J711" s="37">
        <f t="shared" si="137"/>
        <v>6.1214105577278133E-2</v>
      </c>
      <c r="K711" s="33">
        <v>106</v>
      </c>
      <c r="L711" s="33">
        <v>11.51</v>
      </c>
      <c r="M711" s="33">
        <v>443.29545000000002</v>
      </c>
      <c r="N711" s="33">
        <v>18.664649834999999</v>
      </c>
      <c r="O711" s="33">
        <v>125073.61242265734</v>
      </c>
      <c r="P711" s="33">
        <v>40.367821649999989</v>
      </c>
      <c r="Q711" s="33">
        <v>11389.580649652627</v>
      </c>
      <c r="R711" s="33">
        <v>10.494935172607082</v>
      </c>
      <c r="S711" s="33">
        <v>13.357385583224788</v>
      </c>
      <c r="T711" s="33">
        <v>10.981406275609624</v>
      </c>
      <c r="U711" s="37">
        <f t="shared" si="138"/>
        <v>5.2778205347387516E-2</v>
      </c>
      <c r="V711" s="38">
        <f t="shared" si="139"/>
        <v>1.0527782053473875</v>
      </c>
      <c r="W711" s="38">
        <f t="shared" si="140"/>
        <v>0.20667793446063798</v>
      </c>
      <c r="X711" s="37">
        <f t="shared" si="141"/>
        <v>0.11386746712619722</v>
      </c>
      <c r="Y711" s="37">
        <f t="shared" si="142"/>
        <v>0.12799791980477249</v>
      </c>
      <c r="Z711" s="37">
        <f t="shared" si="143"/>
        <v>9.332568230081506E-2</v>
      </c>
    </row>
    <row r="712" spans="1:26" x14ac:dyDescent="0.3">
      <c r="A712" s="34">
        <v>31107</v>
      </c>
      <c r="B712" s="33">
        <v>179.4</v>
      </c>
      <c r="C712" s="33">
        <v>7.66</v>
      </c>
      <c r="D712" s="33">
        <v>16.39</v>
      </c>
      <c r="E712" s="37">
        <f t="shared" si="132"/>
        <v>-5.0694956622902394E-3</v>
      </c>
      <c r="F712" s="37">
        <f t="shared" si="133"/>
        <v>0.9949305043377098</v>
      </c>
      <c r="G712" s="37">
        <f t="shared" si="134"/>
        <v>-0.1174678811487071</v>
      </c>
      <c r="H712" s="37">
        <f t="shared" si="135"/>
        <v>3.2065487253219338E-2</v>
      </c>
      <c r="I712" s="37">
        <f t="shared" si="136"/>
        <v>5.6444640022450976E-2</v>
      </c>
      <c r="J712" s="37">
        <f t="shared" si="137"/>
        <v>6.3771389458277206E-2</v>
      </c>
      <c r="K712" s="33">
        <v>106.4</v>
      </c>
      <c r="L712" s="33">
        <v>11.86</v>
      </c>
      <c r="M712" s="33">
        <v>437.96699436090222</v>
      </c>
      <c r="N712" s="33">
        <v>18.700262969924811</v>
      </c>
      <c r="O712" s="33">
        <v>124009.89729728442</v>
      </c>
      <c r="P712" s="33">
        <v>40.012703665413532</v>
      </c>
      <c r="Q712" s="33">
        <v>11329.55527704845</v>
      </c>
      <c r="R712" s="33">
        <v>10.373217214924734</v>
      </c>
      <c r="S712" s="33">
        <v>13.197786108739972</v>
      </c>
      <c r="T712" s="33">
        <v>10.945698596705308</v>
      </c>
      <c r="U712" s="37">
        <f t="shared" si="138"/>
        <v>-8.3264427765536685E-3</v>
      </c>
      <c r="V712" s="38">
        <f t="shared" si="139"/>
        <v>0.9916735572234463</v>
      </c>
      <c r="W712" s="38">
        <f t="shared" si="140"/>
        <v>0.20624145176080555</v>
      </c>
      <c r="X712" s="37">
        <f t="shared" si="141"/>
        <v>0.10647274838673493</v>
      </c>
      <c r="Y712" s="37">
        <f t="shared" si="142"/>
        <v>0.11178842620580465</v>
      </c>
      <c r="Z712" s="37">
        <f t="shared" si="143"/>
        <v>9.1629227112160372E-2</v>
      </c>
    </row>
    <row r="713" spans="1:26" x14ac:dyDescent="0.3">
      <c r="A713" s="34">
        <v>31138</v>
      </c>
      <c r="B713" s="33">
        <v>180.6</v>
      </c>
      <c r="C713" s="33">
        <v>7.6866700000000003</v>
      </c>
      <c r="D713" s="33">
        <v>16.13</v>
      </c>
      <c r="E713" s="37">
        <f t="shared" si="132"/>
        <v>-1.5990500618620871E-2</v>
      </c>
      <c r="F713" s="37">
        <f t="shared" si="133"/>
        <v>0.98400949938137916</v>
      </c>
      <c r="G713" s="37">
        <f t="shared" si="134"/>
        <v>-0.11480190561666725</v>
      </c>
      <c r="H713" s="37">
        <f t="shared" si="135"/>
        <v>4.0299039452641239E-2</v>
      </c>
      <c r="I713" s="37">
        <f t="shared" si="136"/>
        <v>5.3664161705105684E-2</v>
      </c>
      <c r="J713" s="37">
        <f t="shared" si="137"/>
        <v>6.6290266383042251E-2</v>
      </c>
      <c r="K713" s="33">
        <v>106.9</v>
      </c>
      <c r="L713" s="33">
        <v>11.43</v>
      </c>
      <c r="M713" s="33">
        <v>438.83434798877448</v>
      </c>
      <c r="N713" s="33">
        <v>18.677601426660427</v>
      </c>
      <c r="O713" s="33">
        <v>124696.19951732908</v>
      </c>
      <c r="P713" s="33">
        <v>39.19378755846585</v>
      </c>
      <c r="Q713" s="33">
        <v>11137.041518352813</v>
      </c>
      <c r="R713" s="33">
        <v>10.39711871981682</v>
      </c>
      <c r="S713" s="33">
        <v>13.224090599429941</v>
      </c>
      <c r="T713" s="33">
        <v>11.196528208307502</v>
      </c>
      <c r="U713" s="37">
        <f t="shared" si="138"/>
        <v>6.6666913581892974E-3</v>
      </c>
      <c r="V713" s="38">
        <f t="shared" si="139"/>
        <v>1.0066666913581892</v>
      </c>
      <c r="W713" s="38">
        <f t="shared" si="140"/>
        <v>0.28586443213290513</v>
      </c>
      <c r="X713" s="37">
        <f t="shared" si="141"/>
        <v>0.1189114455148701</v>
      </c>
      <c r="Y713" s="37">
        <f t="shared" si="142"/>
        <v>0.11825573591544725</v>
      </c>
      <c r="Z713" s="37">
        <f t="shared" si="143"/>
        <v>9.4766934016949911E-2</v>
      </c>
    </row>
    <row r="714" spans="1:26" x14ac:dyDescent="0.3">
      <c r="A714" s="34">
        <v>31168</v>
      </c>
      <c r="B714" s="33">
        <v>184.9</v>
      </c>
      <c r="C714" s="33">
        <v>7.71333</v>
      </c>
      <c r="D714" s="33">
        <v>15.87</v>
      </c>
      <c r="E714" s="37">
        <f t="shared" si="132"/>
        <v>-1.6250357598799784E-2</v>
      </c>
      <c r="F714" s="37">
        <f t="shared" si="133"/>
        <v>0.98374964240120022</v>
      </c>
      <c r="G714" s="37">
        <f t="shared" si="134"/>
        <v>-9.6503913485580739E-2</v>
      </c>
      <c r="H714" s="37">
        <f t="shared" si="135"/>
        <v>6.3224838606311451E-2</v>
      </c>
      <c r="I714" s="37">
        <f t="shared" si="136"/>
        <v>5.562733680964449E-2</v>
      </c>
      <c r="J714" s="37">
        <f t="shared" si="137"/>
        <v>6.9811182506626324E-2</v>
      </c>
      <c r="K714" s="33">
        <v>107.3</v>
      </c>
      <c r="L714" s="33">
        <v>10.85</v>
      </c>
      <c r="M714" s="33">
        <v>447.60791891891893</v>
      </c>
      <c r="N714" s="33">
        <v>18.672512651351351</v>
      </c>
      <c r="O714" s="33">
        <v>127631.39265040225</v>
      </c>
      <c r="P714" s="33">
        <v>38.418267567567568</v>
      </c>
      <c r="Q714" s="33">
        <v>10954.625210177846</v>
      </c>
      <c r="R714" s="33">
        <v>10.608120467860093</v>
      </c>
      <c r="S714" s="33">
        <v>13.488455241725175</v>
      </c>
      <c r="T714" s="33">
        <v>11.650913673597984</v>
      </c>
      <c r="U714" s="37">
        <f t="shared" si="138"/>
        <v>2.3530497410194251E-2</v>
      </c>
      <c r="V714" s="38">
        <f t="shared" si="139"/>
        <v>1.0235304974101942</v>
      </c>
      <c r="W714" s="38">
        <f t="shared" si="140"/>
        <v>0.30831299646938781</v>
      </c>
      <c r="X714" s="37">
        <f t="shared" si="141"/>
        <v>0.11270213933056628</v>
      </c>
      <c r="Y714" s="37">
        <f t="shared" si="142"/>
        <v>0.11674659631358875</v>
      </c>
      <c r="Z714" s="37">
        <f t="shared" si="143"/>
        <v>9.7026832669850016E-2</v>
      </c>
    </row>
    <row r="715" spans="1:26" x14ac:dyDescent="0.3">
      <c r="A715" s="34">
        <v>31199</v>
      </c>
      <c r="B715" s="33">
        <v>188.9</v>
      </c>
      <c r="C715" s="33">
        <v>7.74</v>
      </c>
      <c r="D715" s="33">
        <v>15.61</v>
      </c>
      <c r="E715" s="37">
        <f t="shared" si="132"/>
        <v>-1.651880001097698E-2</v>
      </c>
      <c r="F715" s="37">
        <f t="shared" si="133"/>
        <v>0.98348119998902306</v>
      </c>
      <c r="G715" s="37">
        <f t="shared" si="134"/>
        <v>-7.7595124196675358E-2</v>
      </c>
      <c r="H715" s="37">
        <f t="shared" si="135"/>
        <v>8.5406368948616418E-2</v>
      </c>
      <c r="I715" s="37">
        <f t="shared" si="136"/>
        <v>5.7636702615529778E-2</v>
      </c>
      <c r="J715" s="37">
        <f t="shared" si="137"/>
        <v>7.3324165718600121E-2</v>
      </c>
      <c r="K715" s="33">
        <v>107.6</v>
      </c>
      <c r="L715" s="33">
        <v>10.16</v>
      </c>
      <c r="M715" s="33">
        <v>456.01618680297395</v>
      </c>
      <c r="N715" s="33">
        <v>18.684834758364314</v>
      </c>
      <c r="O715" s="33">
        <v>130472.9194484444</v>
      </c>
      <c r="P715" s="33">
        <v>37.683497490706316</v>
      </c>
      <c r="Q715" s="33">
        <v>10781.80133716367</v>
      </c>
      <c r="R715" s="33">
        <v>10.810049845861212</v>
      </c>
      <c r="S715" s="33">
        <v>13.7414262692464</v>
      </c>
      <c r="T715" s="33">
        <v>12.101217168481742</v>
      </c>
      <c r="U715" s="37">
        <f t="shared" si="138"/>
        <v>2.1402636114384681E-2</v>
      </c>
      <c r="V715" s="38">
        <f t="shared" si="139"/>
        <v>1.0214026361143846</v>
      </c>
      <c r="W715" s="38">
        <f t="shared" si="140"/>
        <v>0.28091803165595342</v>
      </c>
      <c r="X715" s="37">
        <f t="shared" si="141"/>
        <v>9.6347132900781673E-2</v>
      </c>
      <c r="Y715" s="37">
        <f t="shared" si="142"/>
        <v>0.11901063192615702</v>
      </c>
      <c r="Z715" s="37">
        <f t="shared" si="143"/>
        <v>9.7742725007601727E-2</v>
      </c>
    </row>
    <row r="716" spans="1:26" x14ac:dyDescent="0.3">
      <c r="A716" s="34">
        <v>31229</v>
      </c>
      <c r="B716" s="33">
        <v>192.5</v>
      </c>
      <c r="C716" s="33">
        <v>7.7733299999999996</v>
      </c>
      <c r="D716" s="33">
        <v>15.4833</v>
      </c>
      <c r="E716" s="37">
        <f t="shared" si="132"/>
        <v>-8.1497107904498281E-3</v>
      </c>
      <c r="F716" s="37">
        <f t="shared" si="133"/>
        <v>0.99185028920955021</v>
      </c>
      <c r="G716" s="37">
        <f t="shared" si="134"/>
        <v>-5.8057511571330211E-2</v>
      </c>
      <c r="H716" s="37">
        <f t="shared" si="135"/>
        <v>0.10692866202604279</v>
      </c>
      <c r="I716" s="37">
        <f t="shared" si="136"/>
        <v>5.9692061192422763E-2</v>
      </c>
      <c r="J716" s="37">
        <f t="shared" si="137"/>
        <v>7.6831967406148394E-2</v>
      </c>
      <c r="K716" s="33">
        <v>107.8</v>
      </c>
      <c r="L716" s="33">
        <v>10.31</v>
      </c>
      <c r="M716" s="33">
        <v>463.84464285714284</v>
      </c>
      <c r="N716" s="33">
        <v>18.730480403432281</v>
      </c>
      <c r="O716" s="33">
        <v>133159.34430942463</v>
      </c>
      <c r="P716" s="33">
        <v>37.308289655844156</v>
      </c>
      <c r="Q716" s="33">
        <v>10710.36922465514</v>
      </c>
      <c r="R716" s="33">
        <v>10.99756395679338</v>
      </c>
      <c r="S716" s="33">
        <v>13.97641908312284</v>
      </c>
      <c r="T716" s="33">
        <v>12.432750124327502</v>
      </c>
      <c r="U716" s="37">
        <f t="shared" si="138"/>
        <v>1.8878379220375024E-2</v>
      </c>
      <c r="V716" s="38">
        <f t="shared" si="139"/>
        <v>1.0188783792203751</v>
      </c>
      <c r="W716" s="38">
        <f t="shared" si="140"/>
        <v>0.28933289751263835</v>
      </c>
      <c r="X716" s="37">
        <f t="shared" si="141"/>
        <v>0.1073678771368014</v>
      </c>
      <c r="Y716" s="37">
        <f t="shared" si="142"/>
        <v>0.12041714680058746</v>
      </c>
      <c r="Z716" s="37">
        <f t="shared" si="143"/>
        <v>9.8512938188347832E-2</v>
      </c>
    </row>
    <row r="717" spans="1:26" x14ac:dyDescent="0.3">
      <c r="A717" s="34">
        <v>31260</v>
      </c>
      <c r="B717" s="33">
        <v>188.3</v>
      </c>
      <c r="C717" s="33">
        <v>7.8066700000000004</v>
      </c>
      <c r="D717" s="33">
        <v>15.3567</v>
      </c>
      <c r="E717" s="37">
        <f t="shared" si="132"/>
        <v>-8.2101628495892687E-3</v>
      </c>
      <c r="F717" s="37">
        <f t="shared" si="133"/>
        <v>0.99178983715041069</v>
      </c>
      <c r="G717" s="37">
        <f t="shared" si="134"/>
        <v>-4.7307686284496886E-2</v>
      </c>
      <c r="H717" s="37">
        <f t="shared" si="135"/>
        <v>0.11507865834786646</v>
      </c>
      <c r="I717" s="37">
        <f t="shared" si="136"/>
        <v>6.2838609169960868E-2</v>
      </c>
      <c r="J717" s="37">
        <f t="shared" si="137"/>
        <v>7.8381114653912398E-2</v>
      </c>
      <c r="K717" s="33">
        <v>108</v>
      </c>
      <c r="L717" s="33">
        <v>10.33</v>
      </c>
      <c r="M717" s="33">
        <v>452.88416574074074</v>
      </c>
      <c r="N717" s="33">
        <v>18.775981041759259</v>
      </c>
      <c r="O717" s="33">
        <v>130462.01840864886</v>
      </c>
      <c r="P717" s="33">
        <v>36.934711991666667</v>
      </c>
      <c r="Q717" s="33">
        <v>10639.756123717993</v>
      </c>
      <c r="R717" s="33">
        <v>10.738799808877282</v>
      </c>
      <c r="S717" s="33">
        <v>13.646192185229479</v>
      </c>
      <c r="T717" s="33">
        <v>12.261748943457905</v>
      </c>
      <c r="U717" s="37">
        <f t="shared" si="138"/>
        <v>-2.2059718064732104E-2</v>
      </c>
      <c r="V717" s="38">
        <f t="shared" si="139"/>
        <v>0.97794028193526794</v>
      </c>
      <c r="W717" s="38">
        <f t="shared" si="140"/>
        <v>0.23885635952110573</v>
      </c>
      <c r="X717" s="37">
        <f t="shared" si="141"/>
        <v>9.9081144545220212E-2</v>
      </c>
      <c r="Y717" s="37">
        <f t="shared" si="142"/>
        <v>0.11643779641135588</v>
      </c>
      <c r="Z717" s="37">
        <f t="shared" si="143"/>
        <v>9.9887578238883279E-2</v>
      </c>
    </row>
    <row r="718" spans="1:26" x14ac:dyDescent="0.3">
      <c r="A718" s="34">
        <v>31291</v>
      </c>
      <c r="B718" s="33">
        <v>184.1</v>
      </c>
      <c r="C718" s="33">
        <v>7.84</v>
      </c>
      <c r="D718" s="33">
        <v>15.23</v>
      </c>
      <c r="E718" s="37">
        <f t="shared" si="132"/>
        <v>-8.2846939802310761E-3</v>
      </c>
      <c r="F718" s="37">
        <f t="shared" si="133"/>
        <v>0.99171530601976887</v>
      </c>
      <c r="G718" s="37">
        <f t="shared" si="134"/>
        <v>-3.6392557277198478E-2</v>
      </c>
      <c r="H718" s="37">
        <f t="shared" si="135"/>
        <v>0.12317084154921254</v>
      </c>
      <c r="I718" s="37">
        <f t="shared" si="136"/>
        <v>6.5987097657851379E-2</v>
      </c>
      <c r="J718" s="37">
        <f t="shared" si="137"/>
        <v>7.9931402341072655E-2</v>
      </c>
      <c r="K718" s="33">
        <v>108.3</v>
      </c>
      <c r="L718" s="33">
        <v>10.37</v>
      </c>
      <c r="M718" s="33">
        <v>441.55611542012923</v>
      </c>
      <c r="N718" s="33">
        <v>18.803910618651891</v>
      </c>
      <c r="O718" s="33">
        <v>127650.15746342954</v>
      </c>
      <c r="P718" s="33">
        <v>36.528515143120956</v>
      </c>
      <c r="Q718" s="33">
        <v>10560.086356154437</v>
      </c>
      <c r="R718" s="33">
        <v>10.471234661697547</v>
      </c>
      <c r="S718" s="33">
        <v>13.306583154373692</v>
      </c>
      <c r="T718" s="33">
        <v>12.087984241628364</v>
      </c>
      <c r="U718" s="37">
        <f t="shared" si="138"/>
        <v>-2.2557347424074628E-2</v>
      </c>
      <c r="V718" s="38">
        <f t="shared" si="139"/>
        <v>0.97744265257592533</v>
      </c>
      <c r="W718" s="38">
        <f t="shared" si="140"/>
        <v>0.29186696525162814</v>
      </c>
      <c r="X718" s="37">
        <f t="shared" si="141"/>
        <v>9.9695333831919086E-2</v>
      </c>
      <c r="Y718" s="37">
        <f t="shared" si="142"/>
        <v>0.10304990672573666</v>
      </c>
      <c r="Z718" s="37">
        <f t="shared" si="143"/>
        <v>0.10245088481562448</v>
      </c>
    </row>
    <row r="719" spans="1:26" x14ac:dyDescent="0.3">
      <c r="A719" s="34">
        <v>31321</v>
      </c>
      <c r="B719" s="33">
        <v>186.2</v>
      </c>
      <c r="C719" s="33">
        <v>7.86</v>
      </c>
      <c r="D719" s="33">
        <v>15.023300000000001</v>
      </c>
      <c r="E719" s="37">
        <f t="shared" si="132"/>
        <v>-1.3664837645885606E-2</v>
      </c>
      <c r="F719" s="37">
        <f t="shared" si="133"/>
        <v>0.98633516235411445</v>
      </c>
      <c r="G719" s="37">
        <f t="shared" si="134"/>
        <v>-2.5282209264327005E-2</v>
      </c>
      <c r="H719" s="37">
        <f t="shared" si="135"/>
        <v>0.13120953992064965</v>
      </c>
      <c r="I719" s="37">
        <f t="shared" si="136"/>
        <v>6.9140548157042403E-2</v>
      </c>
      <c r="J719" s="37">
        <f t="shared" si="137"/>
        <v>8.1484334359131161E-2</v>
      </c>
      <c r="K719" s="33">
        <v>108.7</v>
      </c>
      <c r="L719" s="33">
        <v>10.24</v>
      </c>
      <c r="M719" s="33">
        <v>444.9494811407543</v>
      </c>
      <c r="N719" s="33">
        <v>18.782507635694571</v>
      </c>
      <c r="O719" s="33">
        <v>129083.6396821152</v>
      </c>
      <c r="P719" s="33">
        <v>35.900158646734127</v>
      </c>
      <c r="Q719" s="33">
        <v>10414.942234351887</v>
      </c>
      <c r="R719" s="33">
        <v>10.552516982943748</v>
      </c>
      <c r="S719" s="33">
        <v>13.410439843384857</v>
      </c>
      <c r="T719" s="33">
        <v>12.39408119387884</v>
      </c>
      <c r="U719" s="37">
        <f t="shared" si="138"/>
        <v>1.134227660393451E-2</v>
      </c>
      <c r="V719" s="38">
        <f t="shared" si="139"/>
        <v>1.0113422766039346</v>
      </c>
      <c r="W719" s="38">
        <f t="shared" si="140"/>
        <v>0.28503324358249849</v>
      </c>
      <c r="X719" s="37">
        <f t="shared" si="141"/>
        <v>0.11276371263111251</v>
      </c>
      <c r="Y719" s="37">
        <f t="shared" si="142"/>
        <v>9.7838969093457351E-2</v>
      </c>
      <c r="Z719" s="37">
        <f t="shared" si="143"/>
        <v>0.10817980952227302</v>
      </c>
    </row>
    <row r="720" spans="1:26" x14ac:dyDescent="0.3">
      <c r="A720" s="34">
        <v>31352</v>
      </c>
      <c r="B720" s="33">
        <v>197.5</v>
      </c>
      <c r="C720" s="33">
        <v>7.88</v>
      </c>
      <c r="D720" s="33">
        <v>14.816700000000001</v>
      </c>
      <c r="E720" s="37">
        <f t="shared" si="132"/>
        <v>-1.3847406253126367E-2</v>
      </c>
      <c r="F720" s="37">
        <f t="shared" si="133"/>
        <v>0.98615259374687358</v>
      </c>
      <c r="G720" s="37">
        <f t="shared" si="134"/>
        <v>-2.0017808901331313E-2</v>
      </c>
      <c r="H720" s="37">
        <f t="shared" si="135"/>
        <v>0.1408638514068663</v>
      </c>
      <c r="I720" s="37">
        <f t="shared" si="136"/>
        <v>7.0667318415534197E-2</v>
      </c>
      <c r="J720" s="37">
        <f t="shared" si="137"/>
        <v>8.1692041016364847E-2</v>
      </c>
      <c r="K720" s="33">
        <v>109</v>
      </c>
      <c r="L720" s="33">
        <v>9.7799999999999994</v>
      </c>
      <c r="M720" s="33">
        <v>470.653371559633</v>
      </c>
      <c r="N720" s="33">
        <v>18.77847376146789</v>
      </c>
      <c r="O720" s="33">
        <v>136994.54048513484</v>
      </c>
      <c r="P720" s="33">
        <v>35.309011698165136</v>
      </c>
      <c r="Q720" s="33">
        <v>10277.503838005558</v>
      </c>
      <c r="R720" s="33">
        <v>11.164611128667469</v>
      </c>
      <c r="S720" s="33">
        <v>14.186571464023917</v>
      </c>
      <c r="T720" s="33">
        <v>13.329553814277132</v>
      </c>
      <c r="U720" s="37">
        <f t="shared" si="138"/>
        <v>5.8917219498210001E-2</v>
      </c>
      <c r="V720" s="38">
        <f t="shared" si="139"/>
        <v>1.0589172194982099</v>
      </c>
      <c r="W720" s="38">
        <f t="shared" si="140"/>
        <v>0.26581359587962439</v>
      </c>
      <c r="X720" s="37">
        <f t="shared" si="141"/>
        <v>0.12037500226487285</v>
      </c>
      <c r="Y720" s="37">
        <f t="shared" si="142"/>
        <v>9.012413822461518E-2</v>
      </c>
      <c r="Z720" s="37">
        <f t="shared" si="143"/>
        <v>0.10776016294712232</v>
      </c>
    </row>
    <row r="721" spans="1:26" x14ac:dyDescent="0.3">
      <c r="A721" s="34">
        <v>31382</v>
      </c>
      <c r="B721" s="33">
        <v>207.3</v>
      </c>
      <c r="C721" s="33">
        <v>7.9</v>
      </c>
      <c r="D721" s="33">
        <v>14.61</v>
      </c>
      <c r="E721" s="37">
        <f t="shared" si="132"/>
        <v>-1.4048697245450442E-2</v>
      </c>
      <c r="F721" s="37">
        <f t="shared" si="133"/>
        <v>0.98595130275454956</v>
      </c>
      <c r="G721" s="37">
        <f t="shared" si="134"/>
        <v>-1.4619037923194411E-2</v>
      </c>
      <c r="H721" s="37">
        <f t="shared" si="135"/>
        <v>0.15051611553361166</v>
      </c>
      <c r="I721" s="37">
        <f t="shared" si="136"/>
        <v>7.222287903297353E-2</v>
      </c>
      <c r="J721" s="37">
        <f t="shared" si="137"/>
        <v>8.1904749172522884E-2</v>
      </c>
      <c r="K721" s="33">
        <v>109.3</v>
      </c>
      <c r="L721" s="33">
        <v>9.26</v>
      </c>
      <c r="M721" s="33">
        <v>492.6513897529735</v>
      </c>
      <c r="N721" s="33">
        <v>18.774462031107042</v>
      </c>
      <c r="O721" s="33">
        <v>143852.9671368289</v>
      </c>
      <c r="P721" s="33">
        <v>34.720872186642268</v>
      </c>
      <c r="Q721" s="33">
        <v>10138.407379976217</v>
      </c>
      <c r="R721" s="33">
        <v>11.690521474467596</v>
      </c>
      <c r="S721" s="33">
        <v>14.851243444332484</v>
      </c>
      <c r="T721" s="33">
        <v>14.188911704312117</v>
      </c>
      <c r="U721" s="37">
        <f t="shared" si="138"/>
        <v>4.8428435100557471E-2</v>
      </c>
      <c r="V721" s="38">
        <f t="shared" si="139"/>
        <v>1.0484284351005575</v>
      </c>
      <c r="W721" s="38">
        <f t="shared" si="140"/>
        <v>0.23354129975963867</v>
      </c>
      <c r="X721" s="37">
        <f t="shared" si="141"/>
        <v>9.3180059098171952E-2</v>
      </c>
      <c r="Y721" s="37">
        <f t="shared" si="142"/>
        <v>8.3812459767060865E-2</v>
      </c>
      <c r="Z721" s="37">
        <f t="shared" si="143"/>
        <v>0.10412122938311796</v>
      </c>
    </row>
    <row r="722" spans="1:26" x14ac:dyDescent="0.3">
      <c r="A722" s="34">
        <v>31413</v>
      </c>
      <c r="B722" s="33">
        <v>208.2</v>
      </c>
      <c r="C722" s="33">
        <v>7.94</v>
      </c>
      <c r="D722" s="33">
        <v>14.58</v>
      </c>
      <c r="E722" s="37">
        <f t="shared" si="132"/>
        <v>-2.055499182095999E-3</v>
      </c>
      <c r="F722" s="37">
        <f t="shared" si="133"/>
        <v>0.99794450081790398</v>
      </c>
      <c r="G722" s="37">
        <f t="shared" si="134"/>
        <v>-9.0527060965395201E-3</v>
      </c>
      <c r="H722" s="37">
        <f t="shared" si="135"/>
        <v>0.16003182427181084</v>
      </c>
      <c r="I722" s="37">
        <f t="shared" si="136"/>
        <v>7.3812852876785406E-2</v>
      </c>
      <c r="J722" s="37">
        <f t="shared" si="137"/>
        <v>8.2123451238894418E-2</v>
      </c>
      <c r="K722" s="33">
        <v>109.6</v>
      </c>
      <c r="L722" s="33">
        <v>9.19</v>
      </c>
      <c r="M722" s="33">
        <v>493.43589963503644</v>
      </c>
      <c r="N722" s="33">
        <v>18.817872445255475</v>
      </c>
      <c r="O722" s="33">
        <v>144539.93966992912</v>
      </c>
      <c r="P722" s="33">
        <v>34.554733029197081</v>
      </c>
      <c r="Q722" s="33">
        <v>10121.961193023857</v>
      </c>
      <c r="R722" s="33">
        <v>11.715007584487985</v>
      </c>
      <c r="S722" s="33">
        <v>14.879155972876079</v>
      </c>
      <c r="T722" s="33">
        <v>14.2798353909465</v>
      </c>
      <c r="U722" s="37">
        <f t="shared" si="138"/>
        <v>4.3321367391345169E-3</v>
      </c>
      <c r="V722" s="38">
        <f t="shared" si="139"/>
        <v>1.0043321367391345</v>
      </c>
      <c r="W722" s="38">
        <f t="shared" si="140"/>
        <v>0.1932445768142157</v>
      </c>
      <c r="X722" s="37">
        <f t="shared" si="141"/>
        <v>8.397947670957695E-2</v>
      </c>
      <c r="Y722" s="37">
        <f t="shared" si="142"/>
        <v>8.2536117129148323E-2</v>
      </c>
      <c r="Z722" s="37">
        <f t="shared" si="143"/>
        <v>0.10247656182375486</v>
      </c>
    </row>
    <row r="723" spans="1:26" x14ac:dyDescent="0.3">
      <c r="A723" s="34">
        <v>31444</v>
      </c>
      <c r="B723" s="33">
        <v>219.4</v>
      </c>
      <c r="C723" s="33">
        <v>7.98</v>
      </c>
      <c r="D723" s="33">
        <v>14.55</v>
      </c>
      <c r="E723" s="37">
        <f t="shared" si="132"/>
        <v>-2.0597329630105046E-3</v>
      </c>
      <c r="F723" s="37">
        <f t="shared" si="133"/>
        <v>0.99794026703698946</v>
      </c>
      <c r="G723" s="37">
        <f t="shared" si="134"/>
        <v>7.0629338473531256E-3</v>
      </c>
      <c r="H723" s="37">
        <f t="shared" si="135"/>
        <v>0.16646098890711958</v>
      </c>
      <c r="I723" s="37">
        <f t="shared" si="136"/>
        <v>7.2738373744741125E-2</v>
      </c>
      <c r="J723" s="37">
        <f t="shared" si="137"/>
        <v>8.240972203231145E-2</v>
      </c>
      <c r="K723" s="33">
        <v>109.3</v>
      </c>
      <c r="L723" s="33">
        <v>8.6999999999999993</v>
      </c>
      <c r="M723" s="33">
        <v>521.40721134492219</v>
      </c>
      <c r="N723" s="33">
        <v>18.964583165599269</v>
      </c>
      <c r="O723" s="33">
        <v>153196.38323044032</v>
      </c>
      <c r="P723" s="33">
        <v>34.578281335773099</v>
      </c>
      <c r="Q723" s="33">
        <v>10159.559598919355</v>
      </c>
      <c r="R723" s="33">
        <v>12.388219099418125</v>
      </c>
      <c r="S723" s="33">
        <v>15.727961947238787</v>
      </c>
      <c r="T723" s="33">
        <v>15.079037800687285</v>
      </c>
      <c r="U723" s="37">
        <f t="shared" si="138"/>
        <v>5.2397391660261486E-2</v>
      </c>
      <c r="V723" s="38">
        <f t="shared" si="139"/>
        <v>1.0523973916602616</v>
      </c>
      <c r="W723" s="38">
        <f t="shared" si="140"/>
        <v>0.26175495876394717</v>
      </c>
      <c r="X723" s="37">
        <f t="shared" si="141"/>
        <v>9.3001055576734437E-2</v>
      </c>
      <c r="Y723" s="37">
        <f t="shared" si="142"/>
        <v>7.9649014736300927E-2</v>
      </c>
      <c r="Z723" s="37">
        <f t="shared" si="143"/>
        <v>0.10201597930268314</v>
      </c>
    </row>
    <row r="724" spans="1:26" x14ac:dyDescent="0.3">
      <c r="A724" s="34">
        <v>31472</v>
      </c>
      <c r="B724" s="33">
        <v>232.3</v>
      </c>
      <c r="C724" s="33">
        <v>8.02</v>
      </c>
      <c r="D724" s="33">
        <v>14.52</v>
      </c>
      <c r="E724" s="37">
        <f t="shared" si="132"/>
        <v>-2.0639842208515936E-3</v>
      </c>
      <c r="F724" s="37">
        <f t="shared" si="133"/>
        <v>0.99793601577914837</v>
      </c>
      <c r="G724" s="37">
        <f t="shared" si="134"/>
        <v>2.3238319606127433E-2</v>
      </c>
      <c r="H724" s="37">
        <f t="shared" si="135"/>
        <v>0.17266382321900675</v>
      </c>
      <c r="I724" s="37">
        <f t="shared" si="136"/>
        <v>7.1654715987111928E-2</v>
      </c>
      <c r="J724" s="37">
        <f t="shared" si="137"/>
        <v>8.2696068893315378E-2</v>
      </c>
      <c r="K724" s="33">
        <v>108.8</v>
      </c>
      <c r="L724" s="33">
        <v>7.78</v>
      </c>
      <c r="M724" s="33">
        <v>554.60130422794123</v>
      </c>
      <c r="N724" s="33">
        <v>19.147234007352942</v>
      </c>
      <c r="O724" s="33">
        <v>163418.05919034741</v>
      </c>
      <c r="P724" s="33">
        <v>34.66556580882353</v>
      </c>
      <c r="Q724" s="33">
        <v>10214.5080475413</v>
      </c>
      <c r="R724" s="33">
        <v>13.18902298153272</v>
      </c>
      <c r="S724" s="33">
        <v>16.734740582959407</v>
      </c>
      <c r="T724" s="33">
        <v>15.998622589531681</v>
      </c>
      <c r="U724" s="37">
        <f t="shared" si="138"/>
        <v>5.7133091935233603E-2</v>
      </c>
      <c r="V724" s="38">
        <f t="shared" si="139"/>
        <v>1.0571330919352335</v>
      </c>
      <c r="W724" s="38">
        <f t="shared" si="140"/>
        <v>0.27105879547863432</v>
      </c>
      <c r="X724" s="37">
        <f t="shared" si="141"/>
        <v>8.5675290468831378E-2</v>
      </c>
      <c r="Y724" s="37">
        <f t="shared" si="142"/>
        <v>8.9842570838214009E-2</v>
      </c>
      <c r="Z724" s="37">
        <f t="shared" si="143"/>
        <v>0.10232105221980614</v>
      </c>
    </row>
    <row r="725" spans="1:26" x14ac:dyDescent="0.3">
      <c r="A725" s="34">
        <v>31503</v>
      </c>
      <c r="B725" s="33">
        <v>238</v>
      </c>
      <c r="C725" s="33">
        <v>8.0466700000000007</v>
      </c>
      <c r="D725" s="33">
        <v>14.583299999999999</v>
      </c>
      <c r="E725" s="37">
        <f t="shared" si="132"/>
        <v>4.350029021965642E-3</v>
      </c>
      <c r="F725" s="37">
        <f t="shared" si="133"/>
        <v>1.0043500290219656</v>
      </c>
      <c r="G725" s="37">
        <f t="shared" si="134"/>
        <v>3.9487402278194139E-2</v>
      </c>
      <c r="H725" s="37">
        <f t="shared" si="135"/>
        <v>0.17878295169345115</v>
      </c>
      <c r="I725" s="37">
        <f t="shared" si="136"/>
        <v>7.1237386824686943E-2</v>
      </c>
      <c r="J725" s="37">
        <f t="shared" si="137"/>
        <v>8.2983085528542055E-2</v>
      </c>
      <c r="K725" s="33">
        <v>108.6</v>
      </c>
      <c r="L725" s="33">
        <v>7.3</v>
      </c>
      <c r="M725" s="33">
        <v>569.2561141804789</v>
      </c>
      <c r="N725" s="33">
        <v>19.246286118876611</v>
      </c>
      <c r="O725" s="33">
        <v>168208.81573384296</v>
      </c>
      <c r="P725" s="33">
        <v>34.880809621546959</v>
      </c>
      <c r="Q725" s="33">
        <v>10306.88917013173</v>
      </c>
      <c r="R725" s="33">
        <v>13.55250417286948</v>
      </c>
      <c r="S725" s="33">
        <v>17.183914355587916</v>
      </c>
      <c r="T725" s="33">
        <v>16.320037302942406</v>
      </c>
      <c r="U725" s="37">
        <f t="shared" si="138"/>
        <v>2.4241033895111203E-2</v>
      </c>
      <c r="V725" s="38">
        <f t="shared" si="139"/>
        <v>1.0242410338951111</v>
      </c>
      <c r="W725" s="38">
        <f t="shared" si="140"/>
        <v>0.25101880271048094</v>
      </c>
      <c r="X725" s="37">
        <f t="shared" si="141"/>
        <v>6.5548592308345199E-2</v>
      </c>
      <c r="Y725" s="37">
        <f t="shared" si="142"/>
        <v>8.4072636890903496E-2</v>
      </c>
      <c r="Z725" s="37">
        <f t="shared" si="143"/>
        <v>9.6334120556766045E-2</v>
      </c>
    </row>
    <row r="726" spans="1:26" x14ac:dyDescent="0.3">
      <c r="A726" s="34">
        <v>31533</v>
      </c>
      <c r="B726" s="33">
        <v>238.5</v>
      </c>
      <c r="C726" s="33">
        <v>8.0733300000000003</v>
      </c>
      <c r="D726" s="33">
        <v>14.646699999999999</v>
      </c>
      <c r="E726" s="37">
        <f t="shared" si="132"/>
        <v>4.3380156978270789E-3</v>
      </c>
      <c r="F726" s="37">
        <f t="shared" si="133"/>
        <v>1.004338015697827</v>
      </c>
      <c r="G726" s="37">
        <f t="shared" si="134"/>
        <v>1.9328878164408536E-2</v>
      </c>
      <c r="H726" s="37">
        <f t="shared" si="135"/>
        <v>0.17848557169749224</v>
      </c>
      <c r="I726" s="37">
        <f t="shared" si="136"/>
        <v>6.4667410220626387E-2</v>
      </c>
      <c r="J726" s="37">
        <f t="shared" si="137"/>
        <v>8.339662542790105E-2</v>
      </c>
      <c r="K726" s="33">
        <v>108.9</v>
      </c>
      <c r="L726" s="33">
        <v>7.71</v>
      </c>
      <c r="M726" s="33">
        <v>568.88053719008258</v>
      </c>
      <c r="N726" s="33">
        <v>19.256856634435259</v>
      </c>
      <c r="O726" s="33">
        <v>168572.01908206247</v>
      </c>
      <c r="P726" s="33">
        <v>34.935943664830113</v>
      </c>
      <c r="Q726" s="33">
        <v>10352.301014210667</v>
      </c>
      <c r="R726" s="33">
        <v>13.560046199232335</v>
      </c>
      <c r="S726" s="33">
        <v>17.180748515167277</v>
      </c>
      <c r="T726" s="33">
        <v>16.283531443943005</v>
      </c>
      <c r="U726" s="37">
        <f t="shared" si="138"/>
        <v>2.0986366569212054E-3</v>
      </c>
      <c r="V726" s="38">
        <f t="shared" si="139"/>
        <v>1.0020986366569211</v>
      </c>
      <c r="W726" s="38">
        <f t="shared" si="140"/>
        <v>0.20797447681817083</v>
      </c>
      <c r="X726" s="37">
        <f t="shared" si="141"/>
        <v>6.8166440675738293E-2</v>
      </c>
      <c r="Y726" s="37">
        <f t="shared" si="142"/>
        <v>8.3174310812922592E-2</v>
      </c>
      <c r="Z726" s="37">
        <f t="shared" si="143"/>
        <v>9.3935517780495026E-2</v>
      </c>
    </row>
    <row r="727" spans="1:26" x14ac:dyDescent="0.3">
      <c r="A727" s="34">
        <v>31564</v>
      </c>
      <c r="B727" s="33">
        <v>245.3</v>
      </c>
      <c r="C727" s="33">
        <v>8.1</v>
      </c>
      <c r="D727" s="33">
        <v>14.71</v>
      </c>
      <c r="E727" s="37">
        <f t="shared" si="132"/>
        <v>4.312480496903276E-3</v>
      </c>
      <c r="F727" s="37">
        <f t="shared" si="133"/>
        <v>1.0043124804969032</v>
      </c>
      <c r="G727" s="37">
        <f t="shared" si="134"/>
        <v>-6.5564702907050521E-4</v>
      </c>
      <c r="H727" s="37">
        <f t="shared" si="135"/>
        <v>0.17818686454680321</v>
      </c>
      <c r="I727" s="37">
        <f t="shared" si="136"/>
        <v>5.8667899939753632E-2</v>
      </c>
      <c r="J727" s="37">
        <f t="shared" si="137"/>
        <v>8.3804258179763558E-2</v>
      </c>
      <c r="K727" s="33">
        <v>109.5</v>
      </c>
      <c r="L727" s="33">
        <v>7.8</v>
      </c>
      <c r="M727" s="33">
        <v>581.89416347031965</v>
      </c>
      <c r="N727" s="33">
        <v>19.214605479452054</v>
      </c>
      <c r="O727" s="33">
        <v>172902.72386108208</v>
      </c>
      <c r="P727" s="33">
        <v>34.894672420091325</v>
      </c>
      <c r="Q727" s="33">
        <v>10368.524533210426</v>
      </c>
      <c r="R727" s="33">
        <v>13.888688626457119</v>
      </c>
      <c r="S727" s="33">
        <v>17.582378520821571</v>
      </c>
      <c r="T727" s="33">
        <v>16.675730795377294</v>
      </c>
      <c r="U727" s="37">
        <f t="shared" si="138"/>
        <v>2.8112640936047848E-2</v>
      </c>
      <c r="V727" s="38">
        <f t="shared" si="139"/>
        <v>1.0281126409360479</v>
      </c>
      <c r="W727" s="38">
        <f t="shared" si="140"/>
        <v>0.2046110455161807</v>
      </c>
      <c r="X727" s="37">
        <f t="shared" si="141"/>
        <v>7.9860289371373128E-2</v>
      </c>
      <c r="Y727" s="37">
        <f t="shared" si="142"/>
        <v>8.1851785069209093E-2</v>
      </c>
      <c r="Z727" s="37">
        <f t="shared" si="143"/>
        <v>9.5867534827457135E-2</v>
      </c>
    </row>
    <row r="728" spans="1:26" x14ac:dyDescent="0.3">
      <c r="A728" s="34">
        <v>31594</v>
      </c>
      <c r="B728" s="33">
        <v>240.2</v>
      </c>
      <c r="C728" s="33">
        <v>8.1433300000000006</v>
      </c>
      <c r="D728" s="33">
        <v>14.7567</v>
      </c>
      <c r="E728" s="37">
        <f t="shared" si="132"/>
        <v>3.1696823260917622E-3</v>
      </c>
      <c r="F728" s="37">
        <f t="shared" si="133"/>
        <v>1.0031696823260918</v>
      </c>
      <c r="G728" s="37">
        <f t="shared" si="134"/>
        <v>-2.046855216655985E-2</v>
      </c>
      <c r="H728" s="37">
        <f t="shared" si="135"/>
        <v>0.17789409978397064</v>
      </c>
      <c r="I728" s="37">
        <f t="shared" si="136"/>
        <v>5.3178609313601299E-2</v>
      </c>
      <c r="J728" s="37">
        <f t="shared" si="137"/>
        <v>8.4207457416945353E-2</v>
      </c>
      <c r="K728" s="33">
        <v>109.5</v>
      </c>
      <c r="L728" s="33">
        <v>7.3</v>
      </c>
      <c r="M728" s="33">
        <v>569.79607853881271</v>
      </c>
      <c r="N728" s="33">
        <v>19.317391757899543</v>
      </c>
      <c r="O728" s="33">
        <v>169786.25329375005</v>
      </c>
      <c r="P728" s="33">
        <v>35.00545292328767</v>
      </c>
      <c r="Q728" s="33">
        <v>10430.82766019934</v>
      </c>
      <c r="R728" s="33">
        <v>13.619995534083804</v>
      </c>
      <c r="S728" s="33">
        <v>17.228549210852695</v>
      </c>
      <c r="T728" s="33">
        <v>16.277351982489307</v>
      </c>
      <c r="U728" s="37">
        <f t="shared" si="138"/>
        <v>-2.1010041618560564E-2</v>
      </c>
      <c r="V728" s="38">
        <f t="shared" si="139"/>
        <v>0.97898995838143943</v>
      </c>
      <c r="W728" s="38">
        <f t="shared" si="140"/>
        <v>0.22049071503226347</v>
      </c>
      <c r="X728" s="37">
        <f t="shared" si="141"/>
        <v>8.0717611909057574E-2</v>
      </c>
      <c r="Y728" s="37">
        <f t="shared" si="142"/>
        <v>7.6429923582272963E-2</v>
      </c>
      <c r="Z728" s="37">
        <f t="shared" si="143"/>
        <v>9.416925057144887E-2</v>
      </c>
    </row>
    <row r="729" spans="1:26" x14ac:dyDescent="0.3">
      <c r="A729" s="34">
        <v>31625</v>
      </c>
      <c r="B729" s="33">
        <v>245</v>
      </c>
      <c r="C729" s="33">
        <v>8.1866699999999994</v>
      </c>
      <c r="D729" s="33">
        <v>14.8033</v>
      </c>
      <c r="E729" s="37">
        <f t="shared" si="132"/>
        <v>3.1529119488255103E-3</v>
      </c>
      <c r="F729" s="37">
        <f t="shared" si="133"/>
        <v>1.0031529119488256</v>
      </c>
      <c r="G729" s="37">
        <f t="shared" si="134"/>
        <v>8.4099453462485041E-3</v>
      </c>
      <c r="H729" s="37">
        <f t="shared" si="135"/>
        <v>0.16984394497266742</v>
      </c>
      <c r="I729" s="37">
        <f t="shared" si="136"/>
        <v>4.6466049320021519E-2</v>
      </c>
      <c r="J729" s="37">
        <f t="shared" si="137"/>
        <v>8.4925994488915357E-2</v>
      </c>
      <c r="K729" s="33">
        <v>109.7</v>
      </c>
      <c r="L729" s="33">
        <v>7.17</v>
      </c>
      <c r="M729" s="33">
        <v>580.12292616226068</v>
      </c>
      <c r="N729" s="33">
        <v>19.384795738468547</v>
      </c>
      <c r="O729" s="33">
        <v>173344.77097396171</v>
      </c>
      <c r="P729" s="33">
        <v>35.051974338195073</v>
      </c>
      <c r="Q729" s="33">
        <v>10473.774074117744</v>
      </c>
      <c r="R729" s="33">
        <v>13.887667550866054</v>
      </c>
      <c r="S729" s="33">
        <v>17.552178737142761</v>
      </c>
      <c r="T729" s="33">
        <v>16.55036377024042</v>
      </c>
      <c r="U729" s="37">
        <f t="shared" si="138"/>
        <v>1.9786300898843895E-2</v>
      </c>
      <c r="V729" s="38">
        <f t="shared" si="139"/>
        <v>1.0197863008988439</v>
      </c>
      <c r="W729" s="38">
        <f t="shared" si="140"/>
        <v>0.28215989043902878</v>
      </c>
      <c r="X729" s="37">
        <f t="shared" si="141"/>
        <v>9.6144684294880989E-2</v>
      </c>
      <c r="Y729" s="37">
        <f t="shared" si="142"/>
        <v>8.1731852991516085E-2</v>
      </c>
      <c r="Z729" s="37">
        <f t="shared" si="143"/>
        <v>9.2485679962861056E-2</v>
      </c>
    </row>
    <row r="730" spans="1:26" x14ac:dyDescent="0.3">
      <c r="A730" s="34">
        <v>31656</v>
      </c>
      <c r="B730" s="33">
        <v>238.3</v>
      </c>
      <c r="C730" s="33">
        <v>8.23</v>
      </c>
      <c r="D730" s="33">
        <v>14.85</v>
      </c>
      <c r="E730" s="37">
        <f t="shared" si="132"/>
        <v>3.1497363604450932E-3</v>
      </c>
      <c r="F730" s="37">
        <f t="shared" si="133"/>
        <v>1.0031497363604451</v>
      </c>
      <c r="G730" s="37">
        <f t="shared" si="134"/>
        <v>3.7113421218363696E-2</v>
      </c>
      <c r="H730" s="37">
        <f t="shared" si="135"/>
        <v>0.16165778585793689</v>
      </c>
      <c r="I730" s="37">
        <f t="shared" si="136"/>
        <v>4.0248714689617771E-2</v>
      </c>
      <c r="J730" s="37">
        <f t="shared" si="137"/>
        <v>8.5635962243514996E-2</v>
      </c>
      <c r="K730" s="33">
        <v>110.2</v>
      </c>
      <c r="L730" s="33">
        <v>7.45</v>
      </c>
      <c r="M730" s="33">
        <v>561.69818421052628</v>
      </c>
      <c r="N730" s="33">
        <v>19.398976315789472</v>
      </c>
      <c r="O730" s="33">
        <v>168322.3755178758</v>
      </c>
      <c r="P730" s="33">
        <v>35.003013157894735</v>
      </c>
      <c r="Q730" s="33">
        <v>10489.245809653612</v>
      </c>
      <c r="R730" s="33">
        <v>13.467314312977132</v>
      </c>
      <c r="S730" s="33">
        <v>17.007759947928388</v>
      </c>
      <c r="T730" s="33">
        <v>16.047138047138048</v>
      </c>
      <c r="U730" s="37">
        <f t="shared" si="138"/>
        <v>-2.772782644003054E-2</v>
      </c>
      <c r="V730" s="38">
        <f t="shared" si="139"/>
        <v>0.97227217355996942</v>
      </c>
      <c r="W730" s="38">
        <f t="shared" si="140"/>
        <v>0.33319512959047781</v>
      </c>
      <c r="X730" s="37">
        <f t="shared" si="141"/>
        <v>0.10381868233458391</v>
      </c>
      <c r="Y730" s="37">
        <f t="shared" si="142"/>
        <v>8.2528899704716885E-2</v>
      </c>
      <c r="Z730" s="37">
        <f t="shared" si="143"/>
        <v>9.3341612148349462E-2</v>
      </c>
    </row>
    <row r="731" spans="1:26" x14ac:dyDescent="0.3">
      <c r="A731" s="34">
        <v>31686</v>
      </c>
      <c r="B731" s="33">
        <v>237.4</v>
      </c>
      <c r="C731" s="33">
        <v>8.2466699999999999</v>
      </c>
      <c r="D731" s="33">
        <v>14.726699999999999</v>
      </c>
      <c r="E731" s="37">
        <f t="shared" si="132"/>
        <v>-8.3376924597764919E-3</v>
      </c>
      <c r="F731" s="37">
        <f t="shared" si="133"/>
        <v>0.99166230754022355</v>
      </c>
      <c r="G731" s="37">
        <f t="shared" si="134"/>
        <v>6.562979943975833E-2</v>
      </c>
      <c r="H731" s="37">
        <f t="shared" si="135"/>
        <v>0.15332500392912962</v>
      </c>
      <c r="I731" s="37">
        <f t="shared" si="136"/>
        <v>3.3875452541279216E-2</v>
      </c>
      <c r="J731" s="37">
        <f t="shared" si="137"/>
        <v>8.6335645348681211E-2</v>
      </c>
      <c r="K731" s="33">
        <v>110.3</v>
      </c>
      <c r="L731" s="33">
        <v>7.43</v>
      </c>
      <c r="M731" s="33">
        <v>559.06946690843154</v>
      </c>
      <c r="N731" s="33">
        <v>19.420646169628288</v>
      </c>
      <c r="O731" s="33">
        <v>168019.61298302404</v>
      </c>
      <c r="P731" s="33">
        <v>34.680911197642786</v>
      </c>
      <c r="Q731" s="33">
        <v>10422.807222060235</v>
      </c>
      <c r="R731" s="33">
        <v>13.42591886085736</v>
      </c>
      <c r="S731" s="33">
        <v>16.942441583196963</v>
      </c>
      <c r="T731" s="33">
        <v>16.120379990086036</v>
      </c>
      <c r="U731" s="37">
        <f t="shared" si="138"/>
        <v>-3.7839019291287562E-3</v>
      </c>
      <c r="V731" s="38">
        <f t="shared" si="139"/>
        <v>0.99621609807087119</v>
      </c>
      <c r="W731" s="38">
        <f t="shared" si="140"/>
        <v>0.32593485658403809</v>
      </c>
      <c r="X731" s="37">
        <f t="shared" si="141"/>
        <v>0.11395484573834036</v>
      </c>
      <c r="Y731" s="37">
        <f t="shared" si="142"/>
        <v>8.7048137450177698E-2</v>
      </c>
      <c r="Z731" s="37">
        <f t="shared" si="143"/>
        <v>9.7998220909794043E-2</v>
      </c>
    </row>
    <row r="732" spans="1:26" x14ac:dyDescent="0.3">
      <c r="A732" s="34">
        <v>31717</v>
      </c>
      <c r="B732" s="33">
        <v>245.1</v>
      </c>
      <c r="C732" s="33">
        <v>8.2633299999999998</v>
      </c>
      <c r="D732" s="33">
        <v>14.603300000000001</v>
      </c>
      <c r="E732" s="37">
        <f t="shared" si="132"/>
        <v>-8.4146422177247965E-3</v>
      </c>
      <c r="F732" s="37">
        <f t="shared" si="133"/>
        <v>0.99158535778227519</v>
      </c>
      <c r="G732" s="37">
        <f t="shared" si="134"/>
        <v>0.11100676978648627</v>
      </c>
      <c r="H732" s="37">
        <f t="shared" si="135"/>
        <v>0.15235719793071567</v>
      </c>
      <c r="I732" s="37">
        <f t="shared" si="136"/>
        <v>2.83646500739545E-2</v>
      </c>
      <c r="J732" s="37">
        <f t="shared" si="137"/>
        <v>8.9662839347957934E-2</v>
      </c>
      <c r="K732" s="33">
        <v>110.4</v>
      </c>
      <c r="L732" s="33">
        <v>7.25</v>
      </c>
      <c r="M732" s="33">
        <v>576.67989402173907</v>
      </c>
      <c r="N732" s="33">
        <v>19.442253238134057</v>
      </c>
      <c r="O732" s="33">
        <v>173799.07450139383</v>
      </c>
      <c r="P732" s="33">
        <v>34.359157471920284</v>
      </c>
      <c r="Q732" s="33">
        <v>10355.120459674437</v>
      </c>
      <c r="R732" s="33">
        <v>13.872985596138603</v>
      </c>
      <c r="S732" s="33">
        <v>17.491666180642557</v>
      </c>
      <c r="T732" s="33">
        <v>16.783877616703073</v>
      </c>
      <c r="U732" s="37">
        <f t="shared" si="138"/>
        <v>3.1919808358499183E-2</v>
      </c>
      <c r="V732" s="38">
        <f t="shared" si="139"/>
        <v>1.0319198083584993</v>
      </c>
      <c r="W732" s="38">
        <f t="shared" si="140"/>
        <v>0.15961313088752171</v>
      </c>
      <c r="X732" s="37">
        <f t="shared" si="141"/>
        <v>0.11532747887305828</v>
      </c>
      <c r="Y732" s="37">
        <f t="shared" si="142"/>
        <v>8.7645242110938604E-2</v>
      </c>
      <c r="Z732" s="37">
        <f t="shared" si="143"/>
        <v>0.10220226295100598</v>
      </c>
    </row>
    <row r="733" spans="1:26" x14ac:dyDescent="0.3">
      <c r="A733" s="34">
        <v>31747</v>
      </c>
      <c r="B733" s="33">
        <v>248.6</v>
      </c>
      <c r="C733" s="33">
        <v>8.2799999999999994</v>
      </c>
      <c r="D733" s="33">
        <v>14.48</v>
      </c>
      <c r="E733" s="37">
        <f t="shared" si="132"/>
        <v>-8.4791436136370541E-3</v>
      </c>
      <c r="F733" s="37">
        <f t="shared" si="133"/>
        <v>0.99152085638636289</v>
      </c>
      <c r="G733" s="37">
        <f t="shared" si="134"/>
        <v>0.15715452170081967</v>
      </c>
      <c r="H733" s="37">
        <f t="shared" si="135"/>
        <v>0.15137106203343098</v>
      </c>
      <c r="I733" s="37">
        <f t="shared" si="136"/>
        <v>2.260592496107261E-2</v>
      </c>
      <c r="J733" s="37">
        <f t="shared" si="137"/>
        <v>9.2938969711818586E-2</v>
      </c>
      <c r="K733" s="33">
        <v>110.5</v>
      </c>
      <c r="L733" s="33">
        <v>7.11</v>
      </c>
      <c r="M733" s="33">
        <v>584.38548235294115</v>
      </c>
      <c r="N733" s="33">
        <v>19.463844705882348</v>
      </c>
      <c r="O733" s="33">
        <v>176610.20765677886</v>
      </c>
      <c r="P733" s="33">
        <v>34.038221176470586</v>
      </c>
      <c r="Q733" s="33">
        <v>10286.869697788245</v>
      </c>
      <c r="R733" s="33">
        <v>14.085139814743309</v>
      </c>
      <c r="S733" s="33">
        <v>17.74331642543698</v>
      </c>
      <c r="T733" s="33">
        <v>17.168508287292816</v>
      </c>
      <c r="U733" s="37">
        <f t="shared" si="138"/>
        <v>1.4178888542543814E-2</v>
      </c>
      <c r="V733" s="38">
        <f t="shared" si="139"/>
        <v>1.0141788885425438</v>
      </c>
      <c r="W733" s="38">
        <f t="shared" si="140"/>
        <v>-2.7113960728386788E-2</v>
      </c>
      <c r="X733" s="37">
        <f t="shared" si="141"/>
        <v>9.7643084302496241E-2</v>
      </c>
      <c r="Y733" s="37">
        <f t="shared" si="142"/>
        <v>8.0815935301296271E-2</v>
      </c>
      <c r="Z733" s="37">
        <f t="shared" si="143"/>
        <v>0.103725001194789</v>
      </c>
    </row>
    <row r="734" spans="1:26" x14ac:dyDescent="0.3">
      <c r="A734" s="34">
        <v>31778</v>
      </c>
      <c r="B734" s="33">
        <v>264.5</v>
      </c>
      <c r="C734" s="33">
        <v>8.3000000000000007</v>
      </c>
      <c r="D734" s="33">
        <v>14.6867</v>
      </c>
      <c r="E734" s="37">
        <f t="shared" si="132"/>
        <v>1.4173935378260932E-2</v>
      </c>
      <c r="F734" s="37">
        <f t="shared" si="133"/>
        <v>1.0141739353782608</v>
      </c>
      <c r="G734" s="37">
        <f t="shared" si="134"/>
        <v>0.2040903820274429</v>
      </c>
      <c r="H734" s="37">
        <f t="shared" si="135"/>
        <v>0.14991645598156822</v>
      </c>
      <c r="I734" s="37">
        <f t="shared" si="136"/>
        <v>1.6574020138063084E-2</v>
      </c>
      <c r="J734" s="37">
        <f t="shared" si="137"/>
        <v>9.616554114513054E-2</v>
      </c>
      <c r="K734" s="33">
        <v>111.2</v>
      </c>
      <c r="L734" s="33">
        <v>7.08</v>
      </c>
      <c r="M734" s="33">
        <v>617.84773830935251</v>
      </c>
      <c r="N734" s="33">
        <v>19.388038669064748</v>
      </c>
      <c r="O734" s="33">
        <v>187211.29196640122</v>
      </c>
      <c r="P734" s="33">
        <v>34.306784038669065</v>
      </c>
      <c r="Q734" s="33">
        <v>10395.14586662739</v>
      </c>
      <c r="R734" s="33">
        <v>14.922208103718948</v>
      </c>
      <c r="S734" s="33">
        <v>18.777962794262152</v>
      </c>
      <c r="T734" s="33">
        <v>18.009491580818018</v>
      </c>
      <c r="U734" s="37">
        <f t="shared" si="138"/>
        <v>6.1996072221743324E-2</v>
      </c>
      <c r="V734" s="38">
        <f t="shared" si="139"/>
        <v>1.0619960722217434</v>
      </c>
      <c r="W734" s="38">
        <f t="shared" si="140"/>
        <v>-5.6506595190297659E-2</v>
      </c>
      <c r="X734" s="37">
        <f t="shared" si="141"/>
        <v>0.10101053655933523</v>
      </c>
      <c r="Y734" s="37">
        <f t="shared" si="142"/>
        <v>7.9323490254032514E-2</v>
      </c>
      <c r="Z734" s="37">
        <f t="shared" si="143"/>
        <v>0.10333358533216863</v>
      </c>
    </row>
    <row r="735" spans="1:26" x14ac:dyDescent="0.3">
      <c r="A735" s="34">
        <v>31809</v>
      </c>
      <c r="B735" s="33">
        <v>280.89999999999998</v>
      </c>
      <c r="C735" s="33">
        <v>8.32</v>
      </c>
      <c r="D735" s="33">
        <v>14.8933</v>
      </c>
      <c r="E735" s="37">
        <f t="shared" si="132"/>
        <v>1.3969125056685018E-2</v>
      </c>
      <c r="F735" s="37">
        <f t="shared" si="133"/>
        <v>1.0139691250566851</v>
      </c>
      <c r="G735" s="37">
        <f t="shared" si="134"/>
        <v>0.2116574125382753</v>
      </c>
      <c r="H735" s="37">
        <f t="shared" si="135"/>
        <v>0.13946810007955879</v>
      </c>
      <c r="I735" s="37">
        <f t="shared" si="136"/>
        <v>1.4712675393234065E-2</v>
      </c>
      <c r="J735" s="37">
        <f t="shared" si="137"/>
        <v>9.6039975209345485E-2</v>
      </c>
      <c r="K735" s="33">
        <v>111.6</v>
      </c>
      <c r="L735" s="33">
        <v>7.25</v>
      </c>
      <c r="M735" s="33">
        <v>653.80481810035837</v>
      </c>
      <c r="N735" s="33">
        <v>19.365098207885307</v>
      </c>
      <c r="O735" s="33">
        <v>198595.46428174543</v>
      </c>
      <c r="P735" s="33">
        <v>34.664689560035846</v>
      </c>
      <c r="Q735" s="33">
        <v>10529.518790271697</v>
      </c>
      <c r="R735" s="33">
        <v>15.822318142836455</v>
      </c>
      <c r="S735" s="33">
        <v>19.886426559991161</v>
      </c>
      <c r="T735" s="33">
        <v>18.860830037667942</v>
      </c>
      <c r="U735" s="37">
        <f t="shared" si="138"/>
        <v>6.0157482811843882E-2</v>
      </c>
      <c r="V735" s="38">
        <f t="shared" si="139"/>
        <v>1.0601574828118439</v>
      </c>
      <c r="W735" s="38">
        <f t="shared" si="140"/>
        <v>-7.7236950092266943E-2</v>
      </c>
      <c r="X735" s="37">
        <f t="shared" si="141"/>
        <v>7.2292153899057077E-2</v>
      </c>
      <c r="Y735" s="37">
        <f t="shared" si="142"/>
        <v>8.0563788514275814E-2</v>
      </c>
      <c r="Z735" s="37">
        <f t="shared" si="143"/>
        <v>0.1002912538874341</v>
      </c>
    </row>
    <row r="736" spans="1:26" x14ac:dyDescent="0.3">
      <c r="A736" s="34">
        <v>31837</v>
      </c>
      <c r="B736" s="33">
        <v>292.5</v>
      </c>
      <c r="C736" s="33">
        <v>8.34</v>
      </c>
      <c r="D736" s="33">
        <v>15.1</v>
      </c>
      <c r="E736" s="37">
        <f t="shared" si="132"/>
        <v>1.3783296428362254E-2</v>
      </c>
      <c r="F736" s="37">
        <f t="shared" si="133"/>
        <v>1.0137832964283622</v>
      </c>
      <c r="G736" s="37">
        <f t="shared" si="134"/>
        <v>0.21903046262025594</v>
      </c>
      <c r="H736" s="37">
        <f t="shared" si="135"/>
        <v>0.12853322291745695</v>
      </c>
      <c r="I736" s="37">
        <f t="shared" si="136"/>
        <v>1.2886267583829714E-2</v>
      </c>
      <c r="J736" s="37">
        <f t="shared" si="137"/>
        <v>9.591863979388382E-2</v>
      </c>
      <c r="K736" s="33">
        <v>112.1</v>
      </c>
      <c r="L736" s="33">
        <v>7.25</v>
      </c>
      <c r="M736" s="33">
        <v>677.76764049955398</v>
      </c>
      <c r="N736" s="33">
        <v>19.325067082961638</v>
      </c>
      <c r="O736" s="33">
        <v>206363.42538430658</v>
      </c>
      <c r="P736" s="33">
        <v>34.989030330062441</v>
      </c>
      <c r="Q736" s="33">
        <v>10653.291361719759</v>
      </c>
      <c r="R736" s="33">
        <v>16.433343976069921</v>
      </c>
      <c r="S736" s="33">
        <v>20.627202938129237</v>
      </c>
      <c r="T736" s="33">
        <v>19.370860927152318</v>
      </c>
      <c r="U736" s="37">
        <f t="shared" si="138"/>
        <v>4.0465932561713235E-2</v>
      </c>
      <c r="V736" s="38">
        <f t="shared" si="139"/>
        <v>1.0404659325617132</v>
      </c>
      <c r="W736" s="38">
        <f t="shared" si="140"/>
        <v>-0.1035834023064689</v>
      </c>
      <c r="X736" s="37">
        <f t="shared" si="141"/>
        <v>4.3075521690338014E-2</v>
      </c>
      <c r="Y736" s="37">
        <f t="shared" si="142"/>
        <v>6.7091478718061204E-2</v>
      </c>
      <c r="Z736" s="37">
        <f t="shared" si="143"/>
        <v>9.8464968255124852E-2</v>
      </c>
    </row>
    <row r="737" spans="1:26" x14ac:dyDescent="0.3">
      <c r="A737" s="34">
        <v>31868</v>
      </c>
      <c r="B737" s="33">
        <v>289.3</v>
      </c>
      <c r="C737" s="33">
        <v>8.4</v>
      </c>
      <c r="D737" s="33">
        <v>14.8733</v>
      </c>
      <c r="E737" s="37">
        <f t="shared" si="132"/>
        <v>-1.5127084634580698E-2</v>
      </c>
      <c r="F737" s="37">
        <f t="shared" si="133"/>
        <v>0.98487291536541932</v>
      </c>
      <c r="G737" s="37">
        <f t="shared" si="134"/>
        <v>0.22618863087663077</v>
      </c>
      <c r="H737" s="37">
        <f t="shared" si="135"/>
        <v>0.11755161267559711</v>
      </c>
      <c r="I737" s="37">
        <f t="shared" si="136"/>
        <v>1.0970498743538393E-2</v>
      </c>
      <c r="J737" s="37">
        <f t="shared" si="137"/>
        <v>9.579955723959177E-2</v>
      </c>
      <c r="K737" s="33">
        <v>112.7</v>
      </c>
      <c r="L737" s="33">
        <v>8.02</v>
      </c>
      <c r="M737" s="33">
        <v>666.78387666370895</v>
      </c>
      <c r="N737" s="33">
        <v>19.360472049689442</v>
      </c>
      <c r="O737" s="33">
        <v>203510.37383321344</v>
      </c>
      <c r="P737" s="33">
        <v>34.280251063886425</v>
      </c>
      <c r="Q737" s="33">
        <v>10462.740556977302</v>
      </c>
      <c r="R737" s="33">
        <v>16.196534453220881</v>
      </c>
      <c r="S737" s="33">
        <v>20.303841071051398</v>
      </c>
      <c r="T737" s="33">
        <v>19.450962462936943</v>
      </c>
      <c r="U737" s="37">
        <f t="shared" si="138"/>
        <v>-1.1000454689821689E-2</v>
      </c>
      <c r="V737" s="38">
        <f t="shared" si="139"/>
        <v>0.98899954531017831</v>
      </c>
      <c r="W737" s="38">
        <f t="shared" si="140"/>
        <v>-0.11344403766184907</v>
      </c>
      <c r="X737" s="37">
        <f t="shared" si="141"/>
        <v>3.772410403216675E-2</v>
      </c>
      <c r="Y737" s="37">
        <f t="shared" si="142"/>
        <v>5.6550635420869355E-2</v>
      </c>
      <c r="Z737" s="37">
        <f t="shared" si="143"/>
        <v>9.3673586390064401E-2</v>
      </c>
    </row>
    <row r="738" spans="1:26" x14ac:dyDescent="0.3">
      <c r="A738" s="34">
        <v>31898</v>
      </c>
      <c r="B738" s="33">
        <v>289.10000000000002</v>
      </c>
      <c r="C738" s="33">
        <v>8.4600000000000009</v>
      </c>
      <c r="D738" s="33">
        <v>14.646699999999999</v>
      </c>
      <c r="E738" s="37">
        <f t="shared" si="132"/>
        <v>-1.5352605069854986E-2</v>
      </c>
      <c r="F738" s="37">
        <f t="shared" si="133"/>
        <v>0.98464739493014497</v>
      </c>
      <c r="G738" s="37">
        <f t="shared" si="134"/>
        <v>0.31195139553939844</v>
      </c>
      <c r="H738" s="37">
        <f t="shared" si="135"/>
        <v>0.12054579750187688</v>
      </c>
      <c r="I738" s="37">
        <f t="shared" si="136"/>
        <v>1.7585835734983846E-2</v>
      </c>
      <c r="J738" s="37">
        <f t="shared" si="137"/>
        <v>9.7594222498109673E-2</v>
      </c>
      <c r="K738" s="33">
        <v>113.1</v>
      </c>
      <c r="L738" s="33">
        <v>8.61</v>
      </c>
      <c r="M738" s="33">
        <v>663.96633333333341</v>
      </c>
      <c r="N738" s="33">
        <v>19.429800000000004</v>
      </c>
      <c r="O738" s="33">
        <v>203144.60992799688</v>
      </c>
      <c r="P738" s="33">
        <v>33.638587666666666</v>
      </c>
      <c r="Q738" s="33">
        <v>10291.934134321658</v>
      </c>
      <c r="R738" s="33">
        <v>16.160311952655739</v>
      </c>
      <c r="S738" s="33">
        <v>20.23347896314241</v>
      </c>
      <c r="T738" s="33">
        <v>19.738234551127562</v>
      </c>
      <c r="U738" s="37">
        <f t="shared" si="138"/>
        <v>-6.9156295978897969E-4</v>
      </c>
      <c r="V738" s="38">
        <f t="shared" si="139"/>
        <v>0.999308437040211</v>
      </c>
      <c r="W738" s="38">
        <f t="shared" si="140"/>
        <v>-0.11410329514841622</v>
      </c>
      <c r="X738" s="37">
        <f t="shared" si="141"/>
        <v>4.1146462500257996E-2</v>
      </c>
      <c r="Y738" s="37">
        <f t="shared" si="142"/>
        <v>5.8798212775158731E-2</v>
      </c>
      <c r="Z738" s="37">
        <f t="shared" si="143"/>
        <v>9.1063591958644885E-2</v>
      </c>
    </row>
    <row r="739" spans="1:26" x14ac:dyDescent="0.3">
      <c r="A739" s="34">
        <v>31929</v>
      </c>
      <c r="B739" s="33">
        <v>301.39999999999998</v>
      </c>
      <c r="C739" s="33">
        <v>8.52</v>
      </c>
      <c r="D739" s="33">
        <v>14.42</v>
      </c>
      <c r="E739" s="37">
        <f t="shared" si="132"/>
        <v>-1.5598922259639941E-2</v>
      </c>
      <c r="F739" s="37">
        <f t="shared" si="133"/>
        <v>0.98440107774036001</v>
      </c>
      <c r="G739" s="37">
        <f t="shared" si="134"/>
        <v>0.40037283967925696</v>
      </c>
      <c r="H739" s="37">
        <f t="shared" si="135"/>
        <v>0.12360577012812435</v>
      </c>
      <c r="I739" s="37">
        <f t="shared" si="136"/>
        <v>2.4072081709880955E-2</v>
      </c>
      <c r="J739" s="37">
        <f t="shared" si="137"/>
        <v>9.9411834060873616E-2</v>
      </c>
      <c r="K739" s="33">
        <v>113.5</v>
      </c>
      <c r="L739" s="33">
        <v>8.4</v>
      </c>
      <c r="M739" s="33">
        <v>689.77580792951528</v>
      </c>
      <c r="N739" s="33">
        <v>19.498639295154184</v>
      </c>
      <c r="O739" s="33">
        <v>211538.32256919955</v>
      </c>
      <c r="P739" s="33">
        <v>33.001218149779731</v>
      </c>
      <c r="Q739" s="33">
        <v>10120.712048599395</v>
      </c>
      <c r="R739" s="33">
        <v>16.825207307878721</v>
      </c>
      <c r="S739" s="33">
        <v>21.038765339298113</v>
      </c>
      <c r="T739" s="33">
        <v>20.901525658807209</v>
      </c>
      <c r="U739" s="37">
        <f t="shared" si="138"/>
        <v>4.1665637170094465E-2</v>
      </c>
      <c r="V739" s="38">
        <f t="shared" si="139"/>
        <v>1.0416656371700945</v>
      </c>
      <c r="W739" s="38">
        <f t="shared" si="140"/>
        <v>-0.1357096712197744</v>
      </c>
      <c r="X739" s="37">
        <f t="shared" si="141"/>
        <v>5.2912321420484076E-2</v>
      </c>
      <c r="Y739" s="37">
        <f t="shared" si="142"/>
        <v>6.252339820464492E-2</v>
      </c>
      <c r="Z739" s="37">
        <f t="shared" si="143"/>
        <v>9.9510703444503079E-2</v>
      </c>
    </row>
    <row r="740" spans="1:26" x14ac:dyDescent="0.3">
      <c r="A740" s="34">
        <v>31959</v>
      </c>
      <c r="B740" s="33">
        <v>310.10000000000002</v>
      </c>
      <c r="C740" s="33">
        <v>8.5666700000000002</v>
      </c>
      <c r="D740" s="33">
        <v>14.9</v>
      </c>
      <c r="E740" s="37">
        <f t="shared" si="132"/>
        <v>3.2745081094610426E-2</v>
      </c>
      <c r="F740" s="37">
        <f t="shared" si="133"/>
        <v>1.0327450810946104</v>
      </c>
      <c r="G740" s="37">
        <f t="shared" si="134"/>
        <v>0.49161167675194428</v>
      </c>
      <c r="H740" s="37">
        <f t="shared" si="135"/>
        <v>0.12673537972589433</v>
      </c>
      <c r="I740" s="37">
        <f t="shared" si="136"/>
        <v>3.0554496569214606E-2</v>
      </c>
      <c r="J740" s="37">
        <f t="shared" si="137"/>
        <v>0.10125404326193443</v>
      </c>
      <c r="K740" s="33">
        <v>113.8</v>
      </c>
      <c r="L740" s="33">
        <v>8.4499999999999993</v>
      </c>
      <c r="M740" s="33">
        <v>707.81551230228467</v>
      </c>
      <c r="N740" s="33">
        <v>19.553763027328646</v>
      </c>
      <c r="O740" s="33">
        <v>217570.40759458719</v>
      </c>
      <c r="P740" s="33">
        <v>34.009839191564147</v>
      </c>
      <c r="Q740" s="33">
        <v>10454.044092742179</v>
      </c>
      <c r="R740" s="33">
        <v>17.306004390512225</v>
      </c>
      <c r="S740" s="33">
        <v>21.611453473791197</v>
      </c>
      <c r="T740" s="33">
        <v>20.812080536912752</v>
      </c>
      <c r="U740" s="37">
        <f t="shared" si="138"/>
        <v>2.8456539914008223E-2</v>
      </c>
      <c r="V740" s="38">
        <f t="shared" si="139"/>
        <v>1.0284565399140082</v>
      </c>
      <c r="W740" s="38">
        <f t="shared" si="140"/>
        <v>-0.12427815535278564</v>
      </c>
      <c r="X740" s="37">
        <f t="shared" si="141"/>
        <v>4.8667403692583378E-2</v>
      </c>
      <c r="Y740" s="37">
        <f t="shared" si="142"/>
        <v>5.1101478331714745E-2</v>
      </c>
      <c r="Z740" s="37">
        <f t="shared" si="143"/>
        <v>0.10036757848226241</v>
      </c>
    </row>
    <row r="741" spans="1:26" x14ac:dyDescent="0.3">
      <c r="A741" s="34">
        <v>31990</v>
      </c>
      <c r="B741" s="33">
        <v>329.4</v>
      </c>
      <c r="C741" s="33">
        <v>8.6133299999999995</v>
      </c>
      <c r="D741" s="33">
        <v>15.38</v>
      </c>
      <c r="E741" s="37">
        <f t="shared" si="132"/>
        <v>3.1706751126084544E-2</v>
      </c>
      <c r="F741" s="37">
        <f t="shared" si="133"/>
        <v>1.0317067511260845</v>
      </c>
      <c r="G741" s="37">
        <f t="shared" si="134"/>
        <v>0.46767513062112331</v>
      </c>
      <c r="H741" s="37">
        <f t="shared" si="135"/>
        <v>0.11840089213237093</v>
      </c>
      <c r="I741" s="37">
        <f t="shared" si="136"/>
        <v>2.7901671638498549E-2</v>
      </c>
      <c r="J741" s="37">
        <f t="shared" si="137"/>
        <v>9.8079786023121507E-2</v>
      </c>
      <c r="K741" s="33">
        <v>114.4</v>
      </c>
      <c r="L741" s="33">
        <v>8.76</v>
      </c>
      <c r="M741" s="33">
        <v>747.92515909090889</v>
      </c>
      <c r="N741" s="33">
        <v>19.557153037499997</v>
      </c>
      <c r="O741" s="33">
        <v>230400.38968584922</v>
      </c>
      <c r="P741" s="33">
        <v>34.921338636363636</v>
      </c>
      <c r="Q741" s="33">
        <v>10757.613823219071</v>
      </c>
      <c r="R741" s="33">
        <v>18.32690724585634</v>
      </c>
      <c r="S741" s="33">
        <v>22.852095511377364</v>
      </c>
      <c r="T741" s="33">
        <v>21.417425227568266</v>
      </c>
      <c r="U741" s="37">
        <f t="shared" si="138"/>
        <v>6.0377991637136565E-2</v>
      </c>
      <c r="V741" s="38">
        <f t="shared" si="139"/>
        <v>1.0603779916371365</v>
      </c>
      <c r="W741" s="38">
        <f t="shared" si="140"/>
        <v>-0.15355641182639901</v>
      </c>
      <c r="X741" s="37">
        <f t="shared" si="141"/>
        <v>3.8945680292465035E-2</v>
      </c>
      <c r="Y741" s="37">
        <f t="shared" si="142"/>
        <v>4.8747111392748899E-2</v>
      </c>
      <c r="Z741" s="37">
        <f t="shared" si="143"/>
        <v>0.10288091488536732</v>
      </c>
    </row>
    <row r="742" spans="1:26" x14ac:dyDescent="0.3">
      <c r="A742" s="34">
        <v>32021</v>
      </c>
      <c r="B742" s="33">
        <v>318.7</v>
      </c>
      <c r="C742" s="33">
        <v>8.66</v>
      </c>
      <c r="D742" s="33">
        <v>15.86</v>
      </c>
      <c r="E742" s="37">
        <f t="shared" si="132"/>
        <v>3.0732252129203927E-2</v>
      </c>
      <c r="F742" s="37">
        <f t="shared" si="133"/>
        <v>1.0307322521292039</v>
      </c>
      <c r="G742" s="37">
        <f t="shared" si="134"/>
        <v>0.4452163115197656</v>
      </c>
      <c r="H742" s="37">
        <f t="shared" si="135"/>
        <v>0.11039188653173326</v>
      </c>
      <c r="I742" s="37">
        <f t="shared" si="136"/>
        <v>2.5380116616514847E-2</v>
      </c>
      <c r="J742" s="37">
        <f t="shared" si="137"/>
        <v>9.5007693717408692E-2</v>
      </c>
      <c r="K742" s="33">
        <v>115</v>
      </c>
      <c r="L742" s="33">
        <v>9.42</v>
      </c>
      <c r="M742" s="33">
        <v>719.85461826086953</v>
      </c>
      <c r="N742" s="33">
        <v>19.560530260869562</v>
      </c>
      <c r="O742" s="33">
        <v>222255.32242119889</v>
      </c>
      <c r="P742" s="33">
        <v>35.823326782608696</v>
      </c>
      <c r="Q742" s="33">
        <v>11060.462546596216</v>
      </c>
      <c r="R742" s="33">
        <v>17.675620449938222</v>
      </c>
      <c r="S742" s="33">
        <v>22.007766234206731</v>
      </c>
      <c r="T742" s="33">
        <v>20.094577553593947</v>
      </c>
      <c r="U742" s="37">
        <f t="shared" si="138"/>
        <v>-3.3022596320249231E-2</v>
      </c>
      <c r="V742" s="38">
        <f t="shared" si="139"/>
        <v>0.96697740367975071</v>
      </c>
      <c r="W742" s="38">
        <f t="shared" si="140"/>
        <v>-0.21793420186597112</v>
      </c>
      <c r="X742" s="37">
        <f t="shared" si="141"/>
        <v>-1.0201354268351004E-2</v>
      </c>
      <c r="Y742" s="37">
        <f t="shared" si="142"/>
        <v>3.8362701412641087E-2</v>
      </c>
      <c r="Z742" s="37">
        <f t="shared" si="143"/>
        <v>9.7181555909523709E-2</v>
      </c>
    </row>
    <row r="743" spans="1:26" x14ac:dyDescent="0.3">
      <c r="A743" s="34">
        <v>32051</v>
      </c>
      <c r="B743" s="33">
        <v>280.2</v>
      </c>
      <c r="C743" s="33">
        <v>8.7100000000000009</v>
      </c>
      <c r="D743" s="33">
        <v>16.406700000000001</v>
      </c>
      <c r="E743" s="37">
        <f t="shared" si="132"/>
        <v>3.3889571780467496E-2</v>
      </c>
      <c r="F743" s="37">
        <f t="shared" si="133"/>
        <v>1.0338895717804675</v>
      </c>
      <c r="G743" s="37">
        <f t="shared" si="134"/>
        <v>0.42409068752475787</v>
      </c>
      <c r="H743" s="37">
        <f t="shared" si="135"/>
        <v>0.10268751969864898</v>
      </c>
      <c r="I743" s="37">
        <f t="shared" si="136"/>
        <v>2.2980137139058776E-2</v>
      </c>
      <c r="J743" s="37">
        <f t="shared" si="137"/>
        <v>9.2031550609794621E-2</v>
      </c>
      <c r="K743" s="33">
        <v>115.3</v>
      </c>
      <c r="L743" s="33">
        <v>9.52</v>
      </c>
      <c r="M743" s="33">
        <v>631.24709973980919</v>
      </c>
      <c r="N743" s="33">
        <v>19.622277797051176</v>
      </c>
      <c r="O743" s="33">
        <v>195402.59067840266</v>
      </c>
      <c r="P743" s="33">
        <v>36.961748006071119</v>
      </c>
      <c r="Q743" s="33">
        <v>11441.51207881281</v>
      </c>
      <c r="R743" s="33">
        <v>15.530055563627309</v>
      </c>
      <c r="S743" s="33">
        <v>19.313386963315399</v>
      </c>
      <c r="T743" s="33">
        <v>17.078388707052603</v>
      </c>
      <c r="U743" s="37">
        <f t="shared" si="138"/>
        <v>-0.12874658752038415</v>
      </c>
      <c r="V743" s="38">
        <f t="shared" si="139"/>
        <v>0.87125341247961585</v>
      </c>
      <c r="W743" s="38">
        <f t="shared" si="140"/>
        <v>-0.17814457593345856</v>
      </c>
      <c r="X743" s="37">
        <f t="shared" si="141"/>
        <v>-1.5220670688206095E-2</v>
      </c>
      <c r="Y743" s="37">
        <f t="shared" si="142"/>
        <v>4.536593478424944E-2</v>
      </c>
      <c r="Z743" s="37">
        <f t="shared" si="143"/>
        <v>0.10161978593923582</v>
      </c>
    </row>
    <row r="744" spans="1:26" x14ac:dyDescent="0.3">
      <c r="A744" s="34">
        <v>32082</v>
      </c>
      <c r="B744" s="33">
        <v>245</v>
      </c>
      <c r="C744" s="33">
        <v>8.76</v>
      </c>
      <c r="D744" s="33">
        <v>16.953299999999999</v>
      </c>
      <c r="E744" s="37">
        <f t="shared" si="132"/>
        <v>3.2772717155086187E-2</v>
      </c>
      <c r="F744" s="37">
        <f t="shared" si="133"/>
        <v>1.0327727171550862</v>
      </c>
      <c r="G744" s="37">
        <f t="shared" si="134"/>
        <v>0.39805885603256908</v>
      </c>
      <c r="H744" s="37">
        <f t="shared" si="135"/>
        <v>8.9416339339909889E-2</v>
      </c>
      <c r="I744" s="37">
        <f t="shared" si="136"/>
        <v>2.0116056211489486E-2</v>
      </c>
      <c r="J744" s="37">
        <f t="shared" si="137"/>
        <v>8.7907643389002033E-2</v>
      </c>
      <c r="K744" s="33">
        <v>115.4</v>
      </c>
      <c r="L744" s="33">
        <v>8.86</v>
      </c>
      <c r="M744" s="33">
        <v>551.46867417677629</v>
      </c>
      <c r="N744" s="33">
        <v>19.717818717504329</v>
      </c>
      <c r="O744" s="33">
        <v>171215.81030365988</v>
      </c>
      <c r="P744" s="33">
        <v>38.160056628249563</v>
      </c>
      <c r="Q744" s="33">
        <v>11847.644884983827</v>
      </c>
      <c r="R744" s="33">
        <v>13.590885143189077</v>
      </c>
      <c r="S744" s="33">
        <v>16.887366309768481</v>
      </c>
      <c r="T744" s="33">
        <v>14.451463726826047</v>
      </c>
      <c r="U744" s="37">
        <f t="shared" si="138"/>
        <v>-0.13424542335817954</v>
      </c>
      <c r="V744" s="38">
        <f t="shared" si="139"/>
        <v>0.86575457664182043</v>
      </c>
      <c r="W744" s="38">
        <f t="shared" si="140"/>
        <v>-2.4178651877509005E-2</v>
      </c>
      <c r="X744" s="37">
        <f t="shared" si="141"/>
        <v>2.1731467596377563E-2</v>
      </c>
      <c r="Y744" s="37">
        <f t="shared" si="142"/>
        <v>7.0149627185351449E-2</v>
      </c>
      <c r="Z744" s="37">
        <f t="shared" si="143"/>
        <v>0.1170277891749496</v>
      </c>
    </row>
    <row r="745" spans="1:26" x14ac:dyDescent="0.3">
      <c r="A745" s="34">
        <v>32112</v>
      </c>
      <c r="B745" s="33">
        <v>241</v>
      </c>
      <c r="C745" s="33">
        <v>8.81</v>
      </c>
      <c r="D745" s="33">
        <v>17.5</v>
      </c>
      <c r="E745" s="37">
        <f t="shared" si="132"/>
        <v>3.17383757872126E-2</v>
      </c>
      <c r="F745" s="37">
        <f t="shared" si="133"/>
        <v>1.0317383757872125</v>
      </c>
      <c r="G745" s="37">
        <f t="shared" si="134"/>
        <v>0.37369319378722232</v>
      </c>
      <c r="H745" s="37">
        <f t="shared" si="135"/>
        <v>7.6507860506238146E-2</v>
      </c>
      <c r="I745" s="37">
        <f t="shared" si="136"/>
        <v>1.7397929142071611E-2</v>
      </c>
      <c r="J745" s="37">
        <f t="shared" si="137"/>
        <v>8.3888366692701943E-2</v>
      </c>
      <c r="K745" s="33">
        <v>115.4</v>
      </c>
      <c r="L745" s="33">
        <v>8.99</v>
      </c>
      <c r="M745" s="33">
        <v>542.46510398613509</v>
      </c>
      <c r="N745" s="33">
        <v>19.830363344887346</v>
      </c>
      <c r="O745" s="33">
        <v>168933.51519964615</v>
      </c>
      <c r="P745" s="33">
        <v>39.390619584055457</v>
      </c>
      <c r="Q745" s="33">
        <v>12266.956497899619</v>
      </c>
      <c r="R745" s="33">
        <v>13.389028514426959</v>
      </c>
      <c r="S745" s="33">
        <v>16.622494633999871</v>
      </c>
      <c r="T745" s="33">
        <v>13.771428571428572</v>
      </c>
      <c r="U745" s="37">
        <f t="shared" si="138"/>
        <v>-1.6461277054071962E-2</v>
      </c>
      <c r="V745" s="38">
        <f t="shared" si="139"/>
        <v>0.98353872294592803</v>
      </c>
      <c r="W745" s="38">
        <f t="shared" si="140"/>
        <v>0.1008247110196745</v>
      </c>
      <c r="X745" s="37">
        <f t="shared" si="141"/>
        <v>7.8658283388465478E-2</v>
      </c>
      <c r="Y745" s="37">
        <f t="shared" si="142"/>
        <v>0.10411645435324779</v>
      </c>
      <c r="Z745" s="37">
        <f t="shared" si="143"/>
        <v>0.13027461319431666</v>
      </c>
    </row>
    <row r="746" spans="1:26" x14ac:dyDescent="0.3">
      <c r="A746" s="34">
        <v>32143</v>
      </c>
      <c r="B746" s="33">
        <v>250.5</v>
      </c>
      <c r="C746" s="33">
        <v>8.8566699999999994</v>
      </c>
      <c r="D746" s="33">
        <v>17.863299999999999</v>
      </c>
      <c r="E746" s="37">
        <f t="shared" si="132"/>
        <v>2.054744788765989E-2</v>
      </c>
      <c r="F746" s="37">
        <f t="shared" si="133"/>
        <v>1.0205474478876599</v>
      </c>
      <c r="G746" s="37">
        <f t="shared" si="134"/>
        <v>0.35025288630881479</v>
      </c>
      <c r="H746" s="37">
        <f t="shared" si="135"/>
        <v>6.3937512927292772E-2</v>
      </c>
      <c r="I746" s="37">
        <f t="shared" si="136"/>
        <v>1.4812486940162906E-2</v>
      </c>
      <c r="J746" s="37">
        <f t="shared" si="137"/>
        <v>7.996508818844017E-2</v>
      </c>
      <c r="K746" s="33">
        <v>115.7</v>
      </c>
      <c r="L746" s="33">
        <v>8.67</v>
      </c>
      <c r="M746" s="33">
        <v>562.3865730337078</v>
      </c>
      <c r="N746" s="33">
        <v>19.883721715730331</v>
      </c>
      <c r="O746" s="33">
        <v>175653.4363234537</v>
      </c>
      <c r="P746" s="33">
        <v>40.104112056179765</v>
      </c>
      <c r="Q746" s="33">
        <v>12525.948219867267</v>
      </c>
      <c r="R746" s="33">
        <v>13.898336683569131</v>
      </c>
      <c r="S746" s="33">
        <v>17.237464801757408</v>
      </c>
      <c r="T746" s="33">
        <v>14.023164812772556</v>
      </c>
      <c r="U746" s="37">
        <f t="shared" si="138"/>
        <v>3.8661987034264572E-2</v>
      </c>
      <c r="V746" s="38">
        <f t="shared" si="139"/>
        <v>1.0386619870342646</v>
      </c>
      <c r="W746" s="38">
        <f t="shared" si="140"/>
        <v>0.14173692911757763</v>
      </c>
      <c r="X746" s="37">
        <f t="shared" si="141"/>
        <v>9.7983743429744585E-2</v>
      </c>
      <c r="Y746" s="37">
        <f t="shared" si="142"/>
        <v>0.11339672362823894</v>
      </c>
      <c r="Z746" s="37">
        <f t="shared" si="143"/>
        <v>0.13441655786001494</v>
      </c>
    </row>
    <row r="747" spans="1:26" x14ac:dyDescent="0.3">
      <c r="A747" s="34">
        <v>32174</v>
      </c>
      <c r="B747" s="33">
        <v>258.10000000000002</v>
      </c>
      <c r="C747" s="33">
        <v>8.9033300000000004</v>
      </c>
      <c r="D747" s="33">
        <v>18.226700000000001</v>
      </c>
      <c r="E747" s="37">
        <f t="shared" si="132"/>
        <v>2.0139223191077006E-2</v>
      </c>
      <c r="F747" s="37">
        <f t="shared" si="133"/>
        <v>1.0201392231910771</v>
      </c>
      <c r="G747" s="37">
        <f t="shared" si="134"/>
        <v>0.34571264178331251</v>
      </c>
      <c r="H747" s="37">
        <f t="shared" si="135"/>
        <v>5.4646297660061016E-2</v>
      </c>
      <c r="I747" s="37">
        <f t="shared" si="136"/>
        <v>1.3328296977986653E-2</v>
      </c>
      <c r="J747" s="37">
        <f t="shared" si="137"/>
        <v>7.7765521103878577E-2</v>
      </c>
      <c r="K747" s="33">
        <v>116</v>
      </c>
      <c r="L747" s="33">
        <v>8.2100000000000009</v>
      </c>
      <c r="M747" s="33">
        <v>577.950425</v>
      </c>
      <c r="N747" s="33">
        <v>19.936781702499999</v>
      </c>
      <c r="O747" s="33">
        <v>181033.49796905828</v>
      </c>
      <c r="P747" s="33">
        <v>40.814137975000001</v>
      </c>
      <c r="Q747" s="33">
        <v>12784.35977308266</v>
      </c>
      <c r="R747" s="33">
        <v>14.298270962469518</v>
      </c>
      <c r="S747" s="33">
        <v>17.714126170441727</v>
      </c>
      <c r="T747" s="33">
        <v>14.160544695419357</v>
      </c>
      <c r="U747" s="37">
        <f t="shared" si="138"/>
        <v>2.9888186199648822E-2</v>
      </c>
      <c r="V747" s="38">
        <f t="shared" si="139"/>
        <v>1.0298881861996487</v>
      </c>
      <c r="W747" s="38">
        <f t="shared" si="140"/>
        <v>0.13406303409883424</v>
      </c>
      <c r="X747" s="37">
        <f t="shared" si="141"/>
        <v>8.1880906480603421E-2</v>
      </c>
      <c r="Y747" s="37">
        <f t="shared" si="142"/>
        <v>0.10555072044878067</v>
      </c>
      <c r="Z747" s="37">
        <f t="shared" si="143"/>
        <v>0.13068522416451245</v>
      </c>
    </row>
    <row r="748" spans="1:26" x14ac:dyDescent="0.3">
      <c r="A748" s="34">
        <v>32203</v>
      </c>
      <c r="B748" s="33">
        <v>265.7</v>
      </c>
      <c r="C748" s="33">
        <v>8.9499999999999993</v>
      </c>
      <c r="D748" s="33">
        <v>18.59</v>
      </c>
      <c r="E748" s="37">
        <f t="shared" si="132"/>
        <v>1.9736249725147207E-2</v>
      </c>
      <c r="F748" s="37">
        <f t="shared" si="133"/>
        <v>1.0197362497251472</v>
      </c>
      <c r="G748" s="37">
        <f t="shared" si="134"/>
        <v>0.34080740640354512</v>
      </c>
      <c r="H748" s="37">
        <f t="shared" si="135"/>
        <v>4.5479261811651739E-2</v>
      </c>
      <c r="I748" s="37">
        <f t="shared" si="136"/>
        <v>1.1891358458353096E-2</v>
      </c>
      <c r="J748" s="37">
        <f t="shared" si="137"/>
        <v>7.5606384430943585E-2</v>
      </c>
      <c r="K748" s="33">
        <v>116.5</v>
      </c>
      <c r="L748" s="33">
        <v>8.3699999999999992</v>
      </c>
      <c r="M748" s="33">
        <v>592.41521115879823</v>
      </c>
      <c r="N748" s="33">
        <v>19.955273390557934</v>
      </c>
      <c r="O748" s="33">
        <v>186085.24368081801</v>
      </c>
      <c r="P748" s="33">
        <v>41.448998025751067</v>
      </c>
      <c r="Q748" s="33">
        <v>13019.663831488169</v>
      </c>
      <c r="R748" s="33">
        <v>14.668946811103458</v>
      </c>
      <c r="S748" s="33">
        <v>18.152060554951039</v>
      </c>
      <c r="T748" s="33">
        <v>14.292630446476601</v>
      </c>
      <c r="U748" s="37">
        <f t="shared" si="138"/>
        <v>2.9020746041199575E-2</v>
      </c>
      <c r="V748" s="38">
        <f t="shared" si="139"/>
        <v>1.0290207460411995</v>
      </c>
      <c r="W748" s="38">
        <f t="shared" si="140"/>
        <v>0.1338426673401214</v>
      </c>
      <c r="X748" s="37">
        <f t="shared" si="141"/>
        <v>0.10614650146209392</v>
      </c>
      <c r="Y748" s="37">
        <f t="shared" si="142"/>
        <v>0.10256469736268592</v>
      </c>
      <c r="Z748" s="37">
        <f t="shared" si="143"/>
        <v>0.13367422198379764</v>
      </c>
    </row>
    <row r="749" spans="1:26" x14ac:dyDescent="0.3">
      <c r="A749" s="34">
        <v>32234</v>
      </c>
      <c r="B749" s="33">
        <v>262.60000000000002</v>
      </c>
      <c r="C749" s="33">
        <v>9.0433299999999992</v>
      </c>
      <c r="D749" s="33">
        <v>19.616700000000002</v>
      </c>
      <c r="E749" s="37">
        <f t="shared" si="132"/>
        <v>5.3757442538723853E-2</v>
      </c>
      <c r="F749" s="37">
        <f t="shared" si="133"/>
        <v>1.0537574425387239</v>
      </c>
      <c r="G749" s="37">
        <f t="shared" si="134"/>
        <v>0.33609915375130095</v>
      </c>
      <c r="H749" s="37">
        <f t="shared" si="135"/>
        <v>3.7557137867344714E-2</v>
      </c>
      <c r="I749" s="37">
        <f t="shared" si="136"/>
        <v>1.0501488035670192E-2</v>
      </c>
      <c r="J749" s="37">
        <f t="shared" si="137"/>
        <v>7.3487153925107407E-2</v>
      </c>
      <c r="K749" s="33">
        <v>117.1</v>
      </c>
      <c r="L749" s="33">
        <v>8.7200000000000006</v>
      </c>
      <c r="M749" s="33">
        <v>582.50331169940227</v>
      </c>
      <c r="N749" s="33">
        <v>20.060052070794189</v>
      </c>
      <c r="O749" s="33">
        <v>183496.88185135872</v>
      </c>
      <c r="P749" s="33">
        <v>43.514062127241679</v>
      </c>
      <c r="Q749" s="33">
        <v>13707.552483676878</v>
      </c>
      <c r="R749" s="33">
        <v>14.43331642083894</v>
      </c>
      <c r="S749" s="33">
        <v>17.840595093043472</v>
      </c>
      <c r="T749" s="33">
        <v>13.386553293877157</v>
      </c>
      <c r="U749" s="37">
        <f t="shared" si="138"/>
        <v>-1.173589089707191E-2</v>
      </c>
      <c r="V749" s="38">
        <f t="shared" si="139"/>
        <v>0.98826410910292806</v>
      </c>
      <c r="W749" s="38">
        <f t="shared" si="140"/>
        <v>9.6982703609632015E-2</v>
      </c>
      <c r="X749" s="37">
        <f t="shared" si="141"/>
        <v>0.10557849426192867</v>
      </c>
      <c r="Y749" s="37">
        <f t="shared" si="142"/>
        <v>0.1005854467533025</v>
      </c>
      <c r="Z749" s="37">
        <f t="shared" si="143"/>
        <v>0.13576895194907213</v>
      </c>
    </row>
    <row r="750" spans="1:26" x14ac:dyDescent="0.3">
      <c r="A750" s="34">
        <v>32264</v>
      </c>
      <c r="B750" s="33">
        <v>256.10000000000002</v>
      </c>
      <c r="C750" s="33">
        <v>9.1366700000000005</v>
      </c>
      <c r="D750" s="33">
        <v>20.6433</v>
      </c>
      <c r="E750" s="37">
        <f t="shared" si="132"/>
        <v>5.1009567282175733E-2</v>
      </c>
      <c r="F750" s="37">
        <f t="shared" si="133"/>
        <v>1.0510095672821758</v>
      </c>
      <c r="G750" s="37">
        <f t="shared" si="134"/>
        <v>0.27233467145005652</v>
      </c>
      <c r="H750" s="37">
        <f t="shared" si="135"/>
        <v>1.0607636601513981E-2</v>
      </c>
      <c r="I750" s="37">
        <f t="shared" si="136"/>
        <v>-1.7039840498798142E-3</v>
      </c>
      <c r="J750" s="37">
        <f t="shared" si="137"/>
        <v>6.7734424205887045E-2</v>
      </c>
      <c r="K750" s="33">
        <v>117.5</v>
      </c>
      <c r="L750" s="33">
        <v>9.09</v>
      </c>
      <c r="M750" s="33">
        <v>566.1510068085106</v>
      </c>
      <c r="N750" s="33">
        <v>20.198105893702127</v>
      </c>
      <c r="O750" s="33">
        <v>178875.89609854767</v>
      </c>
      <c r="P750" s="33">
        <v>45.63539663744681</v>
      </c>
      <c r="Q750" s="33">
        <v>14418.542701800663</v>
      </c>
      <c r="R750" s="33">
        <v>14.031891348027766</v>
      </c>
      <c r="S750" s="33">
        <v>17.325317986212728</v>
      </c>
      <c r="T750" s="33">
        <v>12.405962225031852</v>
      </c>
      <c r="U750" s="37">
        <f t="shared" si="138"/>
        <v>-2.5063968663216276E-2</v>
      </c>
      <c r="V750" s="38">
        <f t="shared" si="139"/>
        <v>0.97493603133678375</v>
      </c>
      <c r="W750" s="38">
        <f t="shared" si="140"/>
        <v>0.14583156341226533</v>
      </c>
      <c r="X750" s="37">
        <f t="shared" si="141"/>
        <v>0.11610706725369813</v>
      </c>
      <c r="Y750" s="37">
        <f t="shared" si="142"/>
        <v>9.9743591320796021E-2</v>
      </c>
      <c r="Z750" s="37">
        <f t="shared" si="143"/>
        <v>0.14018035106631643</v>
      </c>
    </row>
    <row r="751" spans="1:26" x14ac:dyDescent="0.3">
      <c r="A751" s="34">
        <v>32295</v>
      </c>
      <c r="B751" s="33">
        <v>270.7</v>
      </c>
      <c r="C751" s="33">
        <v>9.23</v>
      </c>
      <c r="D751" s="33">
        <v>21.67</v>
      </c>
      <c r="E751" s="37">
        <f t="shared" si="132"/>
        <v>4.8538003994015567E-2</v>
      </c>
      <c r="F751" s="37">
        <f t="shared" si="133"/>
        <v>1.0485380039940155</v>
      </c>
      <c r="G751" s="37">
        <f t="shared" si="134"/>
        <v>0.21476176168941019</v>
      </c>
      <c r="H751" s="37">
        <f t="shared" si="135"/>
        <v>-1.447722406168106E-2</v>
      </c>
      <c r="I751" s="37">
        <f t="shared" si="136"/>
        <v>-1.3390479200292571E-2</v>
      </c>
      <c r="J751" s="37">
        <f t="shared" si="137"/>
        <v>6.2244542047170448E-2</v>
      </c>
      <c r="K751" s="33">
        <v>118</v>
      </c>
      <c r="L751" s="33">
        <v>8.92</v>
      </c>
      <c r="M751" s="33">
        <v>595.89099237288133</v>
      </c>
      <c r="N751" s="33">
        <v>20.317967711864409</v>
      </c>
      <c r="O751" s="33">
        <v>188807.22665102195</v>
      </c>
      <c r="P751" s="33">
        <v>47.702097542372883</v>
      </c>
      <c r="Q751" s="33">
        <v>15114.342820567586</v>
      </c>
      <c r="R751" s="33">
        <v>14.766468647879615</v>
      </c>
      <c r="S751" s="33">
        <v>18.208235569514837</v>
      </c>
      <c r="T751" s="33">
        <v>12.491924319335485</v>
      </c>
      <c r="U751" s="37">
        <f t="shared" si="138"/>
        <v>5.5443203414775863E-2</v>
      </c>
      <c r="V751" s="38">
        <f t="shared" si="139"/>
        <v>1.0554432034147758</v>
      </c>
      <c r="W751" s="38">
        <f t="shared" si="140"/>
        <v>0.21954396074547833</v>
      </c>
      <c r="X751" s="37">
        <f t="shared" si="141"/>
        <v>0.1231473539207304</v>
      </c>
      <c r="Y751" s="37">
        <f t="shared" si="142"/>
        <v>0.10584685025140939</v>
      </c>
      <c r="Z751" s="37">
        <f t="shared" si="143"/>
        <v>0.14240353824933649</v>
      </c>
    </row>
    <row r="752" spans="1:26" x14ac:dyDescent="0.3">
      <c r="A752" s="34">
        <v>32325</v>
      </c>
      <c r="B752" s="33">
        <v>269.10000000000002</v>
      </c>
      <c r="C752" s="33">
        <v>9.3066700000000004</v>
      </c>
      <c r="D752" s="33">
        <v>22.023299999999999</v>
      </c>
      <c r="E752" s="37">
        <f t="shared" si="132"/>
        <v>1.6172168278032483E-2</v>
      </c>
      <c r="F752" s="37">
        <f t="shared" si="133"/>
        <v>1.0161721682780325</v>
      </c>
      <c r="G752" s="37">
        <f t="shared" si="134"/>
        <v>0.16251866525676517</v>
      </c>
      <c r="H752" s="37">
        <f t="shared" si="135"/>
        <v>-3.7896912845738928E-2</v>
      </c>
      <c r="I752" s="37">
        <f t="shared" si="136"/>
        <v>-2.4610993629749167E-2</v>
      </c>
      <c r="J752" s="37">
        <f t="shared" si="137"/>
        <v>5.6991334232225022E-2</v>
      </c>
      <c r="K752" s="33">
        <v>118.5</v>
      </c>
      <c r="L752" s="33">
        <v>9.06</v>
      </c>
      <c r="M752" s="33">
        <v>589.86947088607599</v>
      </c>
      <c r="N752" s="33">
        <v>20.400299177299576</v>
      </c>
      <c r="O752" s="33">
        <v>187437.96651780346</v>
      </c>
      <c r="P752" s="33">
        <v>48.275259450632909</v>
      </c>
      <c r="Q752" s="33">
        <v>15340.031839507767</v>
      </c>
      <c r="R752" s="33">
        <v>14.608315717522094</v>
      </c>
      <c r="S752" s="33">
        <v>17.988763201028426</v>
      </c>
      <c r="T752" s="33">
        <v>12.218877279971668</v>
      </c>
      <c r="U752" s="37">
        <f t="shared" si="138"/>
        <v>-5.9281388873952982E-3</v>
      </c>
      <c r="V752" s="38">
        <f t="shared" si="139"/>
        <v>0.9940718611126047</v>
      </c>
      <c r="W752" s="38">
        <f t="shared" si="140"/>
        <v>0.19100300920470592</v>
      </c>
      <c r="X752" s="37">
        <f t="shared" si="141"/>
        <v>0.10525611664940371</v>
      </c>
      <c r="Y752" s="37">
        <f t="shared" si="142"/>
        <v>9.6228693012911037E-2</v>
      </c>
      <c r="Z752" s="37">
        <f t="shared" si="143"/>
        <v>0.13694191546232393</v>
      </c>
    </row>
    <row r="753" spans="1:26" x14ac:dyDescent="0.3">
      <c r="A753" s="34">
        <v>32356</v>
      </c>
      <c r="B753" s="33">
        <v>263.7</v>
      </c>
      <c r="C753" s="33">
        <v>9.3833300000000008</v>
      </c>
      <c r="D753" s="33">
        <v>22.3767</v>
      </c>
      <c r="E753" s="37">
        <f t="shared" si="132"/>
        <v>1.5919255102094281E-2</v>
      </c>
      <c r="F753" s="37">
        <f t="shared" si="133"/>
        <v>1.0159192551020944</v>
      </c>
      <c r="G753" s="37">
        <f t="shared" si="134"/>
        <v>0.12064593578641114</v>
      </c>
      <c r="H753" s="37">
        <f t="shared" si="135"/>
        <v>-5.3272331518082527E-2</v>
      </c>
      <c r="I753" s="37">
        <f t="shared" si="136"/>
        <v>-2.416357989904494E-2</v>
      </c>
      <c r="J753" s="37">
        <f t="shared" si="137"/>
        <v>5.4617723007414298E-2</v>
      </c>
      <c r="K753" s="33">
        <v>119</v>
      </c>
      <c r="L753" s="33">
        <v>9.26</v>
      </c>
      <c r="M753" s="33">
        <v>575.60391680672274</v>
      </c>
      <c r="N753" s="33">
        <v>20.481916953697482</v>
      </c>
      <c r="O753" s="33">
        <v>183447.28299873264</v>
      </c>
      <c r="P753" s="33">
        <v>48.843823152100832</v>
      </c>
      <c r="Q753" s="33">
        <v>15566.722857329312</v>
      </c>
      <c r="R753" s="33">
        <v>14.244946310675649</v>
      </c>
      <c r="S753" s="33">
        <v>17.518725933895695</v>
      </c>
      <c r="T753" s="33">
        <v>11.784579495636086</v>
      </c>
      <c r="U753" s="37">
        <f t="shared" si="138"/>
        <v>-2.0270964373619221E-2</v>
      </c>
      <c r="V753" s="38">
        <f t="shared" si="139"/>
        <v>0.97972903562638081</v>
      </c>
      <c r="W753" s="38">
        <f t="shared" si="140"/>
        <v>0.22807802189533555</v>
      </c>
      <c r="X753" s="37">
        <f t="shared" si="141"/>
        <v>0.10897164768655898</v>
      </c>
      <c r="Y753" s="37">
        <f t="shared" si="142"/>
        <v>9.7080358170260617E-2</v>
      </c>
      <c r="Z753" s="37">
        <f t="shared" si="143"/>
        <v>0.14175961058017972</v>
      </c>
    </row>
    <row r="754" spans="1:26" x14ac:dyDescent="0.3">
      <c r="A754" s="34">
        <v>32387</v>
      </c>
      <c r="B754" s="33">
        <v>268</v>
      </c>
      <c r="C754" s="33">
        <v>9.4600000000000009</v>
      </c>
      <c r="D754" s="33">
        <v>22.73</v>
      </c>
      <c r="E754" s="37">
        <f t="shared" si="132"/>
        <v>1.5665398936057277E-2</v>
      </c>
      <c r="F754" s="37">
        <f t="shared" si="133"/>
        <v>1.0156653989360573</v>
      </c>
      <c r="G754" s="37">
        <f t="shared" si="134"/>
        <v>8.00803565604431E-2</v>
      </c>
      <c r="H754" s="37">
        <f t="shared" si="135"/>
        <v>-6.7739242161927837E-2</v>
      </c>
      <c r="I754" s="37">
        <f t="shared" si="136"/>
        <v>-2.3732001151424154E-2</v>
      </c>
      <c r="J754" s="37">
        <f t="shared" si="137"/>
        <v>5.2263495590021414E-2</v>
      </c>
      <c r="K754" s="33">
        <v>119.8</v>
      </c>
      <c r="L754" s="33">
        <v>8.98</v>
      </c>
      <c r="M754" s="33">
        <v>581.08350584307175</v>
      </c>
      <c r="N754" s="33">
        <v>20.511380467445743</v>
      </c>
      <c r="O754" s="33">
        <v>185738.40501325886</v>
      </c>
      <c r="P754" s="33">
        <v>49.283686894824704</v>
      </c>
      <c r="Q754" s="33">
        <v>15753.11173862453</v>
      </c>
      <c r="R754" s="33">
        <v>14.369428776140159</v>
      </c>
      <c r="S754" s="33">
        <v>17.648292003694422</v>
      </c>
      <c r="T754" s="33">
        <v>11.790585129784425</v>
      </c>
      <c r="U754" s="37">
        <f t="shared" si="138"/>
        <v>1.617488715161567E-2</v>
      </c>
      <c r="V754" s="38">
        <f t="shared" si="139"/>
        <v>1.0161748871516156</v>
      </c>
      <c r="W754" s="38">
        <f t="shared" si="140"/>
        <v>0.30781063058793201</v>
      </c>
      <c r="X754" s="37">
        <f t="shared" si="141"/>
        <v>0.12379081459479124</v>
      </c>
      <c r="Y754" s="37">
        <f t="shared" si="142"/>
        <v>0.1042483030337733</v>
      </c>
      <c r="Z754" s="37">
        <f t="shared" si="143"/>
        <v>0.13610870637468686</v>
      </c>
    </row>
    <row r="755" spans="1:26" x14ac:dyDescent="0.3">
      <c r="A755" s="34">
        <v>32417</v>
      </c>
      <c r="B755" s="33">
        <v>277.39999999999998</v>
      </c>
      <c r="C755" s="33">
        <v>9.5500000000000007</v>
      </c>
      <c r="D755" s="33">
        <v>23.0733</v>
      </c>
      <c r="E755" s="37">
        <f t="shared" si="132"/>
        <v>1.4990467004422315E-2</v>
      </c>
      <c r="F755" s="37">
        <f t="shared" si="133"/>
        <v>1.0149904670044223</v>
      </c>
      <c r="G755" s="37">
        <f t="shared" si="134"/>
        <v>4.0770968384531203E-2</v>
      </c>
      <c r="H755" s="37">
        <f t="shared" si="135"/>
        <v>-8.2369615531340479E-2</v>
      </c>
      <c r="I755" s="37">
        <f t="shared" si="136"/>
        <v>-2.331374901145411E-2</v>
      </c>
      <c r="J755" s="37">
        <f t="shared" si="137"/>
        <v>4.9929175853817398E-2</v>
      </c>
      <c r="K755" s="33">
        <v>120.2</v>
      </c>
      <c r="L755" s="33">
        <v>8.8000000000000007</v>
      </c>
      <c r="M755" s="33">
        <v>599.46324625623947</v>
      </c>
      <c r="N755" s="33">
        <v>20.637613560732113</v>
      </c>
      <c r="O755" s="33">
        <v>192163.05267611172</v>
      </c>
      <c r="P755" s="33">
        <v>49.861554866056565</v>
      </c>
      <c r="Q755" s="33">
        <v>15983.546370986765</v>
      </c>
      <c r="R755" s="33">
        <v>14.811450153277724</v>
      </c>
      <c r="S755" s="33">
        <v>18.165517397941183</v>
      </c>
      <c r="T755" s="33">
        <v>12.02255420767727</v>
      </c>
      <c r="U755" s="37">
        <f t="shared" si="138"/>
        <v>3.4473527369874538E-2</v>
      </c>
      <c r="V755" s="38">
        <f t="shared" si="139"/>
        <v>1.0344735273698746</v>
      </c>
      <c r="W755" s="38">
        <f t="shared" si="140"/>
        <v>0.28959026931043619</v>
      </c>
      <c r="X755" s="37">
        <f t="shared" si="141"/>
        <v>0.11647587126051206</v>
      </c>
      <c r="Y755" s="37">
        <f t="shared" si="142"/>
        <v>0.10325616702043661</v>
      </c>
      <c r="Z755" s="37">
        <f t="shared" si="143"/>
        <v>0.12913667387195105</v>
      </c>
    </row>
    <row r="756" spans="1:26" x14ac:dyDescent="0.3">
      <c r="A756" s="34">
        <v>32448</v>
      </c>
      <c r="B756" s="33">
        <v>271</v>
      </c>
      <c r="C756" s="33">
        <v>9.64</v>
      </c>
      <c r="D756" s="33">
        <v>23.416699999999999</v>
      </c>
      <c r="E756" s="37">
        <f t="shared" si="132"/>
        <v>1.4773338163402466E-2</v>
      </c>
      <c r="F756" s="37">
        <f t="shared" si="133"/>
        <v>1.0147733381634025</v>
      </c>
      <c r="G756" s="37">
        <f t="shared" si="134"/>
        <v>1.393924332516483E-2</v>
      </c>
      <c r="H756" s="37">
        <f t="shared" si="135"/>
        <v>-9.9153238684209555E-2</v>
      </c>
      <c r="I756" s="37">
        <f t="shared" si="136"/>
        <v>-2.1603372739786408E-2</v>
      </c>
      <c r="J756" s="37">
        <f t="shared" si="137"/>
        <v>4.8100069136827628E-2</v>
      </c>
      <c r="K756" s="33">
        <v>120.3</v>
      </c>
      <c r="L756" s="33">
        <v>8.9600000000000009</v>
      </c>
      <c r="M756" s="33">
        <v>585.14599334995842</v>
      </c>
      <c r="N756" s="33">
        <v>20.814787364921031</v>
      </c>
      <c r="O756" s="33">
        <v>188129.56502511166</v>
      </c>
      <c r="P756" s="33">
        <v>50.561580009143803</v>
      </c>
      <c r="Q756" s="33">
        <v>16255.991089754729</v>
      </c>
      <c r="R756" s="33">
        <v>14.445530680872887</v>
      </c>
      <c r="S756" s="33">
        <v>17.692871543397221</v>
      </c>
      <c r="T756" s="33">
        <v>11.572937262722759</v>
      </c>
      <c r="U756" s="37">
        <f t="shared" si="138"/>
        <v>-2.33416870010302E-2</v>
      </c>
      <c r="V756" s="38">
        <f t="shared" si="139"/>
        <v>0.97665831299896977</v>
      </c>
      <c r="W756" s="38">
        <f t="shared" si="140"/>
        <v>0.24697394428700647</v>
      </c>
      <c r="X756" s="37">
        <f t="shared" si="141"/>
        <v>0.10479591805309862</v>
      </c>
      <c r="Y756" s="37">
        <f t="shared" si="142"/>
        <v>9.8446645303398306E-2</v>
      </c>
      <c r="Z756" s="37">
        <f t="shared" si="143"/>
        <v>0.12686930161409737</v>
      </c>
    </row>
    <row r="757" spans="1:26" x14ac:dyDescent="0.3">
      <c r="A757" s="34">
        <v>32478</v>
      </c>
      <c r="B757" s="33">
        <v>276.5</v>
      </c>
      <c r="C757" s="33">
        <v>9.75</v>
      </c>
      <c r="D757" s="33">
        <v>23.75</v>
      </c>
      <c r="E757" s="37">
        <f t="shared" si="132"/>
        <v>1.4133087448373535E-2</v>
      </c>
      <c r="F757" s="37">
        <f t="shared" si="133"/>
        <v>1.0141330874483736</v>
      </c>
      <c r="G757" s="37">
        <f t="shared" si="134"/>
        <v>-1.2119925763982131E-2</v>
      </c>
      <c r="H757" s="37">
        <f t="shared" si="135"/>
        <v>-0.11628080728007584</v>
      </c>
      <c r="I757" s="37">
        <f t="shared" si="136"/>
        <v>-1.9957299991078425E-2</v>
      </c>
      <c r="J757" s="37">
        <f t="shared" si="137"/>
        <v>4.6291861384956334E-2</v>
      </c>
      <c r="K757" s="33">
        <v>120.5</v>
      </c>
      <c r="L757" s="33">
        <v>9.11</v>
      </c>
      <c r="M757" s="33">
        <v>596.0307427385892</v>
      </c>
      <c r="N757" s="33">
        <v>21.017358921161826</v>
      </c>
      <c r="O757" s="33">
        <v>192192.21277038971</v>
      </c>
      <c r="P757" s="33">
        <v>51.196130705394189</v>
      </c>
      <c r="Q757" s="33">
        <v>16508.372706317379</v>
      </c>
      <c r="R757" s="33">
        <v>14.702086748571999</v>
      </c>
      <c r="S757" s="33">
        <v>17.981586492014181</v>
      </c>
      <c r="T757" s="33">
        <v>11.642105263157895</v>
      </c>
      <c r="U757" s="37">
        <f t="shared" si="138"/>
        <v>2.0092000082688646E-2</v>
      </c>
      <c r="V757" s="38">
        <f t="shared" si="139"/>
        <v>1.0200920000826887</v>
      </c>
      <c r="W757" s="38">
        <f t="shared" si="140"/>
        <v>0.25003630844291269</v>
      </c>
      <c r="X757" s="37">
        <f t="shared" si="141"/>
        <v>0.11190313362746185</v>
      </c>
      <c r="Y757" s="37">
        <f t="shared" si="142"/>
        <v>0.10276988469341219</v>
      </c>
      <c r="Z757" s="37">
        <f t="shared" si="143"/>
        <v>0.1391650297094893</v>
      </c>
    </row>
    <row r="758" spans="1:26" x14ac:dyDescent="0.3">
      <c r="A758" s="34">
        <v>32509</v>
      </c>
      <c r="B758" s="33">
        <v>285.39999999999998</v>
      </c>
      <c r="C758" s="33">
        <v>9.8133300000000006</v>
      </c>
      <c r="D758" s="33">
        <v>24.16</v>
      </c>
      <c r="E758" s="37">
        <f t="shared" si="132"/>
        <v>1.7115842585964009E-2</v>
      </c>
      <c r="F758" s="37">
        <f t="shared" si="133"/>
        <v>1.0171158425859641</v>
      </c>
      <c r="G758" s="37">
        <f t="shared" si="134"/>
        <v>-3.8300386381356799E-2</v>
      </c>
      <c r="H758" s="37">
        <f t="shared" si="135"/>
        <v>-0.1336512780185326</v>
      </c>
      <c r="I758" s="37">
        <f t="shared" si="136"/>
        <v>-1.8198234718447726E-2</v>
      </c>
      <c r="J758" s="37">
        <f t="shared" si="137"/>
        <v>4.454587748926464E-2</v>
      </c>
      <c r="K758" s="33">
        <v>121.1</v>
      </c>
      <c r="L758" s="33">
        <v>9.09</v>
      </c>
      <c r="M758" s="33">
        <v>612.16768125516091</v>
      </c>
      <c r="N758" s="33">
        <v>21.049066122956237</v>
      </c>
      <c r="O758" s="33">
        <v>197961.23757149995</v>
      </c>
      <c r="P758" s="33">
        <v>51.821903220478937</v>
      </c>
      <c r="Q758" s="33">
        <v>16758.036088743655</v>
      </c>
      <c r="R758" s="33">
        <v>15.088072442713283</v>
      </c>
      <c r="S758" s="33">
        <v>18.42543549674323</v>
      </c>
      <c r="T758" s="33">
        <v>11.812913907284766</v>
      </c>
      <c r="U758" s="37">
        <f t="shared" si="138"/>
        <v>3.1680884080346534E-2</v>
      </c>
      <c r="V758" s="38">
        <f t="shared" si="139"/>
        <v>1.0316808840803466</v>
      </c>
      <c r="W758" s="38">
        <f t="shared" si="140"/>
        <v>0.25530492383039527</v>
      </c>
      <c r="X758" s="37">
        <f t="shared" si="141"/>
        <v>0.10745407985357414</v>
      </c>
      <c r="Y758" s="37">
        <f t="shared" si="142"/>
        <v>0.10008224997382076</v>
      </c>
      <c r="Z758" s="37">
        <f t="shared" si="143"/>
        <v>0.14103169011499261</v>
      </c>
    </row>
    <row r="759" spans="1:26" x14ac:dyDescent="0.3">
      <c r="A759" s="34">
        <v>32540</v>
      </c>
      <c r="B759" s="33">
        <v>294</v>
      </c>
      <c r="C759" s="33">
        <v>9.8966700000000003</v>
      </c>
      <c r="D759" s="33">
        <v>24.56</v>
      </c>
      <c r="E759" s="37">
        <f t="shared" si="132"/>
        <v>1.642073021232749E-2</v>
      </c>
      <c r="F759" s="37">
        <f t="shared" si="133"/>
        <v>1.0164207302123276</v>
      </c>
      <c r="G759" s="37">
        <f t="shared" si="134"/>
        <v>-7.032604919807528E-2</v>
      </c>
      <c r="H759" s="37">
        <f t="shared" si="135"/>
        <v>-0.13766907060954736</v>
      </c>
      <c r="I759" s="37">
        <f t="shared" si="136"/>
        <v>-1.9183444616484469E-2</v>
      </c>
      <c r="J759" s="37">
        <f t="shared" si="137"/>
        <v>4.3433468426666622E-2</v>
      </c>
      <c r="K759" s="33">
        <v>121.6</v>
      </c>
      <c r="L759" s="33">
        <v>9.17</v>
      </c>
      <c r="M759" s="33">
        <v>628.02123355263154</v>
      </c>
      <c r="N759" s="33">
        <v>21.140540481167765</v>
      </c>
      <c r="O759" s="33">
        <v>203657.61712436544</v>
      </c>
      <c r="P759" s="33">
        <v>52.463270394736838</v>
      </c>
      <c r="Q759" s="33">
        <v>17013.030872702093</v>
      </c>
      <c r="R759" s="33">
        <v>15.46706046273475</v>
      </c>
      <c r="S759" s="33">
        <v>18.857435717731359</v>
      </c>
      <c r="T759" s="33">
        <v>11.970684039087949</v>
      </c>
      <c r="U759" s="37">
        <f t="shared" si="138"/>
        <v>2.9688062295945557E-2</v>
      </c>
      <c r="V759" s="38">
        <f t="shared" si="139"/>
        <v>1.0296880622959454</v>
      </c>
      <c r="W759" s="38">
        <f t="shared" si="140"/>
        <v>0.18625562114952077</v>
      </c>
      <c r="X759" s="37">
        <f t="shared" si="141"/>
        <v>0.11927176693959396</v>
      </c>
      <c r="Y759" s="37">
        <f t="shared" si="142"/>
        <v>9.6794537443123829E-2</v>
      </c>
      <c r="Z759" s="37">
        <f t="shared" si="143"/>
        <v>0.14263546640113223</v>
      </c>
    </row>
    <row r="760" spans="1:26" x14ac:dyDescent="0.3">
      <c r="A760" s="34">
        <v>32568</v>
      </c>
      <c r="B760" s="33">
        <v>292.7</v>
      </c>
      <c r="C760" s="33">
        <v>10.01</v>
      </c>
      <c r="D760" s="33">
        <v>24.96</v>
      </c>
      <c r="E760" s="37">
        <f t="shared" si="132"/>
        <v>1.6155440222285208E-2</v>
      </c>
      <c r="F760" s="37">
        <f t="shared" si="133"/>
        <v>1.0161554402222852</v>
      </c>
      <c r="G760" s="37">
        <f t="shared" si="134"/>
        <v>-0.10217366090218882</v>
      </c>
      <c r="H760" s="37">
        <f t="shared" si="135"/>
        <v>-0.14146983173851613</v>
      </c>
      <c r="I760" s="37">
        <f t="shared" si="136"/>
        <v>-1.9973587356480138E-2</v>
      </c>
      <c r="J760" s="37">
        <f t="shared" si="137"/>
        <v>4.2386310075270828E-2</v>
      </c>
      <c r="K760" s="33">
        <v>122.3</v>
      </c>
      <c r="L760" s="33">
        <v>9.36</v>
      </c>
      <c r="M760" s="33">
        <v>621.66560179885528</v>
      </c>
      <c r="N760" s="33">
        <v>21.260241455437448</v>
      </c>
      <c r="O760" s="33">
        <v>202171.11434564923</v>
      </c>
      <c r="P760" s="33">
        <v>53.012550122649223</v>
      </c>
      <c r="Q760" s="33">
        <v>17240.146956157856</v>
      </c>
      <c r="R760" s="33">
        <v>15.298969108882361</v>
      </c>
      <c r="S760" s="33">
        <v>18.622276927610908</v>
      </c>
      <c r="T760" s="33">
        <v>11.726762820512819</v>
      </c>
      <c r="U760" s="37">
        <f t="shared" si="138"/>
        <v>-4.4315736408414618E-3</v>
      </c>
      <c r="V760" s="38">
        <f t="shared" si="139"/>
        <v>0.99556842635915854</v>
      </c>
      <c r="W760" s="38">
        <f t="shared" si="140"/>
        <v>0.11933274903331448</v>
      </c>
      <c r="X760" s="37">
        <f t="shared" si="141"/>
        <v>0.10655721193995582</v>
      </c>
      <c r="Y760" s="37">
        <f t="shared" si="142"/>
        <v>9.0295092246785558E-2</v>
      </c>
      <c r="Z760" s="37">
        <f t="shared" si="143"/>
        <v>0.13949773809375099</v>
      </c>
    </row>
    <row r="761" spans="1:26" x14ac:dyDescent="0.3">
      <c r="A761" s="34">
        <v>32599</v>
      </c>
      <c r="B761" s="33">
        <v>302.3</v>
      </c>
      <c r="C761" s="33">
        <v>10.0867</v>
      </c>
      <c r="D761" s="33">
        <v>25.046700000000001</v>
      </c>
      <c r="E761" s="37">
        <f t="shared" si="132"/>
        <v>3.4675388246824005E-3</v>
      </c>
      <c r="F761" s="37">
        <f t="shared" si="133"/>
        <v>1.0034675388246823</v>
      </c>
      <c r="G761" s="37">
        <f t="shared" si="134"/>
        <v>-0.13300861191175539</v>
      </c>
      <c r="H761" s="37">
        <f t="shared" si="135"/>
        <v>-0.14539122444284436</v>
      </c>
      <c r="I761" s="37">
        <f t="shared" si="136"/>
        <v>-2.0740677336303026E-2</v>
      </c>
      <c r="J761" s="37">
        <f t="shared" si="137"/>
        <v>4.1362018822113988E-2</v>
      </c>
      <c r="K761" s="33">
        <v>123.1</v>
      </c>
      <c r="L761" s="33">
        <v>9.18</v>
      </c>
      <c r="M761" s="33">
        <v>637.88246872461423</v>
      </c>
      <c r="N761" s="33">
        <v>21.283920268887083</v>
      </c>
      <c r="O761" s="33">
        <v>208021.79173595627</v>
      </c>
      <c r="P761" s="33">
        <v>52.850978595450854</v>
      </c>
      <c r="Q761" s="33">
        <v>17235.393354525226</v>
      </c>
      <c r="R761" s="33">
        <v>15.686742656144586</v>
      </c>
      <c r="S761" s="33">
        <v>19.061417959765528</v>
      </c>
      <c r="T761" s="33">
        <v>12.06945425944336</v>
      </c>
      <c r="U761" s="37">
        <f t="shared" si="138"/>
        <v>3.2271708087572272E-2</v>
      </c>
      <c r="V761" s="38">
        <f t="shared" si="139"/>
        <v>1.0322717080875723</v>
      </c>
      <c r="W761" s="38">
        <f t="shared" si="140"/>
        <v>0.15124320873140285</v>
      </c>
      <c r="X761" s="37">
        <f t="shared" si="141"/>
        <v>0.10375821529315399</v>
      </c>
      <c r="Y761" s="37">
        <f t="shared" si="142"/>
        <v>8.7814436801700424E-2</v>
      </c>
      <c r="Z761" s="37">
        <f t="shared" si="143"/>
        <v>0.14271671161946653</v>
      </c>
    </row>
    <row r="762" spans="1:26" x14ac:dyDescent="0.3">
      <c r="A762" s="34">
        <v>32629</v>
      </c>
      <c r="B762" s="33">
        <v>313.89999999999998</v>
      </c>
      <c r="C762" s="33">
        <v>10.193300000000001</v>
      </c>
      <c r="D762" s="33">
        <v>25.133299999999998</v>
      </c>
      <c r="E762" s="37">
        <f t="shared" si="132"/>
        <v>3.4515777590648396E-3</v>
      </c>
      <c r="F762" s="37">
        <f t="shared" si="133"/>
        <v>1.0034515777590649</v>
      </c>
      <c r="G762" s="37">
        <f t="shared" si="134"/>
        <v>-0.1414721214725877</v>
      </c>
      <c r="H762" s="37">
        <f t="shared" si="135"/>
        <v>-0.1406704481436738</v>
      </c>
      <c r="I762" s="37">
        <f t="shared" si="136"/>
        <v>-1.438899501202684E-2</v>
      </c>
      <c r="J762" s="37">
        <f t="shared" si="137"/>
        <v>4.3264204380034421E-2</v>
      </c>
      <c r="K762" s="33">
        <v>123.8</v>
      </c>
      <c r="L762" s="33">
        <v>8.86</v>
      </c>
      <c r="M762" s="33">
        <v>658.61443214862675</v>
      </c>
      <c r="N762" s="33">
        <v>21.387239538772214</v>
      </c>
      <c r="O762" s="33">
        <v>215363.97685321353</v>
      </c>
      <c r="P762" s="33">
        <v>52.733845516155078</v>
      </c>
      <c r="Q762" s="33">
        <v>17243.73188736818</v>
      </c>
      <c r="R762" s="33">
        <v>16.186353538544555</v>
      </c>
      <c r="S762" s="33">
        <v>19.633569215559813</v>
      </c>
      <c r="T762" s="33">
        <v>12.489406484623984</v>
      </c>
      <c r="U762" s="37">
        <f t="shared" si="138"/>
        <v>3.7654562062495289E-2</v>
      </c>
      <c r="V762" s="38">
        <f t="shared" si="139"/>
        <v>1.0376545620624953</v>
      </c>
      <c r="W762" s="38">
        <f t="shared" si="140"/>
        <v>0.11432911424005465</v>
      </c>
      <c r="X762" s="37">
        <f t="shared" si="141"/>
        <v>9.3125302512277131E-2</v>
      </c>
      <c r="Y762" s="37">
        <f t="shared" si="142"/>
        <v>7.3953037599620686E-2</v>
      </c>
      <c r="Z762" s="37">
        <f t="shared" si="143"/>
        <v>0.14352940248285329</v>
      </c>
    </row>
    <row r="763" spans="1:26" x14ac:dyDescent="0.3">
      <c r="A763" s="34">
        <v>32660</v>
      </c>
      <c r="B763" s="33">
        <v>323.7</v>
      </c>
      <c r="C763" s="33">
        <v>10.37</v>
      </c>
      <c r="D763" s="33">
        <v>25.22</v>
      </c>
      <c r="E763" s="37">
        <f t="shared" si="132"/>
        <v>3.4436704517991708E-3</v>
      </c>
      <c r="F763" s="37">
        <f t="shared" si="133"/>
        <v>1.0034436704517993</v>
      </c>
      <c r="G763" s="37">
        <f t="shared" si="134"/>
        <v>-0.14986997084235232</v>
      </c>
      <c r="H763" s="37">
        <f t="shared" si="135"/>
        <v>-0.13623629746155075</v>
      </c>
      <c r="I763" s="37">
        <f t="shared" si="136"/>
        <v>-8.2709216222460746E-3</v>
      </c>
      <c r="J763" s="37">
        <f t="shared" si="137"/>
        <v>4.5118949653603302E-2</v>
      </c>
      <c r="K763" s="33">
        <v>124.1</v>
      </c>
      <c r="L763" s="33">
        <v>8.2799999999999994</v>
      </c>
      <c r="M763" s="33">
        <v>677.5346180499597</v>
      </c>
      <c r="N763" s="33">
        <v>21.705387671232874</v>
      </c>
      <c r="O763" s="33">
        <v>222142.25684719623</v>
      </c>
      <c r="P763" s="33">
        <v>52.787837711522961</v>
      </c>
      <c r="Q763" s="33">
        <v>17307.469007371914</v>
      </c>
      <c r="R763" s="33">
        <v>16.641904235808589</v>
      </c>
      <c r="S763" s="33">
        <v>20.149986195019594</v>
      </c>
      <c r="T763" s="33">
        <v>12.835051546391753</v>
      </c>
      <c r="U763" s="37">
        <f t="shared" si="138"/>
        <v>3.07426970842909E-2</v>
      </c>
      <c r="V763" s="38">
        <f t="shared" si="139"/>
        <v>1.030742697084291</v>
      </c>
      <c r="W763" s="38">
        <f t="shared" si="140"/>
        <v>0.11155237813885366</v>
      </c>
      <c r="X763" s="37">
        <f t="shared" si="141"/>
        <v>8.6703377209411236E-2</v>
      </c>
      <c r="Y763" s="37">
        <f t="shared" si="142"/>
        <v>6.8154189972990054E-2</v>
      </c>
      <c r="Z763" s="37">
        <f t="shared" si="143"/>
        <v>0.1395851819881031</v>
      </c>
    </row>
    <row r="764" spans="1:26" x14ac:dyDescent="0.3">
      <c r="A764" s="34">
        <v>32690</v>
      </c>
      <c r="B764" s="33">
        <v>331.9</v>
      </c>
      <c r="C764" s="33">
        <v>10.423299999999999</v>
      </c>
      <c r="D764" s="33">
        <v>24.71</v>
      </c>
      <c r="E764" s="37">
        <f t="shared" si="132"/>
        <v>-2.042931053625472E-2</v>
      </c>
      <c r="F764" s="37">
        <f t="shared" si="133"/>
        <v>0.97957068946374526</v>
      </c>
      <c r="G764" s="37">
        <f t="shared" si="134"/>
        <v>-0.15821755743990795</v>
      </c>
      <c r="H764" s="37">
        <f t="shared" si="135"/>
        <v>-0.13189242600666296</v>
      </c>
      <c r="I764" s="37">
        <f t="shared" si="136"/>
        <v>-2.3725866921853189E-3</v>
      </c>
      <c r="J764" s="37">
        <f t="shared" si="137"/>
        <v>4.6927544585789072E-2</v>
      </c>
      <c r="K764" s="33">
        <v>124.4</v>
      </c>
      <c r="L764" s="33">
        <v>8.02</v>
      </c>
      <c r="M764" s="33">
        <v>693.02267443729897</v>
      </c>
      <c r="N764" s="33">
        <v>21.764336373794208</v>
      </c>
      <c r="O764" s="33">
        <v>227814.95596997588</v>
      </c>
      <c r="P764" s="33">
        <v>51.595632073954981</v>
      </c>
      <c r="Q764" s="33">
        <v>16960.854359801458</v>
      </c>
      <c r="R764" s="33">
        <v>17.013407650499133</v>
      </c>
      <c r="S764" s="33">
        <v>20.56206243419798</v>
      </c>
      <c r="T764" s="33">
        <v>13.431808984216914</v>
      </c>
      <c r="U764" s="37">
        <f t="shared" si="138"/>
        <v>2.5016557793730337E-2</v>
      </c>
      <c r="V764" s="38">
        <f t="shared" si="139"/>
        <v>1.0250165577937302</v>
      </c>
      <c r="W764" s="38">
        <f t="shared" si="140"/>
        <v>0.10917655206094401</v>
      </c>
      <c r="X764" s="37">
        <f t="shared" si="141"/>
        <v>7.1168827052518147E-2</v>
      </c>
      <c r="Y764" s="37">
        <f t="shared" si="142"/>
        <v>6.3802613252643248E-2</v>
      </c>
      <c r="Z764" s="37">
        <f t="shared" si="143"/>
        <v>0.13579439082067868</v>
      </c>
    </row>
    <row r="765" spans="1:26" x14ac:dyDescent="0.3">
      <c r="A765" s="34">
        <v>32721</v>
      </c>
      <c r="B765" s="33">
        <v>346.6</v>
      </c>
      <c r="C765" s="33">
        <v>10.5467</v>
      </c>
      <c r="D765" s="33">
        <v>24.2</v>
      </c>
      <c r="E765" s="37">
        <f t="shared" si="132"/>
        <v>-2.0855386837878038E-2</v>
      </c>
      <c r="F765" s="37">
        <f t="shared" si="133"/>
        <v>0.97914461316212198</v>
      </c>
      <c r="G765" s="37">
        <f t="shared" si="134"/>
        <v>-0.13421881926790191</v>
      </c>
      <c r="H765" s="37">
        <f t="shared" si="135"/>
        <v>-0.11882063391968911</v>
      </c>
      <c r="I765" s="37">
        <f t="shared" si="136"/>
        <v>7.2387364591008918E-3</v>
      </c>
      <c r="J765" s="37">
        <f t="shared" si="137"/>
        <v>5.1343185019416815E-2</v>
      </c>
      <c r="K765" s="33">
        <v>124.6</v>
      </c>
      <c r="L765" s="33">
        <v>8.11</v>
      </c>
      <c r="M765" s="33">
        <v>722.55529534510435</v>
      </c>
      <c r="N765" s="33">
        <v>21.986653010433386</v>
      </c>
      <c r="O765" s="33">
        <v>238125.41241098091</v>
      </c>
      <c r="P765" s="33">
        <v>50.449619582664525</v>
      </c>
      <c r="Q765" s="33">
        <v>16626.182863086375</v>
      </c>
      <c r="R765" s="33">
        <v>17.734251436577324</v>
      </c>
      <c r="S765" s="33">
        <v>21.393656539479533</v>
      </c>
      <c r="T765" s="33">
        <v>14.322314049586778</v>
      </c>
      <c r="U765" s="37">
        <f t="shared" si="138"/>
        <v>4.3337658555576843E-2</v>
      </c>
      <c r="V765" s="38">
        <f t="shared" si="139"/>
        <v>1.0433376585555769</v>
      </c>
      <c r="W765" s="38">
        <f t="shared" si="140"/>
        <v>8.1024509929959132E-2</v>
      </c>
      <c r="X765" s="37">
        <f t="shared" si="141"/>
        <v>6.8361716300238129E-2</v>
      </c>
      <c r="Y765" s="37">
        <f t="shared" si="142"/>
        <v>5.730852252288976E-2</v>
      </c>
      <c r="Z765" s="37">
        <f t="shared" si="143"/>
        <v>0.13757660993563281</v>
      </c>
    </row>
    <row r="766" spans="1:26" x14ac:dyDescent="0.3">
      <c r="A766" s="34">
        <v>32752</v>
      </c>
      <c r="B766" s="33">
        <v>347.3</v>
      </c>
      <c r="C766" s="33">
        <v>10.73</v>
      </c>
      <c r="D766" s="33">
        <v>23.69</v>
      </c>
      <c r="E766" s="37">
        <f t="shared" si="132"/>
        <v>-2.1299614991946537E-2</v>
      </c>
      <c r="F766" s="37">
        <f t="shared" si="133"/>
        <v>0.97870038500805345</v>
      </c>
      <c r="G766" s="37">
        <f t="shared" si="134"/>
        <v>-0.10919774108638314</v>
      </c>
      <c r="H766" s="37">
        <f t="shared" si="135"/>
        <v>-0.10570761854639477</v>
      </c>
      <c r="I766" s="37">
        <f t="shared" si="136"/>
        <v>1.6798459291075041E-2</v>
      </c>
      <c r="J766" s="37">
        <f t="shared" si="137"/>
        <v>5.5750687205033067E-2</v>
      </c>
      <c r="K766" s="33">
        <v>125</v>
      </c>
      <c r="L766" s="33">
        <v>8.19</v>
      </c>
      <c r="M766" s="33">
        <v>721.69773520000001</v>
      </c>
      <c r="N766" s="33">
        <v>22.297197519999997</v>
      </c>
      <c r="O766" s="33">
        <v>238455.15038107531</v>
      </c>
      <c r="P766" s="33">
        <v>49.228388559999999</v>
      </c>
      <c r="Q766" s="33">
        <v>16265.483767715732</v>
      </c>
      <c r="R766" s="33">
        <v>17.714220678979082</v>
      </c>
      <c r="S766" s="33">
        <v>21.332067137506495</v>
      </c>
      <c r="T766" s="33">
        <v>14.660194174757281</v>
      </c>
      <c r="U766" s="37">
        <f t="shared" si="138"/>
        <v>2.0175824685226859E-3</v>
      </c>
      <c r="V766" s="38">
        <f t="shared" si="139"/>
        <v>1.0020175824685227</v>
      </c>
      <c r="W766" s="38">
        <f t="shared" si="140"/>
        <v>-5.1767109877350226E-2</v>
      </c>
      <c r="X766" s="37">
        <f t="shared" si="141"/>
        <v>5.6455550112823438E-2</v>
      </c>
      <c r="Y766" s="37">
        <f t="shared" si="142"/>
        <v>5.4342146161031835E-2</v>
      </c>
      <c r="Z766" s="37">
        <f t="shared" si="143"/>
        <v>0.12921090927003842</v>
      </c>
    </row>
    <row r="767" spans="1:26" x14ac:dyDescent="0.3">
      <c r="A767" s="34">
        <v>32782</v>
      </c>
      <c r="B767" s="33">
        <v>347.4</v>
      </c>
      <c r="C767" s="33">
        <v>10.7967</v>
      </c>
      <c r="D767" s="33">
        <v>23.4267</v>
      </c>
      <c r="E767" s="37">
        <f t="shared" si="132"/>
        <v>-1.117662064101076E-2</v>
      </c>
      <c r="F767" s="37">
        <f t="shared" si="133"/>
        <v>0.98882337935898923</v>
      </c>
      <c r="G767" s="37">
        <f t="shared" si="134"/>
        <v>-8.3087572721984748E-2</v>
      </c>
      <c r="H767" s="37">
        <f t="shared" si="135"/>
        <v>-9.2542795140040823E-2</v>
      </c>
      <c r="I767" s="37">
        <f t="shared" si="136"/>
        <v>2.6317818767532586E-2</v>
      </c>
      <c r="J767" s="37">
        <f t="shared" si="137"/>
        <v>6.0154309284223828E-2</v>
      </c>
      <c r="K767" s="33">
        <v>125.6</v>
      </c>
      <c r="L767" s="33">
        <v>8.01</v>
      </c>
      <c r="M767" s="33">
        <v>718.45694426751584</v>
      </c>
      <c r="N767" s="33">
        <v>22.328624324044586</v>
      </c>
      <c r="O767" s="33">
        <v>237999.1626216681</v>
      </c>
      <c r="P767" s="33">
        <v>48.448691123407642</v>
      </c>
      <c r="Q767" s="33">
        <v>16049.323497377756</v>
      </c>
      <c r="R767" s="33">
        <v>17.640853852797949</v>
      </c>
      <c r="S767" s="33">
        <v>21.20812869743861</v>
      </c>
      <c r="T767" s="33">
        <v>14.829233310709574</v>
      </c>
      <c r="U767" s="37">
        <f t="shared" si="138"/>
        <v>2.8789405697620665E-4</v>
      </c>
      <c r="V767" s="38">
        <f t="shared" si="139"/>
        <v>1.0002878940569762</v>
      </c>
      <c r="W767" s="38">
        <f t="shared" si="140"/>
        <v>-9.8616757913579711E-2</v>
      </c>
      <c r="X767" s="37">
        <f t="shared" si="141"/>
        <v>5.622069624579229E-2</v>
      </c>
      <c r="Y767" s="37">
        <f t="shared" si="142"/>
        <v>5.5107499265913518E-2</v>
      </c>
      <c r="Z767" s="37">
        <f t="shared" si="143"/>
        <v>0.12829255890959868</v>
      </c>
    </row>
    <row r="768" spans="1:26" x14ac:dyDescent="0.3">
      <c r="A768" s="34">
        <v>32813</v>
      </c>
      <c r="B768" s="33">
        <v>340.2</v>
      </c>
      <c r="C768" s="33">
        <v>10.923299999999999</v>
      </c>
      <c r="D768" s="33">
        <v>23.1633</v>
      </c>
      <c r="E768" s="37">
        <f t="shared" si="132"/>
        <v>-1.1307267928571894E-2</v>
      </c>
      <c r="F768" s="37">
        <f t="shared" si="133"/>
        <v>0.98869273207142816</v>
      </c>
      <c r="G768" s="37">
        <f t="shared" si="134"/>
        <v>-7.8426905473887754E-2</v>
      </c>
      <c r="H768" s="37">
        <f t="shared" si="135"/>
        <v>-8.2525475575607299E-2</v>
      </c>
      <c r="I768" s="37">
        <f t="shared" si="136"/>
        <v>3.6264150486874591E-2</v>
      </c>
      <c r="J768" s="37">
        <f t="shared" si="137"/>
        <v>6.4394191910165155E-2</v>
      </c>
      <c r="K768" s="33">
        <v>125.9</v>
      </c>
      <c r="L768" s="33">
        <v>7.87</v>
      </c>
      <c r="M768" s="33">
        <v>701.89015567911031</v>
      </c>
      <c r="N768" s="33">
        <v>22.536615924543288</v>
      </c>
      <c r="O768" s="33">
        <v>233133.30782540384</v>
      </c>
      <c r="P768" s="33">
        <v>47.789806710881649</v>
      </c>
      <c r="Q768" s="33">
        <v>15873.417839953489</v>
      </c>
      <c r="R768" s="33">
        <v>17.242369266947424</v>
      </c>
      <c r="S768" s="33">
        <v>20.697305291068073</v>
      </c>
      <c r="T768" s="33">
        <v>14.687026459960368</v>
      </c>
      <c r="U768" s="37">
        <f t="shared" si="138"/>
        <v>-2.0943173845243135E-2</v>
      </c>
      <c r="V768" s="38">
        <f t="shared" si="139"/>
        <v>0.97905682615475687</v>
      </c>
      <c r="W768" s="38">
        <f t="shared" si="140"/>
        <v>-0.1228774648890657</v>
      </c>
      <c r="X768" s="37">
        <f t="shared" si="141"/>
        <v>5.1270180103000662E-2</v>
      </c>
      <c r="Y768" s="37">
        <f t="shared" si="142"/>
        <v>5.3685185195134544E-2</v>
      </c>
      <c r="Z768" s="37">
        <f t="shared" si="143"/>
        <v>0.12685165895584305</v>
      </c>
    </row>
    <row r="769" spans="1:26" x14ac:dyDescent="0.3">
      <c r="A769" s="34">
        <v>32843</v>
      </c>
      <c r="B769" s="33">
        <v>348.6</v>
      </c>
      <c r="C769" s="33">
        <v>11.06</v>
      </c>
      <c r="D769" s="33">
        <v>22.87</v>
      </c>
      <c r="E769" s="37">
        <f t="shared" si="132"/>
        <v>-1.2743121566421746E-2</v>
      </c>
      <c r="F769" s="37">
        <f t="shared" si="133"/>
        <v>0.98725687843357823</v>
      </c>
      <c r="G769" s="37">
        <f t="shared" si="134"/>
        <v>-7.3659969917824974E-2</v>
      </c>
      <c r="H769" s="37">
        <f t="shared" si="135"/>
        <v>-7.2573740693376187E-2</v>
      </c>
      <c r="I769" s="37">
        <f t="shared" si="136"/>
        <v>4.5960615708886543E-2</v>
      </c>
      <c r="J769" s="37">
        <f t="shared" si="137"/>
        <v>6.8555451189899586E-2</v>
      </c>
      <c r="K769" s="33">
        <v>126.1</v>
      </c>
      <c r="L769" s="33">
        <v>7.84</v>
      </c>
      <c r="M769" s="33">
        <v>718.08006185567012</v>
      </c>
      <c r="N769" s="33">
        <v>22.782459793814432</v>
      </c>
      <c r="O769" s="33">
        <v>239141.39735890325</v>
      </c>
      <c r="P769" s="33">
        <v>47.109842268041241</v>
      </c>
      <c r="Q769" s="33">
        <v>15688.937916230976</v>
      </c>
      <c r="R769" s="33">
        <v>17.65021290494732</v>
      </c>
      <c r="S769" s="33">
        <v>21.154881971751593</v>
      </c>
      <c r="T769" s="33">
        <v>15.242675994752952</v>
      </c>
      <c r="U769" s="37">
        <f t="shared" si="138"/>
        <v>2.4391453124159263E-2</v>
      </c>
      <c r="V769" s="38">
        <f t="shared" si="139"/>
        <v>1.0243914531241594</v>
      </c>
      <c r="W769" s="38">
        <f t="shared" si="140"/>
        <v>-8.0593946311582787E-2</v>
      </c>
      <c r="X769" s="37">
        <f t="shared" si="141"/>
        <v>6.6552080979407791E-2</v>
      </c>
      <c r="Y769" s="37">
        <f t="shared" si="142"/>
        <v>5.6717457048706343E-2</v>
      </c>
      <c r="Z769" s="37">
        <f t="shared" si="143"/>
        <v>0.13560903809148961</v>
      </c>
    </row>
    <row r="770" spans="1:26" x14ac:dyDescent="0.3">
      <c r="A770" s="34">
        <v>32874</v>
      </c>
      <c r="B770" s="33">
        <v>339.97</v>
      </c>
      <c r="C770" s="33">
        <v>11.14</v>
      </c>
      <c r="D770" s="33">
        <v>22.49</v>
      </c>
      <c r="E770" s="37">
        <f t="shared" si="132"/>
        <v>-1.6755242063465566E-2</v>
      </c>
      <c r="F770" s="37">
        <f t="shared" si="133"/>
        <v>0.98324475793653443</v>
      </c>
      <c r="G770" s="37">
        <f t="shared" si="134"/>
        <v>-6.7545967033039056E-2</v>
      </c>
      <c r="H770" s="37">
        <f t="shared" si="135"/>
        <v>-6.2245338519562488E-2</v>
      </c>
      <c r="I770" s="37">
        <f t="shared" si="136"/>
        <v>5.5692366666178827E-2</v>
      </c>
      <c r="J770" s="37">
        <f t="shared" si="137"/>
        <v>7.2776371492260239E-2</v>
      </c>
      <c r="K770" s="33">
        <v>127.4</v>
      </c>
      <c r="L770" s="33">
        <v>8.2100000000000009</v>
      </c>
      <c r="M770" s="33">
        <v>693.15720102040814</v>
      </c>
      <c r="N770" s="33">
        <v>22.713095918367348</v>
      </c>
      <c r="O770" s="33">
        <v>231471.70804774456</v>
      </c>
      <c r="P770" s="33">
        <v>45.854356122448969</v>
      </c>
      <c r="Q770" s="33">
        <v>15312.523793257564</v>
      </c>
      <c r="R770" s="33">
        <v>17.048843606878261</v>
      </c>
      <c r="S770" s="33">
        <v>20.406154475024749</v>
      </c>
      <c r="T770" s="33">
        <v>15.116496220542466</v>
      </c>
      <c r="U770" s="37">
        <f t="shared" si="138"/>
        <v>-2.5067754662793665E-2</v>
      </c>
      <c r="V770" s="38">
        <f t="shared" si="139"/>
        <v>0.97493224533720635</v>
      </c>
      <c r="W770" s="38">
        <f t="shared" si="140"/>
        <v>-6.4965277083684936E-2</v>
      </c>
      <c r="X770" s="37">
        <f t="shared" si="141"/>
        <v>6.83245150467231E-2</v>
      </c>
      <c r="Y770" s="37">
        <f t="shared" si="142"/>
        <v>4.9307878005008909E-2</v>
      </c>
      <c r="Z770" s="37">
        <f t="shared" si="143"/>
        <v>0.1358394491931838</v>
      </c>
    </row>
    <row r="771" spans="1:26" x14ac:dyDescent="0.3">
      <c r="A771" s="34">
        <v>32905</v>
      </c>
      <c r="B771" s="33">
        <v>330.45</v>
      </c>
      <c r="C771" s="33">
        <v>11.23</v>
      </c>
      <c r="D771" s="33">
        <v>22.08</v>
      </c>
      <c r="E771" s="37">
        <f t="shared" si="132"/>
        <v>-1.8398544562329765E-2</v>
      </c>
      <c r="F771" s="37">
        <f t="shared" si="133"/>
        <v>0.98160145543767019</v>
      </c>
      <c r="G771" s="37">
        <f t="shared" si="134"/>
        <v>-5.8645636029889592E-2</v>
      </c>
      <c r="H771" s="37">
        <f t="shared" si="135"/>
        <v>-5.23514287396325E-2</v>
      </c>
      <c r="I771" s="37">
        <f t="shared" si="136"/>
        <v>6.3269480367668329E-2</v>
      </c>
      <c r="J771" s="37">
        <f t="shared" si="137"/>
        <v>7.6375868482255527E-2</v>
      </c>
      <c r="K771" s="33">
        <v>128</v>
      </c>
      <c r="L771" s="33">
        <v>8.4700000000000006</v>
      </c>
      <c r="M771" s="33">
        <v>670.58889726562495</v>
      </c>
      <c r="N771" s="33">
        <v>22.789267109375</v>
      </c>
      <c r="O771" s="33">
        <v>224569.47202455968</v>
      </c>
      <c r="P771" s="33">
        <v>44.807392499999992</v>
      </c>
      <c r="Q771" s="33">
        <v>15005.277477083604</v>
      </c>
      <c r="R771" s="33">
        <v>16.50809351649028</v>
      </c>
      <c r="S771" s="33">
        <v>19.735353262096382</v>
      </c>
      <c r="T771" s="33">
        <v>14.966032608695652</v>
      </c>
      <c r="U771" s="37">
        <f t="shared" si="138"/>
        <v>-2.840201650666517E-2</v>
      </c>
      <c r="V771" s="38">
        <f t="shared" si="139"/>
        <v>0.97159798349333482</v>
      </c>
      <c r="W771" s="38">
        <f t="shared" si="140"/>
        <v>-5.0481387914536158E-2</v>
      </c>
      <c r="X771" s="37">
        <f t="shared" si="141"/>
        <v>7.6522116578286337E-2</v>
      </c>
      <c r="Y771" s="37">
        <f t="shared" si="142"/>
        <v>5.8752567839380987E-2</v>
      </c>
      <c r="Z771" s="37">
        <f t="shared" si="143"/>
        <v>0.13818793878534574</v>
      </c>
    </row>
    <row r="772" spans="1:26" x14ac:dyDescent="0.3">
      <c r="A772" s="34">
        <v>32933</v>
      </c>
      <c r="B772" s="33">
        <v>338.46</v>
      </c>
      <c r="C772" s="33">
        <v>11.32</v>
      </c>
      <c r="D772" s="33">
        <v>21.67</v>
      </c>
      <c r="E772" s="37">
        <f t="shared" ref="E772:E835" si="144">LN(D772/D771)</f>
        <v>-1.8743405860626706E-2</v>
      </c>
      <c r="F772" s="37">
        <f t="shared" ref="F772:F835" si="145">1+E772</f>
        <v>0.98125659413937327</v>
      </c>
      <c r="G772" s="37">
        <f t="shared" ref="G772:G835" si="146">PRODUCT(F772:F783)-1</f>
        <v>-4.811730135194292E-2</v>
      </c>
      <c r="H772" s="37">
        <f t="shared" ref="H772:H835" si="147">((PRODUCT(F772:F807)^(1/COUNT(F772:F807))-1))*12</f>
        <v>-4.1948510923646154E-2</v>
      </c>
      <c r="I772" s="37">
        <f t="shared" ref="I772:I835" si="148">((PRODUCT(F772:F831)^(1/COUNT(F772:F831))-1))*12</f>
        <v>7.110259138892161E-2</v>
      </c>
      <c r="J772" s="37">
        <f t="shared" ref="J772:J835" si="149">((PRODUCT(F772:F891)^(1/COUNT(F772:F891))-1))*12</f>
        <v>8.0109621258738883E-2</v>
      </c>
      <c r="K772" s="33">
        <v>128.69999999999999</v>
      </c>
      <c r="L772" s="33">
        <v>8.59</v>
      </c>
      <c r="M772" s="33">
        <v>683.10800606060604</v>
      </c>
      <c r="N772" s="33">
        <v>22.846961616161618</v>
      </c>
      <c r="O772" s="33">
        <v>229399.51097660066</v>
      </c>
      <c r="P772" s="33">
        <v>43.736188888888897</v>
      </c>
      <c r="Q772" s="33">
        <v>14687.370451051638</v>
      </c>
      <c r="R772" s="33">
        <v>16.833748233480943</v>
      </c>
      <c r="S772" s="33">
        <v>20.101015892206529</v>
      </c>
      <c r="T772" s="33">
        <v>15.618827872634977</v>
      </c>
      <c r="U772" s="37">
        <f t="shared" ref="U772:U835" si="150">LN(B772/B771)</f>
        <v>2.3950555063477881E-2</v>
      </c>
      <c r="V772" s="38">
        <f t="shared" ref="V772:V835" si="151">1+U772</f>
        <v>1.023950555063478</v>
      </c>
      <c r="W772" s="38">
        <f t="shared" ref="W772:W835" si="152">PRODUCT(V772:V783)-1</f>
        <v>8.1873399586609219E-2</v>
      </c>
      <c r="X772" s="37">
        <f t="shared" ref="X772:X835" si="153">((PRODUCT(V772:V807)^(1/COUNT(V772:V807)))-1)*12</f>
        <v>9.1110514924802821E-2</v>
      </c>
      <c r="Y772" s="37">
        <f t="shared" ref="Y772:Y835" si="154">((PRODUCT(V772:V831)^(1/COUNT(V772:V831)))-1)*12</f>
        <v>7.1503581552792461E-2</v>
      </c>
      <c r="Z772" s="37">
        <f t="shared" ref="Z772:Z835" si="155">((PRODUCT(V772:V891)^(1/COUNT(V772:V891)))-1)*12</f>
        <v>0.13842780561664725</v>
      </c>
    </row>
    <row r="773" spans="1:26" x14ac:dyDescent="0.3">
      <c r="A773" s="34">
        <v>32964</v>
      </c>
      <c r="B773" s="33">
        <v>338.18</v>
      </c>
      <c r="C773" s="33">
        <v>11.4367</v>
      </c>
      <c r="D773" s="33">
        <v>21.533300000000001</v>
      </c>
      <c r="E773" s="37">
        <f t="shared" si="144"/>
        <v>-6.3282414166355005E-3</v>
      </c>
      <c r="F773" s="37">
        <f t="shared" si="145"/>
        <v>0.99367175858336454</v>
      </c>
      <c r="G773" s="37">
        <f t="shared" si="146"/>
        <v>-3.3943145282116505E-2</v>
      </c>
      <c r="H773" s="37">
        <f t="shared" si="147"/>
        <v>-3.1473179539688534E-2</v>
      </c>
      <c r="I773" s="37">
        <f t="shared" si="148"/>
        <v>7.8929596791945222E-2</v>
      </c>
      <c r="J773" s="37">
        <f t="shared" si="149"/>
        <v>8.3845979204643761E-2</v>
      </c>
      <c r="K773" s="33">
        <v>128.9</v>
      </c>
      <c r="L773" s="33">
        <v>8.7899999999999991</v>
      </c>
      <c r="M773" s="33">
        <v>681.48385989138865</v>
      </c>
      <c r="N773" s="33">
        <v>23.0466806446858</v>
      </c>
      <c r="O773" s="33">
        <v>229499.05077833647</v>
      </c>
      <c r="P773" s="33">
        <v>43.392857058960431</v>
      </c>
      <c r="Q773" s="33">
        <v>14613.140665104833</v>
      </c>
      <c r="R773" s="33">
        <v>16.813913898735763</v>
      </c>
      <c r="S773" s="33">
        <v>20.055719260909886</v>
      </c>
      <c r="T773" s="33">
        <v>15.704977871482773</v>
      </c>
      <c r="U773" s="37">
        <f t="shared" si="150"/>
        <v>-8.2761886965651262E-4</v>
      </c>
      <c r="V773" s="38">
        <f t="shared" si="151"/>
        <v>0.99917238113034346</v>
      </c>
      <c r="W773" s="38">
        <f t="shared" si="152"/>
        <v>8.5395488263807273E-2</v>
      </c>
      <c r="X773" s="37">
        <f t="shared" si="153"/>
        <v>8.9473687580716721E-2</v>
      </c>
      <c r="Y773" s="37">
        <f t="shared" si="154"/>
        <v>7.1323660437593972E-2</v>
      </c>
      <c r="Z773" s="37">
        <f t="shared" si="155"/>
        <v>0.13977576994264673</v>
      </c>
    </row>
    <row r="774" spans="1:26" x14ac:dyDescent="0.3">
      <c r="A774" s="34">
        <v>32994</v>
      </c>
      <c r="B774" s="33">
        <v>350.25</v>
      </c>
      <c r="C774" s="33">
        <v>11.5533</v>
      </c>
      <c r="D774" s="33">
        <v>21.396699999999999</v>
      </c>
      <c r="E774" s="37">
        <f t="shared" si="144"/>
        <v>-6.3638696022102455E-3</v>
      </c>
      <c r="F774" s="37">
        <f t="shared" si="145"/>
        <v>0.99363613039778975</v>
      </c>
      <c r="G774" s="37">
        <f t="shared" si="146"/>
        <v>-5.4941603646104564E-2</v>
      </c>
      <c r="H774" s="37">
        <f t="shared" si="147"/>
        <v>-3.2235936276293842E-2</v>
      </c>
      <c r="I774" s="37">
        <f t="shared" si="148"/>
        <v>8.4011715968841827E-2</v>
      </c>
      <c r="J774" s="37">
        <f t="shared" si="149"/>
        <v>8.512033462950086E-2</v>
      </c>
      <c r="K774" s="33">
        <v>129.19999999999999</v>
      </c>
      <c r="L774" s="33">
        <v>8.76</v>
      </c>
      <c r="M774" s="33">
        <v>704.16786571207433</v>
      </c>
      <c r="N774" s="33">
        <v>23.227587731424148</v>
      </c>
      <c r="O774" s="33">
        <v>237790.0520980412</v>
      </c>
      <c r="P774" s="33">
        <v>43.017469157120743</v>
      </c>
      <c r="Q774" s="33">
        <v>14526.545061316654</v>
      </c>
      <c r="R774" s="33">
        <v>17.392413588645002</v>
      </c>
      <c r="S774" s="33">
        <v>20.723389021046003</v>
      </c>
      <c r="T774" s="33">
        <v>16.369346674954549</v>
      </c>
      <c r="U774" s="37">
        <f t="shared" si="150"/>
        <v>3.5068887106833369E-2</v>
      </c>
      <c r="V774" s="38">
        <f t="shared" si="151"/>
        <v>1.0350688871068334</v>
      </c>
      <c r="W774" s="38">
        <f t="shared" si="152"/>
        <v>0.10767555437140097</v>
      </c>
      <c r="X774" s="37">
        <f t="shared" si="153"/>
        <v>8.43865097923997E-2</v>
      </c>
      <c r="Y774" s="37">
        <f t="shared" si="154"/>
        <v>7.7339162548497598E-2</v>
      </c>
      <c r="Z774" s="37">
        <f t="shared" si="155"/>
        <v>0.14118533735100147</v>
      </c>
    </row>
    <row r="775" spans="1:26" x14ac:dyDescent="0.3">
      <c r="A775" s="34">
        <v>33025</v>
      </c>
      <c r="B775" s="33">
        <v>360.39</v>
      </c>
      <c r="C775" s="33">
        <v>11.66</v>
      </c>
      <c r="D775" s="33">
        <v>21.26</v>
      </c>
      <c r="E775" s="37">
        <f t="shared" si="144"/>
        <v>-6.4093316156200661E-3</v>
      </c>
      <c r="F775" s="37">
        <f t="shared" si="145"/>
        <v>0.99359066838437993</v>
      </c>
      <c r="G775" s="37">
        <f t="shared" si="146"/>
        <v>-7.284998957250588E-2</v>
      </c>
      <c r="H775" s="37">
        <f t="shared" si="147"/>
        <v>-3.3011772485328272E-2</v>
      </c>
      <c r="I775" s="37">
        <f t="shared" si="148"/>
        <v>8.9032038832743687E-2</v>
      </c>
      <c r="J775" s="37">
        <f t="shared" si="149"/>
        <v>8.6394455570408368E-2</v>
      </c>
      <c r="K775" s="33">
        <v>129.9</v>
      </c>
      <c r="L775" s="33">
        <v>8.48</v>
      </c>
      <c r="M775" s="33">
        <v>720.64960484988444</v>
      </c>
      <c r="N775" s="33">
        <v>23.315781216320243</v>
      </c>
      <c r="O775" s="33">
        <v>244011.88577921948</v>
      </c>
      <c r="P775" s="33">
        <v>42.512307775211703</v>
      </c>
      <c r="Q775" s="33">
        <v>14394.663258320727</v>
      </c>
      <c r="R775" s="33">
        <v>17.817082821653003</v>
      </c>
      <c r="S775" s="33">
        <v>21.206758327830464</v>
      </c>
      <c r="T775" s="33">
        <v>16.951552210724362</v>
      </c>
      <c r="U775" s="37">
        <f t="shared" si="150"/>
        <v>2.8539593184277089E-2</v>
      </c>
      <c r="V775" s="38">
        <f t="shared" si="151"/>
        <v>1.0285395931842771</v>
      </c>
      <c r="W775" s="38">
        <f t="shared" si="152"/>
        <v>6.5372719988159744E-2</v>
      </c>
      <c r="X775" s="37">
        <f t="shared" si="153"/>
        <v>7.4456455394716237E-2</v>
      </c>
      <c r="Y775" s="37">
        <f t="shared" si="154"/>
        <v>7.6512141586688287E-2</v>
      </c>
      <c r="Z775" s="37">
        <f t="shared" si="155"/>
        <v>0.13464076752939214</v>
      </c>
    </row>
    <row r="776" spans="1:26" x14ac:dyDescent="0.3">
      <c r="A776" s="34">
        <v>33055</v>
      </c>
      <c r="B776" s="33">
        <v>360.03</v>
      </c>
      <c r="C776" s="33">
        <v>11.726699999999999</v>
      </c>
      <c r="D776" s="33">
        <v>21.42</v>
      </c>
      <c r="E776" s="37">
        <f t="shared" si="144"/>
        <v>7.4976921058009351E-3</v>
      </c>
      <c r="F776" s="37">
        <f t="shared" si="145"/>
        <v>1.007497692105801</v>
      </c>
      <c r="G776" s="37">
        <f t="shared" si="146"/>
        <v>-8.8100848027343748E-2</v>
      </c>
      <c r="H776" s="37">
        <f t="shared" si="147"/>
        <v>-3.3797835957684264E-2</v>
      </c>
      <c r="I776" s="37">
        <f t="shared" si="148"/>
        <v>9.3996233809462204E-2</v>
      </c>
      <c r="J776" s="37">
        <f t="shared" si="149"/>
        <v>8.7669388587015895E-2</v>
      </c>
      <c r="K776" s="33">
        <v>130.4</v>
      </c>
      <c r="L776" s="33">
        <v>8.4700000000000006</v>
      </c>
      <c r="M776" s="33">
        <v>717.16926832822071</v>
      </c>
      <c r="N776" s="33">
        <v>23.359244671012263</v>
      </c>
      <c r="O776" s="33">
        <v>243492.56400332984</v>
      </c>
      <c r="P776" s="33">
        <v>42.668015797546012</v>
      </c>
      <c r="Q776" s="33">
        <v>14486.600341503005</v>
      </c>
      <c r="R776" s="33">
        <v>17.747171587070238</v>
      </c>
      <c r="S776" s="33">
        <v>21.102886533307007</v>
      </c>
      <c r="T776" s="33">
        <v>16.808123249299719</v>
      </c>
      <c r="U776" s="37">
        <f t="shared" si="150"/>
        <v>-9.9941708993374584E-4</v>
      </c>
      <c r="V776" s="38">
        <f t="shared" si="151"/>
        <v>0.99900058291006621</v>
      </c>
      <c r="W776" s="38">
        <f t="shared" si="152"/>
        <v>3.663286076480099E-2</v>
      </c>
      <c r="X776" s="37">
        <f t="shared" si="153"/>
        <v>6.7123986121041312E-2</v>
      </c>
      <c r="Y776" s="37">
        <f t="shared" si="154"/>
        <v>7.6648315206628403E-2</v>
      </c>
      <c r="Z776" s="37">
        <f t="shared" si="155"/>
        <v>0.13480310876699964</v>
      </c>
    </row>
    <row r="777" spans="1:26" x14ac:dyDescent="0.3">
      <c r="A777" s="34">
        <v>33086</v>
      </c>
      <c r="B777" s="33">
        <v>330.75</v>
      </c>
      <c r="C777" s="33">
        <v>11.783300000000001</v>
      </c>
      <c r="D777" s="33">
        <v>21.58</v>
      </c>
      <c r="E777" s="37">
        <f t="shared" si="144"/>
        <v>7.441894810385645E-3</v>
      </c>
      <c r="F777" s="37">
        <f t="shared" si="145"/>
        <v>1.0074418948103856</v>
      </c>
      <c r="G777" s="37">
        <f t="shared" si="146"/>
        <v>-0.12186501663654492</v>
      </c>
      <c r="H777" s="37">
        <f t="shared" si="147"/>
        <v>-3.0202551804878741E-2</v>
      </c>
      <c r="I777" s="37">
        <f t="shared" si="148"/>
        <v>9.3943646060826502E-2</v>
      </c>
      <c r="J777" s="37">
        <f t="shared" si="149"/>
        <v>8.8055115772509573E-2</v>
      </c>
      <c r="K777" s="33">
        <v>131.6</v>
      </c>
      <c r="L777" s="33">
        <v>8.75</v>
      </c>
      <c r="M777" s="33">
        <v>652.83666223404259</v>
      </c>
      <c r="N777" s="33">
        <v>23.257959915653498</v>
      </c>
      <c r="O777" s="33">
        <v>222308.46769574028</v>
      </c>
      <c r="P777" s="33">
        <v>42.59475486322188</v>
      </c>
      <c r="Q777" s="33">
        <v>14504.661323882312</v>
      </c>
      <c r="R777" s="33">
        <v>16.168334756508976</v>
      </c>
      <c r="S777" s="33">
        <v>19.211937494842857</v>
      </c>
      <c r="T777" s="33">
        <v>15.326691380908249</v>
      </c>
      <c r="U777" s="37">
        <f t="shared" si="150"/>
        <v>-8.4824558316394558E-2</v>
      </c>
      <c r="V777" s="38">
        <f t="shared" si="151"/>
        <v>0.91517544168360543</v>
      </c>
      <c r="W777" s="38">
        <f t="shared" si="152"/>
        <v>4.2977851903569286E-2</v>
      </c>
      <c r="X777" s="37">
        <f t="shared" si="153"/>
        <v>6.6882122403888467E-2</v>
      </c>
      <c r="Y777" s="37">
        <f t="shared" si="154"/>
        <v>8.335996652271227E-2</v>
      </c>
      <c r="Z777" s="37">
        <f t="shared" si="155"/>
        <v>0.13566217154214755</v>
      </c>
    </row>
    <row r="778" spans="1:26" x14ac:dyDescent="0.3">
      <c r="A778" s="34">
        <v>33117</v>
      </c>
      <c r="B778" s="33">
        <v>315.41000000000003</v>
      </c>
      <c r="C778" s="33">
        <v>11.83</v>
      </c>
      <c r="D778" s="33">
        <v>21.74</v>
      </c>
      <c r="E778" s="37">
        <f t="shared" si="144"/>
        <v>7.3869218630747734E-3</v>
      </c>
      <c r="F778" s="37">
        <f t="shared" si="145"/>
        <v>1.0073869218630749</v>
      </c>
      <c r="G778" s="37">
        <f t="shared" si="146"/>
        <v>-0.15227255548931318</v>
      </c>
      <c r="H778" s="37">
        <f t="shared" si="147"/>
        <v>-2.6696969032960371E-2</v>
      </c>
      <c r="I778" s="37">
        <f t="shared" si="148"/>
        <v>9.3891822045099715E-2</v>
      </c>
      <c r="J778" s="37">
        <f t="shared" si="149"/>
        <v>8.8433717131282563E-2</v>
      </c>
      <c r="K778" s="33">
        <v>132.69999999999999</v>
      </c>
      <c r="L778" s="33">
        <v>8.89</v>
      </c>
      <c r="M778" s="33">
        <v>617.39784272795782</v>
      </c>
      <c r="N778" s="33">
        <v>23.156578673700078</v>
      </c>
      <c r="O778" s="33">
        <v>210897.71500350841</v>
      </c>
      <c r="P778" s="33">
        <v>42.554862245666918</v>
      </c>
      <c r="Q778" s="33">
        <v>14536.369563984252</v>
      </c>
      <c r="R778" s="33">
        <v>15.301285443522621</v>
      </c>
      <c r="S778" s="33">
        <v>18.172367021965112</v>
      </c>
      <c r="T778" s="33">
        <v>14.50827966881325</v>
      </c>
      <c r="U778" s="37">
        <f t="shared" si="150"/>
        <v>-4.7489423198294065E-2</v>
      </c>
      <c r="V778" s="38">
        <f t="shared" si="151"/>
        <v>0.95251057680170592</v>
      </c>
      <c r="W778" s="38">
        <f t="shared" si="152"/>
        <v>0.16680666712119385</v>
      </c>
      <c r="X778" s="37">
        <f t="shared" si="153"/>
        <v>0.10169217332116176</v>
      </c>
      <c r="Y778" s="37">
        <f t="shared" si="154"/>
        <v>0.10185189255318328</v>
      </c>
      <c r="Z778" s="37">
        <f t="shared" si="155"/>
        <v>0.14547858754186205</v>
      </c>
    </row>
    <row r="779" spans="1:26" x14ac:dyDescent="0.3">
      <c r="A779" s="34">
        <v>33147</v>
      </c>
      <c r="B779" s="33">
        <v>307.12</v>
      </c>
      <c r="C779" s="33">
        <v>11.9267</v>
      </c>
      <c r="D779" s="33">
        <v>21.6067</v>
      </c>
      <c r="E779" s="37">
        <f t="shared" si="144"/>
        <v>-6.1504299152375834E-3</v>
      </c>
      <c r="F779" s="37">
        <f t="shared" si="145"/>
        <v>0.99384957008476238</v>
      </c>
      <c r="G779" s="37">
        <f t="shared" si="146"/>
        <v>-0.18223419527646501</v>
      </c>
      <c r="H779" s="37">
        <f t="shared" si="147"/>
        <v>-2.3277584303541765E-2</v>
      </c>
      <c r="I779" s="37">
        <f t="shared" si="148"/>
        <v>9.3840745242917301E-2</v>
      </c>
      <c r="J779" s="37">
        <f t="shared" si="149"/>
        <v>8.8805390920199123E-2</v>
      </c>
      <c r="K779" s="33">
        <v>133.5</v>
      </c>
      <c r="L779" s="33">
        <v>8.7200000000000006</v>
      </c>
      <c r="M779" s="33">
        <v>597.56810007490628</v>
      </c>
      <c r="N779" s="33">
        <v>23.205963334082398</v>
      </c>
      <c r="O779" s="33">
        <v>204784.62751496321</v>
      </c>
      <c r="P779" s="33">
        <v>42.040487978277149</v>
      </c>
      <c r="Q779" s="33">
        <v>14407.137312215276</v>
      </c>
      <c r="R779" s="33">
        <v>14.818147965500799</v>
      </c>
      <c r="S779" s="33">
        <v>17.592164749355884</v>
      </c>
      <c r="T779" s="33">
        <v>14.214109512327195</v>
      </c>
      <c r="U779" s="37">
        <f t="shared" si="150"/>
        <v>-2.6634829104228756E-2</v>
      </c>
      <c r="V779" s="38">
        <f t="shared" si="151"/>
        <v>0.97336517089577124</v>
      </c>
      <c r="W779" s="38">
        <f t="shared" si="152"/>
        <v>0.21803985703345807</v>
      </c>
      <c r="X779" s="37">
        <f t="shared" si="153"/>
        <v>0.12180486345611641</v>
      </c>
      <c r="Y779" s="37">
        <f t="shared" si="154"/>
        <v>0.11852948896614457</v>
      </c>
      <c r="Z779" s="37">
        <f t="shared" si="155"/>
        <v>0.1492032174807667</v>
      </c>
    </row>
    <row r="780" spans="1:26" x14ac:dyDescent="0.3">
      <c r="A780" s="34">
        <v>33178</v>
      </c>
      <c r="B780" s="33">
        <v>315.29000000000002</v>
      </c>
      <c r="C780" s="33">
        <v>12.013299999999999</v>
      </c>
      <c r="D780" s="33">
        <v>21.473299999999998</v>
      </c>
      <c r="E780" s="37">
        <f t="shared" si="144"/>
        <v>-6.1931488570339316E-3</v>
      </c>
      <c r="F780" s="37">
        <f t="shared" si="145"/>
        <v>0.99380685114296607</v>
      </c>
      <c r="G780" s="37">
        <f t="shared" si="146"/>
        <v>-0.20615357050451633</v>
      </c>
      <c r="H780" s="37">
        <f t="shared" si="147"/>
        <v>-1.3420494058387522E-2</v>
      </c>
      <c r="I780" s="37">
        <f t="shared" si="148"/>
        <v>9.2726833028044631E-2</v>
      </c>
      <c r="J780" s="37">
        <f t="shared" si="149"/>
        <v>8.705871299703194E-2</v>
      </c>
      <c r="K780" s="33">
        <v>133.80000000000001</v>
      </c>
      <c r="L780" s="33">
        <v>8.39</v>
      </c>
      <c r="M780" s="33">
        <v>612.08911337817631</v>
      </c>
      <c r="N780" s="33">
        <v>23.322053175635272</v>
      </c>
      <c r="O780" s="33">
        <v>210426.96372913761</v>
      </c>
      <c r="P780" s="33">
        <v>41.687250335575477</v>
      </c>
      <c r="Q780" s="33">
        <v>14331.445083081895</v>
      </c>
      <c r="R780" s="33">
        <v>15.187607599503185</v>
      </c>
      <c r="S780" s="33">
        <v>18.023739754098447</v>
      </c>
      <c r="T780" s="33">
        <v>14.682885257505834</v>
      </c>
      <c r="U780" s="37">
        <f t="shared" si="150"/>
        <v>2.625429952931824E-2</v>
      </c>
      <c r="V780" s="38">
        <f t="shared" si="151"/>
        <v>1.0262542995293182</v>
      </c>
      <c r="W780" s="38">
        <f t="shared" si="152"/>
        <v>0.25033526236136749</v>
      </c>
      <c r="X780" s="37">
        <f t="shared" si="153"/>
        <v>0.13428374431481593</v>
      </c>
      <c r="Y780" s="37">
        <f t="shared" si="154"/>
        <v>0.12542191357322352</v>
      </c>
      <c r="Z780" s="37">
        <f t="shared" si="155"/>
        <v>0.14625964845122752</v>
      </c>
    </row>
    <row r="781" spans="1:26" x14ac:dyDescent="0.3">
      <c r="A781" s="34">
        <v>33208</v>
      </c>
      <c r="B781" s="33">
        <v>328.75</v>
      </c>
      <c r="C781" s="33">
        <v>12.09</v>
      </c>
      <c r="D781" s="33">
        <v>21.34</v>
      </c>
      <c r="E781" s="37">
        <f t="shared" si="144"/>
        <v>-6.2270570471845785E-3</v>
      </c>
      <c r="F781" s="37">
        <f t="shared" si="145"/>
        <v>0.99377294295281537</v>
      </c>
      <c r="G781" s="37">
        <f t="shared" si="146"/>
        <v>-0.23036253059928058</v>
      </c>
      <c r="H781" s="37">
        <f t="shared" si="147"/>
        <v>-3.719986741903103E-3</v>
      </c>
      <c r="I781" s="37">
        <f t="shared" si="148"/>
        <v>9.1594384129730422E-2</v>
      </c>
      <c r="J781" s="37">
        <f t="shared" si="149"/>
        <v>8.5259610166537492E-2</v>
      </c>
      <c r="K781" s="33">
        <v>133.80000000000001</v>
      </c>
      <c r="L781" s="33">
        <v>8.08</v>
      </c>
      <c r="M781" s="33">
        <v>638.21972159940208</v>
      </c>
      <c r="N781" s="33">
        <v>23.47095493273542</v>
      </c>
      <c r="O781" s="33">
        <v>220082.68416984714</v>
      </c>
      <c r="P781" s="33">
        <v>41.428468011958138</v>
      </c>
      <c r="Q781" s="33">
        <v>14286.12769637882</v>
      </c>
      <c r="R781" s="33">
        <v>15.846314974728765</v>
      </c>
      <c r="S781" s="33">
        <v>18.796495662019165</v>
      </c>
      <c r="T781" s="33">
        <v>15.405342080599812</v>
      </c>
      <c r="U781" s="37">
        <f t="shared" si="150"/>
        <v>4.1804733270113845E-2</v>
      </c>
      <c r="V781" s="38">
        <f t="shared" si="151"/>
        <v>1.0418047332701139</v>
      </c>
      <c r="W781" s="38">
        <f t="shared" si="152"/>
        <v>0.21532142503415064</v>
      </c>
      <c r="X781" s="37">
        <f t="shared" si="153"/>
        <v>0.12481679357084818</v>
      </c>
      <c r="Y781" s="37">
        <f t="shared" si="154"/>
        <v>0.12446413111804766</v>
      </c>
      <c r="Z781" s="37">
        <f t="shared" si="155"/>
        <v>0.14274824015902965</v>
      </c>
    </row>
    <row r="782" spans="1:26" x14ac:dyDescent="0.3">
      <c r="A782" s="34">
        <v>33239</v>
      </c>
      <c r="B782" s="33">
        <v>325.49</v>
      </c>
      <c r="C782" s="33">
        <v>12.1067</v>
      </c>
      <c r="D782" s="33">
        <v>21.183299999999999</v>
      </c>
      <c r="E782" s="37">
        <f t="shared" si="144"/>
        <v>-7.3701104716147603E-3</v>
      </c>
      <c r="F782" s="37">
        <f t="shared" si="145"/>
        <v>0.99262988952838527</v>
      </c>
      <c r="G782" s="37">
        <f t="shared" si="146"/>
        <v>-0.25488360181272607</v>
      </c>
      <c r="H782" s="37">
        <f t="shared" si="147"/>
        <v>5.9775929043883735E-3</v>
      </c>
      <c r="I782" s="37">
        <f t="shared" si="148"/>
        <v>9.0439769918684298E-2</v>
      </c>
      <c r="J782" s="37">
        <f t="shared" si="149"/>
        <v>8.3404400641741816E-2</v>
      </c>
      <c r="K782" s="33">
        <v>134.6</v>
      </c>
      <c r="L782" s="33">
        <v>8.09</v>
      </c>
      <c r="M782" s="33">
        <v>628.13524494799401</v>
      </c>
      <c r="N782" s="33">
        <v>23.363682355869241</v>
      </c>
      <c r="O782" s="33">
        <v>217276.5604026473</v>
      </c>
      <c r="P782" s="33">
        <v>40.879834508915302</v>
      </c>
      <c r="Q782" s="33">
        <v>14140.632775131029</v>
      </c>
      <c r="R782" s="33">
        <v>15.60619011880236</v>
      </c>
      <c r="S782" s="33">
        <v>18.503950717933986</v>
      </c>
      <c r="T782" s="33">
        <v>15.365405767751012</v>
      </c>
      <c r="U782" s="37">
        <f t="shared" si="150"/>
        <v>-9.9658442814854198E-3</v>
      </c>
      <c r="V782" s="38">
        <f t="shared" si="151"/>
        <v>0.99003415571851461</v>
      </c>
      <c r="W782" s="38">
        <f t="shared" si="152"/>
        <v>0.17435681239586032</v>
      </c>
      <c r="X782" s="37">
        <f t="shared" si="153"/>
        <v>0.1132406799729857</v>
      </c>
      <c r="Y782" s="37">
        <f t="shared" si="154"/>
        <v>0.12244991528277893</v>
      </c>
      <c r="Z782" s="37">
        <f t="shared" si="155"/>
        <v>0.135024048558126</v>
      </c>
    </row>
    <row r="783" spans="1:26" x14ac:dyDescent="0.3">
      <c r="A783" s="34">
        <v>33270</v>
      </c>
      <c r="B783" s="33">
        <v>362.26</v>
      </c>
      <c r="C783" s="33">
        <v>12.113300000000001</v>
      </c>
      <c r="D783" s="33">
        <v>21.026700000000002</v>
      </c>
      <c r="E783" s="37">
        <f t="shared" si="144"/>
        <v>-7.4200766879986158E-3</v>
      </c>
      <c r="F783" s="37">
        <f t="shared" si="145"/>
        <v>0.9925799233120014</v>
      </c>
      <c r="G783" s="37">
        <f t="shared" si="146"/>
        <v>-0.24575468506955644</v>
      </c>
      <c r="H783" s="37">
        <f t="shared" si="147"/>
        <v>1.2460798603163958E-2</v>
      </c>
      <c r="I783" s="37">
        <f t="shared" si="148"/>
        <v>9.2088817938924095E-2</v>
      </c>
      <c r="J783" s="37">
        <f t="shared" si="149"/>
        <v>8.0991904859850194E-2</v>
      </c>
      <c r="K783" s="33">
        <v>134.80000000000001</v>
      </c>
      <c r="L783" s="33">
        <v>7.85</v>
      </c>
      <c r="M783" s="33">
        <v>698.05728323442122</v>
      </c>
      <c r="N783" s="33">
        <v>23.341736015578633</v>
      </c>
      <c r="O783" s="33">
        <v>242135.94290625275</v>
      </c>
      <c r="P783" s="33">
        <v>40.517421402818989</v>
      </c>
      <c r="Q783" s="33">
        <v>14054.325155156257</v>
      </c>
      <c r="R783" s="33">
        <v>17.354664745205106</v>
      </c>
      <c r="S783" s="33">
        <v>20.563141293016173</v>
      </c>
      <c r="T783" s="33">
        <v>17.228571292689768</v>
      </c>
      <c r="U783" s="37">
        <f t="shared" si="150"/>
        <v>0.10703044685428162</v>
      </c>
      <c r="V783" s="38">
        <f t="shared" si="151"/>
        <v>1.1070304468542815</v>
      </c>
      <c r="W783" s="38">
        <f t="shared" si="152"/>
        <v>0.26750083422512616</v>
      </c>
      <c r="X783" s="37">
        <f t="shared" si="153"/>
        <v>0.1216220453693353</v>
      </c>
      <c r="Y783" s="37">
        <f t="shared" si="154"/>
        <v>0.12442435907105587</v>
      </c>
      <c r="Z783" s="37">
        <f t="shared" si="155"/>
        <v>0.13639283325293583</v>
      </c>
    </row>
    <row r="784" spans="1:26" x14ac:dyDescent="0.3">
      <c r="A784" s="34">
        <v>33298</v>
      </c>
      <c r="B784" s="33">
        <v>372.28</v>
      </c>
      <c r="C784" s="33">
        <v>12.11</v>
      </c>
      <c r="D784" s="33">
        <v>20.94</v>
      </c>
      <c r="E784" s="37">
        <f t="shared" si="144"/>
        <v>-4.1318532716030825E-3</v>
      </c>
      <c r="F784" s="37">
        <f t="shared" si="145"/>
        <v>0.99586814672839696</v>
      </c>
      <c r="G784" s="37">
        <f t="shared" si="146"/>
        <v>-0.23649756400644195</v>
      </c>
      <c r="H784" s="37">
        <f t="shared" si="147"/>
        <v>1.9062104370805244E-2</v>
      </c>
      <c r="I784" s="37">
        <f t="shared" si="148"/>
        <v>9.374752078568882E-2</v>
      </c>
      <c r="J784" s="37">
        <f t="shared" si="149"/>
        <v>7.8482758318256352E-2</v>
      </c>
      <c r="K784" s="33">
        <v>135</v>
      </c>
      <c r="L784" s="33">
        <v>8.11</v>
      </c>
      <c r="M784" s="33">
        <v>716.30256918518512</v>
      </c>
      <c r="N784" s="33">
        <v>23.300806148148144</v>
      </c>
      <c r="O784" s="33">
        <v>249138.23797612224</v>
      </c>
      <c r="P784" s="33">
        <v>40.290576444444447</v>
      </c>
      <c r="Q784" s="33">
        <v>14013.523969109276</v>
      </c>
      <c r="R784" s="33">
        <v>17.818620083397374</v>
      </c>
      <c r="S784" s="33">
        <v>21.098075248981392</v>
      </c>
      <c r="T784" s="33">
        <v>17.778414517669528</v>
      </c>
      <c r="U784" s="37">
        <f t="shared" si="150"/>
        <v>2.728407325273911E-2</v>
      </c>
      <c r="V784" s="38">
        <f t="shared" si="151"/>
        <v>1.0272840732527391</v>
      </c>
      <c r="W784" s="38">
        <f t="shared" si="152"/>
        <v>0.1352282837486205</v>
      </c>
      <c r="X784" s="37">
        <f t="shared" si="153"/>
        <v>8.6429242255029237E-2</v>
      </c>
      <c r="Y784" s="37">
        <f t="shared" si="154"/>
        <v>0.11481241321473146</v>
      </c>
      <c r="Z784" s="37">
        <f t="shared" si="155"/>
        <v>0.12380113224486688</v>
      </c>
    </row>
    <row r="785" spans="1:26" x14ac:dyDescent="0.3">
      <c r="A785" s="34">
        <v>33329</v>
      </c>
      <c r="B785" s="33">
        <v>379.68</v>
      </c>
      <c r="C785" s="33">
        <v>12.13</v>
      </c>
      <c r="D785" s="33">
        <v>20.363299999999999</v>
      </c>
      <c r="E785" s="37">
        <f t="shared" si="144"/>
        <v>-2.7926944379285775E-2</v>
      </c>
      <c r="F785" s="37">
        <f t="shared" si="145"/>
        <v>0.97207305562071422</v>
      </c>
      <c r="G785" s="37">
        <f t="shared" si="146"/>
        <v>-0.23016472229909368</v>
      </c>
      <c r="H785" s="37">
        <f t="shared" si="147"/>
        <v>2.4513576069058907E-2</v>
      </c>
      <c r="I785" s="37">
        <f t="shared" si="148"/>
        <v>9.4740213171589538E-2</v>
      </c>
      <c r="J785" s="37">
        <f t="shared" si="149"/>
        <v>7.5532297074645705E-2</v>
      </c>
      <c r="K785" s="33">
        <v>135.19999999999999</v>
      </c>
      <c r="L785" s="33">
        <v>8.0399999999999991</v>
      </c>
      <c r="M785" s="33">
        <v>729.4602000000001</v>
      </c>
      <c r="N785" s="33">
        <v>23.304762500000002</v>
      </c>
      <c r="O785" s="33">
        <v>254390.08462275806</v>
      </c>
      <c r="P785" s="33">
        <v>39.122990125000001</v>
      </c>
      <c r="Q785" s="33">
        <v>13643.651522857692</v>
      </c>
      <c r="R785" s="33">
        <v>18.155345895198025</v>
      </c>
      <c r="S785" s="33">
        <v>21.481531873630118</v>
      </c>
      <c r="T785" s="33">
        <v>18.645307980533609</v>
      </c>
      <c r="U785" s="37">
        <f t="shared" si="150"/>
        <v>1.968253336994373E-2</v>
      </c>
      <c r="V785" s="38">
        <f t="shared" si="151"/>
        <v>1.0196825333699437</v>
      </c>
      <c r="W785" s="38">
        <f t="shared" si="152"/>
        <v>9.1060104785019247E-2</v>
      </c>
      <c r="X785" s="37">
        <f t="shared" si="153"/>
        <v>7.1776008306084549E-2</v>
      </c>
      <c r="Y785" s="37">
        <f t="shared" si="154"/>
        <v>0.10860804572196336</v>
      </c>
      <c r="Z785" s="37">
        <f t="shared" si="155"/>
        <v>0.11085619177776262</v>
      </c>
    </row>
    <row r="786" spans="1:26" x14ac:dyDescent="0.3">
      <c r="A786" s="34">
        <v>33359</v>
      </c>
      <c r="B786" s="33">
        <v>377.99</v>
      </c>
      <c r="C786" s="33">
        <v>12.14</v>
      </c>
      <c r="D786" s="33">
        <v>19.8567</v>
      </c>
      <c r="E786" s="37">
        <f t="shared" si="144"/>
        <v>-2.5192779394696847E-2</v>
      </c>
      <c r="F786" s="37">
        <f t="shared" si="145"/>
        <v>0.97480722060530312</v>
      </c>
      <c r="G786" s="37">
        <f t="shared" si="146"/>
        <v>-0.19382922925760526</v>
      </c>
      <c r="H786" s="37">
        <f t="shared" si="147"/>
        <v>4.5772589185692603E-2</v>
      </c>
      <c r="I786" s="37">
        <f t="shared" si="148"/>
        <v>0.10215491590847936</v>
      </c>
      <c r="J786" s="37">
        <f t="shared" si="149"/>
        <v>7.1560147414853503E-2</v>
      </c>
      <c r="K786" s="33">
        <v>135.6</v>
      </c>
      <c r="L786" s="33">
        <v>8.07</v>
      </c>
      <c r="M786" s="33">
        <v>724.07106541297935</v>
      </c>
      <c r="N786" s="33">
        <v>23.255172713864308</v>
      </c>
      <c r="O786" s="33">
        <v>253186.52073069208</v>
      </c>
      <c r="P786" s="33">
        <v>38.037148931415928</v>
      </c>
      <c r="Q786" s="33">
        <v>13300.480928577828</v>
      </c>
      <c r="R786" s="33">
        <v>18.035430911004056</v>
      </c>
      <c r="S786" s="33">
        <v>21.325816065887043</v>
      </c>
      <c r="T786" s="33">
        <v>19.035892167379274</v>
      </c>
      <c r="U786" s="37">
        <f t="shared" si="150"/>
        <v>-4.4610524442611115E-3</v>
      </c>
      <c r="V786" s="38">
        <f t="shared" si="151"/>
        <v>0.99553894755573891</v>
      </c>
      <c r="W786" s="38">
        <f t="shared" si="152"/>
        <v>7.0131123434082898E-2</v>
      </c>
      <c r="X786" s="37">
        <f t="shared" si="153"/>
        <v>5.2820645782930775E-2</v>
      </c>
      <c r="Y786" s="37">
        <f t="shared" si="154"/>
        <v>0.10470630861836749</v>
      </c>
      <c r="Z786" s="37">
        <f t="shared" si="155"/>
        <v>0.10922759916418201</v>
      </c>
    </row>
    <row r="787" spans="1:26" x14ac:dyDescent="0.3">
      <c r="A787" s="34">
        <v>33390</v>
      </c>
      <c r="B787" s="33">
        <v>378.29</v>
      </c>
      <c r="C787" s="33">
        <v>12.15</v>
      </c>
      <c r="D787" s="33">
        <v>19.41</v>
      </c>
      <c r="E787" s="37">
        <f t="shared" si="144"/>
        <v>-2.2753084487489392E-2</v>
      </c>
      <c r="F787" s="37">
        <f t="shared" si="145"/>
        <v>0.97724691551251064</v>
      </c>
      <c r="G787" s="37">
        <f t="shared" si="146"/>
        <v>-0.15889668212973129</v>
      </c>
      <c r="H787" s="37">
        <f t="shared" si="147"/>
        <v>6.5725003582531194E-2</v>
      </c>
      <c r="I787" s="37">
        <f t="shared" si="148"/>
        <v>0.10899301329402089</v>
      </c>
      <c r="J787" s="37">
        <f t="shared" si="149"/>
        <v>6.6810494816898824E-2</v>
      </c>
      <c r="K787" s="33">
        <v>136</v>
      </c>
      <c r="L787" s="33">
        <v>8.2799999999999994</v>
      </c>
      <c r="M787" s="33">
        <v>722.51442919117642</v>
      </c>
      <c r="N787" s="33">
        <v>23.205874632352938</v>
      </c>
      <c r="O787" s="33">
        <v>253318.41189958865</v>
      </c>
      <c r="P787" s="33">
        <v>37.072100955882355</v>
      </c>
      <c r="Q787" s="33">
        <v>12997.727603084977</v>
      </c>
      <c r="R787" s="33">
        <v>18.015227044688331</v>
      </c>
      <c r="S787" s="33">
        <v>21.289084627258887</v>
      </c>
      <c r="T787" s="33">
        <v>19.489438433797012</v>
      </c>
      <c r="U787" s="37">
        <f t="shared" si="150"/>
        <v>7.9335699935312385E-4</v>
      </c>
      <c r="V787" s="38">
        <f t="shared" si="151"/>
        <v>1.0007933569993532</v>
      </c>
      <c r="W787" s="38">
        <f t="shared" si="152"/>
        <v>9.4275677013326842E-2</v>
      </c>
      <c r="X787" s="37">
        <f t="shared" si="153"/>
        <v>5.7043354370627242E-2</v>
      </c>
      <c r="Y787" s="37">
        <f t="shared" si="154"/>
        <v>0.10989954378543576</v>
      </c>
      <c r="Z787" s="37">
        <f t="shared" si="155"/>
        <v>0.11608186887871685</v>
      </c>
    </row>
    <row r="788" spans="1:26" x14ac:dyDescent="0.3">
      <c r="A788" s="34">
        <v>33420</v>
      </c>
      <c r="B788" s="33">
        <v>380.23</v>
      </c>
      <c r="C788" s="33">
        <v>12.193300000000001</v>
      </c>
      <c r="D788" s="33">
        <v>18.84</v>
      </c>
      <c r="E788" s="37">
        <f t="shared" si="144"/>
        <v>-2.9806128032701933E-2</v>
      </c>
      <c r="F788" s="37">
        <f t="shared" si="145"/>
        <v>0.97019387196729812</v>
      </c>
      <c r="G788" s="37">
        <f t="shared" si="146"/>
        <v>-0.12489223580632436</v>
      </c>
      <c r="H788" s="37">
        <f t="shared" si="147"/>
        <v>8.4494565615078621E-2</v>
      </c>
      <c r="I788" s="37">
        <f t="shared" si="148"/>
        <v>0.11531618398602994</v>
      </c>
      <c r="J788" s="37">
        <f t="shared" si="149"/>
        <v>6.1237351740762946E-2</v>
      </c>
      <c r="K788" s="33">
        <v>136.19999999999999</v>
      </c>
      <c r="L788" s="33">
        <v>8.27</v>
      </c>
      <c r="M788" s="33">
        <v>725.15332738619679</v>
      </c>
      <c r="N788" s="33">
        <v>23.254377789280472</v>
      </c>
      <c r="O788" s="33">
        <v>254923.05575262965</v>
      </c>
      <c r="P788" s="33">
        <v>35.930591189427311</v>
      </c>
      <c r="Q788" s="33">
        <v>12631.171581357448</v>
      </c>
      <c r="R788" s="33">
        <v>18.103452345519752</v>
      </c>
      <c r="S788" s="33">
        <v>21.381252264915336</v>
      </c>
      <c r="T788" s="33">
        <v>20.182059447983015</v>
      </c>
      <c r="U788" s="37">
        <f t="shared" si="150"/>
        <v>5.115235537913587E-3</v>
      </c>
      <c r="V788" s="38">
        <f t="shared" si="151"/>
        <v>1.0051152355379136</v>
      </c>
      <c r="W788" s="38">
        <f t="shared" si="152"/>
        <v>7.6031919508739776E-2</v>
      </c>
      <c r="X788" s="37">
        <f t="shared" si="153"/>
        <v>5.9671961200759682E-2</v>
      </c>
      <c r="Y788" s="37">
        <f t="shared" si="154"/>
        <v>0.11193463523860014</v>
      </c>
      <c r="Z788" s="37">
        <f t="shared" si="155"/>
        <v>0.11342120134834044</v>
      </c>
    </row>
    <row r="789" spans="1:26" x14ac:dyDescent="0.3">
      <c r="A789" s="34">
        <v>33451</v>
      </c>
      <c r="B789" s="33">
        <v>389.4</v>
      </c>
      <c r="C789" s="33">
        <v>12.236700000000001</v>
      </c>
      <c r="D789" s="33">
        <v>18.329999999999998</v>
      </c>
      <c r="E789" s="37">
        <f t="shared" si="144"/>
        <v>-2.7443207296603406E-2</v>
      </c>
      <c r="F789" s="37">
        <f t="shared" si="145"/>
        <v>0.97255679270339657</v>
      </c>
      <c r="G789" s="37">
        <f t="shared" si="146"/>
        <v>-8.0716202824516414E-2</v>
      </c>
      <c r="H789" s="37">
        <f t="shared" si="147"/>
        <v>0.10386720878272637</v>
      </c>
      <c r="I789" s="37">
        <f t="shared" si="148"/>
        <v>0.12350872814833913</v>
      </c>
      <c r="J789" s="37">
        <f t="shared" si="149"/>
        <v>5.5905253775160091E-2</v>
      </c>
      <c r="K789" s="33">
        <v>136.6</v>
      </c>
      <c r="L789" s="33">
        <v>7.9</v>
      </c>
      <c r="M789" s="33">
        <v>740.46719033674958</v>
      </c>
      <c r="N789" s="33">
        <v>23.268810652269401</v>
      </c>
      <c r="O789" s="33">
        <v>260988.2141114173</v>
      </c>
      <c r="P789" s="33">
        <v>34.855581918008781</v>
      </c>
      <c r="Q789" s="33">
        <v>12285.346596461937</v>
      </c>
      <c r="R789" s="33">
        <v>18.512258455337719</v>
      </c>
      <c r="S789" s="33">
        <v>21.851849122501907</v>
      </c>
      <c r="T789" s="33">
        <v>21.243862520458265</v>
      </c>
      <c r="U789" s="37">
        <f t="shared" si="150"/>
        <v>2.3830760157640362E-2</v>
      </c>
      <c r="V789" s="38">
        <f t="shared" si="151"/>
        <v>1.0238307601576404</v>
      </c>
      <c r="W789" s="38">
        <f t="shared" si="152"/>
        <v>8.8188122212063513E-2</v>
      </c>
      <c r="X789" s="37">
        <f t="shared" si="153"/>
        <v>5.541804183873289E-2</v>
      </c>
      <c r="Y789" s="37">
        <f t="shared" si="154"/>
        <v>0.1032490788065088</v>
      </c>
      <c r="Z789" s="37">
        <f t="shared" si="155"/>
        <v>0.11003491107366248</v>
      </c>
    </row>
    <row r="790" spans="1:26" x14ac:dyDescent="0.3">
      <c r="A790" s="34">
        <v>33482</v>
      </c>
      <c r="B790" s="33">
        <v>387.2</v>
      </c>
      <c r="C790" s="33">
        <v>12.28</v>
      </c>
      <c r="D790" s="33">
        <v>17.82</v>
      </c>
      <c r="E790" s="37">
        <f t="shared" si="144"/>
        <v>-2.8217639808950295E-2</v>
      </c>
      <c r="F790" s="37">
        <f t="shared" si="145"/>
        <v>0.97178236019104969</v>
      </c>
      <c r="G790" s="37">
        <f t="shared" si="146"/>
        <v>-3.6997203344468321E-2</v>
      </c>
      <c r="H790" s="37">
        <f t="shared" si="147"/>
        <v>0.12220555711409808</v>
      </c>
      <c r="I790" s="37">
        <f t="shared" si="148"/>
        <v>0.13119430279468336</v>
      </c>
      <c r="J790" s="37">
        <f t="shared" si="149"/>
        <v>4.9569729987489985E-2</v>
      </c>
      <c r="K790" s="33">
        <v>137.19999999999999</v>
      </c>
      <c r="L790" s="33">
        <v>7.65</v>
      </c>
      <c r="M790" s="33">
        <v>733.06386005830905</v>
      </c>
      <c r="N790" s="33">
        <v>23.249029446064139</v>
      </c>
      <c r="O790" s="33">
        <v>259061.67582556506</v>
      </c>
      <c r="P790" s="33">
        <v>33.73759810495627</v>
      </c>
      <c r="Q790" s="33">
        <v>11922.724853335665</v>
      </c>
      <c r="R790" s="33">
        <v>18.357282591774332</v>
      </c>
      <c r="S790" s="33">
        <v>21.658412976072643</v>
      </c>
      <c r="T790" s="33">
        <v>21.728395061728396</v>
      </c>
      <c r="U790" s="37">
        <f t="shared" si="150"/>
        <v>-5.6657375356773077E-3</v>
      </c>
      <c r="V790" s="38">
        <f t="shared" si="151"/>
        <v>0.99433426246432266</v>
      </c>
      <c r="W790" s="38">
        <f t="shared" si="152"/>
        <v>7.0209004875695147E-2</v>
      </c>
      <c r="X790" s="37">
        <f t="shared" si="153"/>
        <v>5.6794587947201158E-2</v>
      </c>
      <c r="Y790" s="37">
        <f t="shared" si="154"/>
        <v>0.1041640009396545</v>
      </c>
      <c r="Z790" s="37">
        <f t="shared" si="155"/>
        <v>0.10543674358585697</v>
      </c>
    </row>
    <row r="791" spans="1:26" x14ac:dyDescent="0.3">
      <c r="A791" s="34">
        <v>33512</v>
      </c>
      <c r="B791" s="33">
        <v>386.88</v>
      </c>
      <c r="C791" s="33">
        <v>12.253299999999999</v>
      </c>
      <c r="D791" s="33">
        <v>17.203299999999999</v>
      </c>
      <c r="E791" s="37">
        <f t="shared" si="144"/>
        <v>-3.5220196161004906E-2</v>
      </c>
      <c r="F791" s="37">
        <f t="shared" si="145"/>
        <v>0.96477980383899509</v>
      </c>
      <c r="G791" s="37">
        <f t="shared" si="146"/>
        <v>9.2607717322716887E-3</v>
      </c>
      <c r="H791" s="37">
        <f t="shared" si="147"/>
        <v>0.14060658108035451</v>
      </c>
      <c r="I791" s="37">
        <f t="shared" si="148"/>
        <v>0.13902453188324149</v>
      </c>
      <c r="J791" s="37">
        <f t="shared" si="149"/>
        <v>4.2403782022253367E-2</v>
      </c>
      <c r="K791" s="33">
        <v>137.4</v>
      </c>
      <c r="L791" s="33">
        <v>7.53</v>
      </c>
      <c r="M791" s="33">
        <v>731.39185327510904</v>
      </c>
      <c r="N791" s="33">
        <v>23.164712044395923</v>
      </c>
      <c r="O791" s="33">
        <v>259152.98830812785</v>
      </c>
      <c r="P791" s="33">
        <v>32.522625799854438</v>
      </c>
      <c r="Q791" s="33">
        <v>11523.693661500249</v>
      </c>
      <c r="R791" s="33">
        <v>18.349187992001983</v>
      </c>
      <c r="S791" s="33">
        <v>21.639545015859103</v>
      </c>
      <c r="T791" s="33">
        <v>22.488708561729435</v>
      </c>
      <c r="U791" s="37">
        <f t="shared" si="150"/>
        <v>-8.2678797599407381E-4</v>
      </c>
      <c r="V791" s="38">
        <f t="shared" si="151"/>
        <v>0.99917321202400589</v>
      </c>
      <c r="W791" s="38">
        <f t="shared" si="152"/>
        <v>7.7722577812946447E-2</v>
      </c>
      <c r="X791" s="37">
        <f t="shared" si="153"/>
        <v>6.0648954587850135E-2</v>
      </c>
      <c r="Y791" s="37">
        <f t="shared" si="154"/>
        <v>0.10895822443644221</v>
      </c>
      <c r="Z791" s="37">
        <f t="shared" si="155"/>
        <v>9.3055224217938992E-2</v>
      </c>
    </row>
    <row r="792" spans="1:26" x14ac:dyDescent="0.3">
      <c r="A792" s="34">
        <v>33543</v>
      </c>
      <c r="B792" s="33">
        <v>385.92</v>
      </c>
      <c r="C792" s="33">
        <v>12.226699999999999</v>
      </c>
      <c r="D792" s="33">
        <v>16.5867</v>
      </c>
      <c r="E792" s="37">
        <f t="shared" si="144"/>
        <v>-3.6500056474561067E-2</v>
      </c>
      <c r="F792" s="37">
        <f t="shared" si="145"/>
        <v>0.96349994352543888</v>
      </c>
      <c r="G792" s="37">
        <f t="shared" si="146"/>
        <v>6.6206239187609706E-2</v>
      </c>
      <c r="H792" s="37">
        <f t="shared" si="147"/>
        <v>0.16566166160003704</v>
      </c>
      <c r="I792" s="37">
        <f t="shared" si="148"/>
        <v>0.15127341256754168</v>
      </c>
      <c r="J792" s="37">
        <f t="shared" si="149"/>
        <v>4.1532732448487764E-2</v>
      </c>
      <c r="K792" s="33">
        <v>137.80000000000001</v>
      </c>
      <c r="L792" s="33">
        <v>7.42</v>
      </c>
      <c r="M792" s="33">
        <v>727.45920000000001</v>
      </c>
      <c r="N792" s="33">
        <v>23.047329499999996</v>
      </c>
      <c r="O792" s="33">
        <v>258440.0642854551</v>
      </c>
      <c r="P792" s="33">
        <v>31.265929499999999</v>
      </c>
      <c r="Q792" s="33">
        <v>11107.659137343382</v>
      </c>
      <c r="R792" s="33">
        <v>18.288868169301345</v>
      </c>
      <c r="S792" s="33">
        <v>21.560296784423318</v>
      </c>
      <c r="T792" s="33">
        <v>23.266834270831449</v>
      </c>
      <c r="U792" s="37">
        <f t="shared" si="150"/>
        <v>-2.4844733276618335E-3</v>
      </c>
      <c r="V792" s="38">
        <f t="shared" si="151"/>
        <v>0.99751552667233812</v>
      </c>
      <c r="W792" s="38">
        <f t="shared" si="152"/>
        <v>6.3089981771154102E-2</v>
      </c>
      <c r="X792" s="37">
        <f t="shared" si="153"/>
        <v>5.8650906329805075E-2</v>
      </c>
      <c r="Y792" s="37">
        <f t="shared" si="154"/>
        <v>0.11677681465432244</v>
      </c>
      <c r="Z792" s="37">
        <f t="shared" si="155"/>
        <v>9.6130128839522655E-2</v>
      </c>
    </row>
    <row r="793" spans="1:26" x14ac:dyDescent="0.3">
      <c r="A793" s="34">
        <v>33573</v>
      </c>
      <c r="B793" s="33">
        <v>388.51</v>
      </c>
      <c r="C793" s="33">
        <v>12.2</v>
      </c>
      <c r="D793" s="33">
        <v>15.97</v>
      </c>
      <c r="E793" s="37">
        <f t="shared" si="144"/>
        <v>-3.7889207180176201E-2</v>
      </c>
      <c r="F793" s="37">
        <f t="shared" si="145"/>
        <v>0.96211079281982381</v>
      </c>
      <c r="G793" s="37">
        <f t="shared" si="146"/>
        <v>0.12746003430389474</v>
      </c>
      <c r="H793" s="37">
        <f t="shared" si="147"/>
        <v>0.19073790654048217</v>
      </c>
      <c r="I793" s="37">
        <f t="shared" si="148"/>
        <v>0.16368346745493767</v>
      </c>
      <c r="J793" s="37">
        <f t="shared" si="149"/>
        <v>4.058657885286987E-2</v>
      </c>
      <c r="K793" s="33">
        <v>137.9</v>
      </c>
      <c r="L793" s="33">
        <v>7.09</v>
      </c>
      <c r="M793" s="33">
        <v>731.81028303118194</v>
      </c>
      <c r="N793" s="33">
        <v>22.98032342277012</v>
      </c>
      <c r="O793" s="33">
        <v>260666.18757435816</v>
      </c>
      <c r="P793" s="33">
        <v>30.081620087019576</v>
      </c>
      <c r="Q793" s="33">
        <v>10714.882539863838</v>
      </c>
      <c r="R793" s="33">
        <v>18.441652313512723</v>
      </c>
      <c r="S793" s="33">
        <v>21.732934673031167</v>
      </c>
      <c r="T793" s="33">
        <v>24.327489041953662</v>
      </c>
      <c r="U793" s="37">
        <f t="shared" si="150"/>
        <v>6.6888154034073647E-3</v>
      </c>
      <c r="V793" s="38">
        <f t="shared" si="151"/>
        <v>1.0066888154034073</v>
      </c>
      <c r="W793" s="38">
        <f t="shared" si="152"/>
        <v>9.2122942977454825E-2</v>
      </c>
      <c r="X793" s="37">
        <f t="shared" si="153"/>
        <v>5.7449759223533903E-2</v>
      </c>
      <c r="Y793" s="37">
        <f t="shared" si="154"/>
        <v>0.12667750995695481</v>
      </c>
      <c r="Z793" s="37">
        <f t="shared" si="155"/>
        <v>0.10112088156335197</v>
      </c>
    </row>
    <row r="794" spans="1:26" x14ac:dyDescent="0.3">
      <c r="A794" s="34">
        <v>33604</v>
      </c>
      <c r="B794" s="33">
        <v>416.08</v>
      </c>
      <c r="C794" s="33">
        <v>12.24</v>
      </c>
      <c r="D794" s="33">
        <v>16.046700000000001</v>
      </c>
      <c r="E794" s="37">
        <f t="shared" si="144"/>
        <v>4.7912587323533781E-3</v>
      </c>
      <c r="F794" s="37">
        <f t="shared" si="145"/>
        <v>1.0047912587323533</v>
      </c>
      <c r="G794" s="37">
        <f t="shared" si="146"/>
        <v>0.19354545264403744</v>
      </c>
      <c r="H794" s="37">
        <f t="shared" si="147"/>
        <v>0.21590867041414619</v>
      </c>
      <c r="I794" s="37">
        <f t="shared" si="148"/>
        <v>0.17628423488925371</v>
      </c>
      <c r="J794" s="37">
        <f t="shared" si="149"/>
        <v>3.9556524802513593E-2</v>
      </c>
      <c r="K794" s="33">
        <v>138.1</v>
      </c>
      <c r="L794" s="33">
        <v>7.03</v>
      </c>
      <c r="M794" s="33">
        <v>782.60701115133952</v>
      </c>
      <c r="N794" s="33">
        <v>23.022278928312815</v>
      </c>
      <c r="O794" s="33">
        <v>279443.02621511865</v>
      </c>
      <c r="P794" s="33">
        <v>30.182320529326574</v>
      </c>
      <c r="Q794" s="33">
        <v>10777.106346775008</v>
      </c>
      <c r="R794" s="33">
        <v>19.77306821146264</v>
      </c>
      <c r="S794" s="33">
        <v>23.291329926002025</v>
      </c>
      <c r="T794" s="33">
        <v>25.929318800750305</v>
      </c>
      <c r="U794" s="37">
        <f t="shared" si="150"/>
        <v>6.8558639962643567E-2</v>
      </c>
      <c r="V794" s="38">
        <f t="shared" si="151"/>
        <v>1.0685586399626437</v>
      </c>
      <c r="W794" s="38">
        <f t="shared" si="152"/>
        <v>0.11721974695371151</v>
      </c>
      <c r="X794" s="37">
        <f t="shared" si="153"/>
        <v>5.0936222140476772E-2</v>
      </c>
      <c r="Y794" s="37">
        <f t="shared" si="154"/>
        <v>0.12739140532355009</v>
      </c>
      <c r="Z794" s="37">
        <f t="shared" si="155"/>
        <v>0.10179185107100786</v>
      </c>
    </row>
    <row r="795" spans="1:26" x14ac:dyDescent="0.3">
      <c r="A795" s="34">
        <v>33635</v>
      </c>
      <c r="B795" s="33">
        <v>412.56</v>
      </c>
      <c r="C795" s="33">
        <v>12.28</v>
      </c>
      <c r="D795" s="33">
        <v>16.1233</v>
      </c>
      <c r="E795" s="37">
        <f t="shared" si="144"/>
        <v>4.7622098082237344E-3</v>
      </c>
      <c r="F795" s="37">
        <f t="shared" si="145"/>
        <v>1.0047622098082238</v>
      </c>
      <c r="G795" s="37">
        <f t="shared" si="146"/>
        <v>0.20330913084591096</v>
      </c>
      <c r="H795" s="37">
        <f t="shared" si="147"/>
        <v>0.22134653344026667</v>
      </c>
      <c r="I795" s="37">
        <f t="shared" si="148"/>
        <v>0.1779177775529881</v>
      </c>
      <c r="J795" s="37">
        <f t="shared" si="149"/>
        <v>3.9090519912661215E-2</v>
      </c>
      <c r="K795" s="33">
        <v>138.6</v>
      </c>
      <c r="L795" s="33">
        <v>7.34</v>
      </c>
      <c r="M795" s="33">
        <v>773.18685194805198</v>
      </c>
      <c r="N795" s="33">
        <v>23.014190764790765</v>
      </c>
      <c r="O795" s="33">
        <v>276764.19996828563</v>
      </c>
      <c r="P795" s="33">
        <v>30.216995273448774</v>
      </c>
      <c r="Q795" s="33">
        <v>10816.250303831344</v>
      </c>
      <c r="R795" s="33">
        <v>19.582982970386745</v>
      </c>
      <c r="S795" s="33">
        <v>23.058298827242002</v>
      </c>
      <c r="T795" s="33">
        <v>25.587813909063282</v>
      </c>
      <c r="U795" s="37">
        <f t="shared" si="150"/>
        <v>-8.4958997221135212E-3</v>
      </c>
      <c r="V795" s="38">
        <f t="shared" si="151"/>
        <v>0.99150410027788649</v>
      </c>
      <c r="W795" s="38">
        <f t="shared" si="152"/>
        <v>4.4554547946238587E-2</v>
      </c>
      <c r="X795" s="37">
        <f t="shared" si="153"/>
        <v>3.5986876934167356E-2</v>
      </c>
      <c r="Y795" s="37">
        <f t="shared" si="154"/>
        <v>0.12005093405593303</v>
      </c>
      <c r="Z795" s="37">
        <f t="shared" si="155"/>
        <v>9.4689148185643113E-2</v>
      </c>
    </row>
    <row r="796" spans="1:26" x14ac:dyDescent="0.3">
      <c r="A796" s="34">
        <v>33664</v>
      </c>
      <c r="B796" s="33">
        <v>407.36</v>
      </c>
      <c r="C796" s="33">
        <v>12.32</v>
      </c>
      <c r="D796" s="33">
        <v>16.190000000000001</v>
      </c>
      <c r="E796" s="37">
        <f t="shared" si="144"/>
        <v>4.1283369220456619E-3</v>
      </c>
      <c r="F796" s="37">
        <f t="shared" si="145"/>
        <v>1.0041283369220457</v>
      </c>
      <c r="G796" s="37">
        <f t="shared" si="146"/>
        <v>0.21298762123895587</v>
      </c>
      <c r="H796" s="37">
        <f t="shared" si="147"/>
        <v>0.22665266143256968</v>
      </c>
      <c r="I796" s="37">
        <f t="shared" si="148"/>
        <v>0.17952492693838895</v>
      </c>
      <c r="J796" s="37">
        <f t="shared" si="149"/>
        <v>3.8627431620628094E-2</v>
      </c>
      <c r="K796" s="33">
        <v>139.30000000000001</v>
      </c>
      <c r="L796" s="33">
        <v>7.54</v>
      </c>
      <c r="M796" s="33">
        <v>759.60504005742996</v>
      </c>
      <c r="N796" s="33">
        <v>22.973129648241201</v>
      </c>
      <c r="O796" s="33">
        <v>272587.83004351257</v>
      </c>
      <c r="P796" s="33">
        <v>30.189526704953334</v>
      </c>
      <c r="Q796" s="33">
        <v>10833.653202092666</v>
      </c>
      <c r="R796" s="33">
        <v>19.283561861298555</v>
      </c>
      <c r="S796" s="33">
        <v>22.698465263289936</v>
      </c>
      <c r="T796" s="33">
        <v>25.161210623841878</v>
      </c>
      <c r="U796" s="37">
        <f t="shared" si="150"/>
        <v>-1.2684334373661761E-2</v>
      </c>
      <c r="V796" s="38">
        <f t="shared" si="151"/>
        <v>0.98731566562633821</v>
      </c>
      <c r="W796" s="38">
        <f t="shared" si="152"/>
        <v>6.905084826617558E-2</v>
      </c>
      <c r="X796" s="37">
        <f t="shared" si="153"/>
        <v>5.0415285853667946E-2</v>
      </c>
      <c r="Y796" s="37">
        <f t="shared" si="154"/>
        <v>0.12992002639945976</v>
      </c>
      <c r="Z796" s="37">
        <f t="shared" si="155"/>
        <v>9.1927939561333716E-2</v>
      </c>
    </row>
    <row r="797" spans="1:26" x14ac:dyDescent="0.3">
      <c r="A797" s="34">
        <v>33695</v>
      </c>
      <c r="B797" s="33">
        <v>407.41</v>
      </c>
      <c r="C797" s="33">
        <v>12.32</v>
      </c>
      <c r="D797" s="33">
        <v>16.4833</v>
      </c>
      <c r="E797" s="37">
        <f t="shared" si="144"/>
        <v>1.7953979464331273E-2</v>
      </c>
      <c r="F797" s="37">
        <f t="shared" si="145"/>
        <v>1.0179539794643313</v>
      </c>
      <c r="G797" s="37">
        <f t="shared" si="146"/>
        <v>0.22331908610392781</v>
      </c>
      <c r="H797" s="37">
        <f t="shared" si="147"/>
        <v>0.23203723287334554</v>
      </c>
      <c r="I797" s="37">
        <f t="shared" si="148"/>
        <v>0.18122773211563192</v>
      </c>
      <c r="J797" s="37">
        <f t="shared" si="149"/>
        <v>3.8227666947002525E-2</v>
      </c>
      <c r="K797" s="33">
        <v>139.5</v>
      </c>
      <c r="L797" s="33">
        <v>7.48</v>
      </c>
      <c r="M797" s="33">
        <v>758.60910200716842</v>
      </c>
      <c r="N797" s="33">
        <v>22.940193261648744</v>
      </c>
      <c r="O797" s="33">
        <v>272916.44933032006</v>
      </c>
      <c r="P797" s="33">
        <v>30.692377239426524</v>
      </c>
      <c r="Q797" s="33">
        <v>11041.858838139626</v>
      </c>
      <c r="R797" s="33">
        <v>19.301229507881047</v>
      </c>
      <c r="S797" s="33">
        <v>22.712689513614709</v>
      </c>
      <c r="T797" s="33">
        <v>24.716531277110775</v>
      </c>
      <c r="U797" s="37">
        <f t="shared" si="150"/>
        <v>1.2273402325267802E-4</v>
      </c>
      <c r="V797" s="38">
        <f t="shared" si="151"/>
        <v>1.0001227340232526</v>
      </c>
      <c r="W797" s="38">
        <f t="shared" si="152"/>
        <v>0.10332802994570378</v>
      </c>
      <c r="X797" s="37">
        <f t="shared" si="153"/>
        <v>6.2317404478610783E-2</v>
      </c>
      <c r="Y797" s="37">
        <f t="shared" si="154"/>
        <v>0.13091084148573007</v>
      </c>
      <c r="Z797" s="37">
        <f t="shared" si="155"/>
        <v>9.7856604383554924E-2</v>
      </c>
    </row>
    <row r="798" spans="1:26" x14ac:dyDescent="0.3">
      <c r="A798" s="34">
        <v>33725</v>
      </c>
      <c r="B798" s="33">
        <v>414.81</v>
      </c>
      <c r="C798" s="33">
        <v>12.32</v>
      </c>
      <c r="D798" s="33">
        <v>16.7667</v>
      </c>
      <c r="E798" s="37">
        <f t="shared" si="144"/>
        <v>1.7047029353303073E-2</v>
      </c>
      <c r="F798" s="37">
        <f t="shared" si="145"/>
        <v>1.0170470293533032</v>
      </c>
      <c r="G798" s="37">
        <f t="shared" si="146"/>
        <v>0.19140145383783547</v>
      </c>
      <c r="H798" s="37">
        <f t="shared" si="147"/>
        <v>0.23240969781022258</v>
      </c>
      <c r="I798" s="37">
        <f t="shared" si="148"/>
        <v>0.17813527381133021</v>
      </c>
      <c r="J798" s="37">
        <f t="shared" si="149"/>
        <v>3.9130695078300803E-2</v>
      </c>
      <c r="K798" s="33">
        <v>139.69999999999999</v>
      </c>
      <c r="L798" s="33">
        <v>7.39</v>
      </c>
      <c r="M798" s="33">
        <v>771.28233307086623</v>
      </c>
      <c r="N798" s="33">
        <v>22.907351181102364</v>
      </c>
      <c r="O798" s="33">
        <v>278162.51869407605</v>
      </c>
      <c r="P798" s="33">
        <v>31.175380279885474</v>
      </c>
      <c r="Q798" s="33">
        <v>11243.382517750211</v>
      </c>
      <c r="R798" s="33">
        <v>19.662279795641695</v>
      </c>
      <c r="S798" s="33">
        <v>23.130349591325853</v>
      </c>
      <c r="T798" s="33">
        <v>24.740109860616577</v>
      </c>
      <c r="U798" s="37">
        <f t="shared" si="150"/>
        <v>1.8000534676341905E-2</v>
      </c>
      <c r="V798" s="38">
        <f t="shared" si="151"/>
        <v>1.0180005346763419</v>
      </c>
      <c r="W798" s="38">
        <f t="shared" si="152"/>
        <v>8.5704010825414123E-2</v>
      </c>
      <c r="X798" s="37">
        <f t="shared" si="153"/>
        <v>7.201862315552976E-2</v>
      </c>
      <c r="Y798" s="37">
        <f t="shared" si="154"/>
        <v>0.12341530268823764</v>
      </c>
      <c r="Z798" s="37">
        <f t="shared" si="155"/>
        <v>9.4048617622610742E-2</v>
      </c>
    </row>
    <row r="799" spans="1:26" x14ac:dyDescent="0.3">
      <c r="A799" s="34">
        <v>33756</v>
      </c>
      <c r="B799" s="33">
        <v>408.27</v>
      </c>
      <c r="C799" s="33">
        <v>12.32</v>
      </c>
      <c r="D799" s="33">
        <v>17.05</v>
      </c>
      <c r="E799" s="37">
        <f t="shared" si="144"/>
        <v>1.6755427222347564E-2</v>
      </c>
      <c r="F799" s="37">
        <f t="shared" si="145"/>
        <v>1.0167554272223476</v>
      </c>
      <c r="G799" s="37">
        <f t="shared" si="146"/>
        <v>0.16126379249786971</v>
      </c>
      <c r="H799" s="37">
        <f t="shared" si="147"/>
        <v>0.23296504793727824</v>
      </c>
      <c r="I799" s="37">
        <f t="shared" si="148"/>
        <v>0.17522364598084739</v>
      </c>
      <c r="J799" s="37">
        <f t="shared" si="149"/>
        <v>4.0053053438286135E-2</v>
      </c>
      <c r="K799" s="33">
        <v>140.19999999999999</v>
      </c>
      <c r="L799" s="33">
        <v>7.26</v>
      </c>
      <c r="M799" s="33">
        <v>756.41481676176886</v>
      </c>
      <c r="N799" s="33">
        <v>22.825655920114123</v>
      </c>
      <c r="O799" s="33">
        <v>273486.56264854781</v>
      </c>
      <c r="P799" s="33">
        <v>31.589077389443652</v>
      </c>
      <c r="Q799" s="33">
        <v>11421.230786385826</v>
      </c>
      <c r="R799" s="33">
        <v>19.315365967644595</v>
      </c>
      <c r="S799" s="33">
        <v>22.716805900471659</v>
      </c>
      <c r="T799" s="33">
        <v>23.945454545454542</v>
      </c>
      <c r="U799" s="37">
        <f t="shared" si="150"/>
        <v>-1.5891863828300459E-2</v>
      </c>
      <c r="V799" s="38">
        <f t="shared" si="151"/>
        <v>0.98410813617169957</v>
      </c>
      <c r="W799" s="38">
        <f t="shared" si="152"/>
        <v>7.1716830310792234E-2</v>
      </c>
      <c r="X799" s="37">
        <f t="shared" si="153"/>
        <v>7.6217321522769055E-2</v>
      </c>
      <c r="Y799" s="37">
        <f t="shared" si="154"/>
        <v>0.13661142282697192</v>
      </c>
      <c r="Z799" s="37">
        <f t="shared" si="155"/>
        <v>8.9199339952704015E-2</v>
      </c>
    </row>
    <row r="800" spans="1:26" x14ac:dyDescent="0.3">
      <c r="A800" s="34">
        <v>33786</v>
      </c>
      <c r="B800" s="33">
        <v>415.05</v>
      </c>
      <c r="C800" s="33">
        <v>12.343299999999999</v>
      </c>
      <c r="D800" s="33">
        <v>17.38</v>
      </c>
      <c r="E800" s="37">
        <f t="shared" si="144"/>
        <v>1.9169916107720123E-2</v>
      </c>
      <c r="F800" s="37">
        <f t="shared" si="145"/>
        <v>1.0191699161077201</v>
      </c>
      <c r="G800" s="37">
        <f t="shared" si="146"/>
        <v>0.13212630664999003</v>
      </c>
      <c r="H800" s="37">
        <f t="shared" si="147"/>
        <v>0.23350417865305584</v>
      </c>
      <c r="I800" s="37">
        <f t="shared" si="148"/>
        <v>0.17236906755412829</v>
      </c>
      <c r="J800" s="37">
        <f t="shared" si="149"/>
        <v>4.093765084581058E-2</v>
      </c>
      <c r="K800" s="33">
        <v>140.5</v>
      </c>
      <c r="L800" s="33">
        <v>6.84</v>
      </c>
      <c r="M800" s="33">
        <v>767.33439608540914</v>
      </c>
      <c r="N800" s="33">
        <v>22.819994340925266</v>
      </c>
      <c r="O800" s="33">
        <v>278122.16508267028</v>
      </c>
      <c r="P800" s="33">
        <v>32.131723416370107</v>
      </c>
      <c r="Q800" s="33">
        <v>11646.219079958584</v>
      </c>
      <c r="R800" s="33">
        <v>19.620740694824409</v>
      </c>
      <c r="S800" s="33">
        <v>23.0705436625353</v>
      </c>
      <c r="T800" s="33">
        <v>23.880897583429231</v>
      </c>
      <c r="U800" s="37">
        <f t="shared" si="150"/>
        <v>1.6470274660708696E-2</v>
      </c>
      <c r="V800" s="38">
        <f t="shared" si="151"/>
        <v>1.0164702746607086</v>
      </c>
      <c r="W800" s="38">
        <f t="shared" si="152"/>
        <v>9.587473935402091E-2</v>
      </c>
      <c r="X800" s="37">
        <f t="shared" si="153"/>
        <v>9.1266938833181044E-2</v>
      </c>
      <c r="Y800" s="37">
        <f t="shared" si="154"/>
        <v>0.14983508334493401</v>
      </c>
      <c r="Z800" s="37">
        <f t="shared" si="155"/>
        <v>8.4329144567040437E-2</v>
      </c>
    </row>
    <row r="801" spans="1:26" x14ac:dyDescent="0.3">
      <c r="A801" s="34">
        <v>33817</v>
      </c>
      <c r="B801" s="33">
        <v>417.93</v>
      </c>
      <c r="C801" s="33">
        <v>12.3667</v>
      </c>
      <c r="D801" s="33">
        <v>17.71</v>
      </c>
      <c r="E801" s="37">
        <f t="shared" si="144"/>
        <v>1.8809331957496293E-2</v>
      </c>
      <c r="F801" s="37">
        <f t="shared" si="145"/>
        <v>1.0188093319574962</v>
      </c>
      <c r="G801" s="37">
        <f t="shared" si="146"/>
        <v>0.13132948850680193</v>
      </c>
      <c r="H801" s="37">
        <f t="shared" si="147"/>
        <v>0.22950187466519179</v>
      </c>
      <c r="I801" s="37">
        <f t="shared" si="148"/>
        <v>0.1686673623299475</v>
      </c>
      <c r="J801" s="37">
        <f t="shared" si="149"/>
        <v>4.2998171512648398E-2</v>
      </c>
      <c r="K801" s="33">
        <v>140.9</v>
      </c>
      <c r="L801" s="33">
        <v>6.59</v>
      </c>
      <c r="M801" s="33">
        <v>770.46537466288135</v>
      </c>
      <c r="N801" s="33">
        <v>22.798349361958834</v>
      </c>
      <c r="O801" s="33">
        <v>279945.60529987368</v>
      </c>
      <c r="P801" s="33">
        <v>32.64886891412349</v>
      </c>
      <c r="Q801" s="33">
        <v>11862.839877158289</v>
      </c>
      <c r="R801" s="33">
        <v>19.722137498351525</v>
      </c>
      <c r="S801" s="33">
        <v>23.184600663955539</v>
      </c>
      <c r="T801" s="33">
        <v>23.598531902879728</v>
      </c>
      <c r="U801" s="37">
        <f t="shared" si="150"/>
        <v>6.9149594851987163E-3</v>
      </c>
      <c r="V801" s="38">
        <f t="shared" si="151"/>
        <v>1.0069149594851987</v>
      </c>
      <c r="W801" s="38">
        <f t="shared" si="152"/>
        <v>7.6263481635735042E-2</v>
      </c>
      <c r="X801" s="37">
        <f t="shared" si="153"/>
        <v>9.6642022313054632E-2</v>
      </c>
      <c r="Y801" s="37">
        <f t="shared" si="154"/>
        <v>0.15725793608796579</v>
      </c>
      <c r="Z801" s="37">
        <f t="shared" si="155"/>
        <v>7.0355131792562808E-2</v>
      </c>
    </row>
    <row r="802" spans="1:26" x14ac:dyDescent="0.3">
      <c r="A802" s="34">
        <v>33848</v>
      </c>
      <c r="B802" s="33">
        <v>418.48</v>
      </c>
      <c r="C802" s="33">
        <v>12.4</v>
      </c>
      <c r="D802" s="33">
        <v>18.04</v>
      </c>
      <c r="E802" s="37">
        <f t="shared" si="144"/>
        <v>1.8462062839735352E-2</v>
      </c>
      <c r="F802" s="37">
        <f t="shared" si="145"/>
        <v>1.0184620628397354</v>
      </c>
      <c r="G802" s="37">
        <f t="shared" si="146"/>
        <v>0.13056209384966411</v>
      </c>
      <c r="H802" s="37">
        <f t="shared" si="147"/>
        <v>0.22560353011536982</v>
      </c>
      <c r="I802" s="37">
        <f t="shared" si="148"/>
        <v>0.16503841811559461</v>
      </c>
      <c r="J802" s="37">
        <f t="shared" si="149"/>
        <v>4.4943703993742368E-2</v>
      </c>
      <c r="K802" s="33">
        <v>141.30000000000001</v>
      </c>
      <c r="L802" s="33">
        <v>6.42</v>
      </c>
      <c r="M802" s="33">
        <v>769.29536758669497</v>
      </c>
      <c r="N802" s="33">
        <v>22.795026185421086</v>
      </c>
      <c r="O802" s="33">
        <v>280210.69479579461</v>
      </c>
      <c r="P802" s="33">
        <v>33.163086482660994</v>
      </c>
      <c r="Q802" s="33">
        <v>12079.432551414962</v>
      </c>
      <c r="R802" s="33">
        <v>19.708766424745306</v>
      </c>
      <c r="S802" s="33">
        <v>23.164274166851893</v>
      </c>
      <c r="T802" s="33">
        <v>23.197339246119736</v>
      </c>
      <c r="U802" s="37">
        <f t="shared" si="150"/>
        <v>1.3151446761123858E-3</v>
      </c>
      <c r="V802" s="38">
        <f t="shared" si="151"/>
        <v>1.0013151446761124</v>
      </c>
      <c r="W802" s="38">
        <f t="shared" si="152"/>
        <v>8.5093849513649733E-2</v>
      </c>
      <c r="X802" s="37">
        <f t="shared" si="153"/>
        <v>9.537225508030911E-2</v>
      </c>
      <c r="Y802" s="37">
        <f t="shared" si="154"/>
        <v>0.15628779646796254</v>
      </c>
      <c r="Z802" s="37">
        <f t="shared" si="155"/>
        <v>7.0649615580336445E-2</v>
      </c>
    </row>
    <row r="803" spans="1:26" x14ac:dyDescent="0.3">
      <c r="A803" s="34">
        <v>33878</v>
      </c>
      <c r="B803" s="33">
        <v>412.5</v>
      </c>
      <c r="C803" s="33">
        <v>12.386699999999999</v>
      </c>
      <c r="D803" s="33">
        <v>18.39</v>
      </c>
      <c r="E803" s="37">
        <f t="shared" si="144"/>
        <v>1.921552398175224E-2</v>
      </c>
      <c r="F803" s="37">
        <f t="shared" si="145"/>
        <v>1.0192155239817522</v>
      </c>
      <c r="G803" s="37">
        <f t="shared" si="146"/>
        <v>0.12982252243361159</v>
      </c>
      <c r="H803" s="37">
        <f t="shared" si="147"/>
        <v>0.22180489943072867</v>
      </c>
      <c r="I803" s="37">
        <f t="shared" si="148"/>
        <v>0.16147954609662651</v>
      </c>
      <c r="J803" s="37">
        <f t="shared" si="149"/>
        <v>4.6783950368315175E-2</v>
      </c>
      <c r="K803" s="33">
        <v>141.80000000000001</v>
      </c>
      <c r="L803" s="33">
        <v>6.59</v>
      </c>
      <c r="M803" s="33">
        <v>755.6284379407615</v>
      </c>
      <c r="N803" s="33">
        <v>22.690285508462619</v>
      </c>
      <c r="O803" s="33">
        <v>275921.33910500148</v>
      </c>
      <c r="P803" s="33">
        <v>33.687289633286319</v>
      </c>
      <c r="Q803" s="33">
        <v>12301.074972462977</v>
      </c>
      <c r="R803" s="33">
        <v>19.370271076906974</v>
      </c>
      <c r="S803" s="33">
        <v>22.763052023573373</v>
      </c>
      <c r="T803" s="33">
        <v>22.430668841761825</v>
      </c>
      <c r="U803" s="37">
        <f t="shared" si="150"/>
        <v>-1.4392893287619953E-2</v>
      </c>
      <c r="V803" s="38">
        <f t="shared" si="151"/>
        <v>0.98560710671238005</v>
      </c>
      <c r="W803" s="38">
        <f t="shared" si="152"/>
        <v>9.5794323255684377E-2</v>
      </c>
      <c r="X803" s="37">
        <f t="shared" si="153"/>
        <v>0.10635072696640435</v>
      </c>
      <c r="Y803" s="37">
        <f t="shared" si="154"/>
        <v>0.15813635188320418</v>
      </c>
      <c r="Z803" s="37">
        <f t="shared" si="155"/>
        <v>6.533045676918281E-2</v>
      </c>
    </row>
    <row r="804" spans="1:26" x14ac:dyDescent="0.3">
      <c r="A804" s="34">
        <v>33909</v>
      </c>
      <c r="B804" s="33">
        <v>422.84</v>
      </c>
      <c r="C804" s="33">
        <v>12.3833</v>
      </c>
      <c r="D804" s="33">
        <v>18.739999999999998</v>
      </c>
      <c r="E804" s="37">
        <f t="shared" si="144"/>
        <v>1.8853238194046204E-2</v>
      </c>
      <c r="F804" s="37">
        <f t="shared" si="145"/>
        <v>1.0188532381940463</v>
      </c>
      <c r="G804" s="37">
        <f t="shared" si="146"/>
        <v>0.13482046783717383</v>
      </c>
      <c r="H804" s="37">
        <f t="shared" si="147"/>
        <v>0.21137693404291102</v>
      </c>
      <c r="I804" s="37">
        <f t="shared" si="148"/>
        <v>0.15608156458646505</v>
      </c>
      <c r="J804" s="37">
        <f t="shared" si="149"/>
        <v>4.2068301066709779E-2</v>
      </c>
      <c r="K804" s="33">
        <v>142</v>
      </c>
      <c r="L804" s="33">
        <v>6.87</v>
      </c>
      <c r="M804" s="33">
        <v>773.47858112676045</v>
      </c>
      <c r="N804" s="33">
        <v>22.652107921830986</v>
      </c>
      <c r="O804" s="33">
        <v>283128.6980840835</v>
      </c>
      <c r="P804" s="33">
        <v>34.280079014084507</v>
      </c>
      <c r="Q804" s="33">
        <v>12548.083913763421</v>
      </c>
      <c r="R804" s="33">
        <v>19.833656038801234</v>
      </c>
      <c r="S804" s="33">
        <v>23.3033315507849</v>
      </c>
      <c r="T804" s="33">
        <v>22.56350053361793</v>
      </c>
      <c r="U804" s="37">
        <f t="shared" si="150"/>
        <v>2.4757651125726518E-2</v>
      </c>
      <c r="V804" s="38">
        <f t="shared" si="151"/>
        <v>1.0247576511257266</v>
      </c>
      <c r="W804" s="38">
        <f t="shared" si="152"/>
        <v>0.1230210534476015</v>
      </c>
      <c r="X804" s="37">
        <f t="shared" si="153"/>
        <v>0.11362239228020954</v>
      </c>
      <c r="Y804" s="37">
        <f t="shared" si="154"/>
        <v>0.16408801701620668</v>
      </c>
      <c r="Z804" s="37">
        <f t="shared" si="155"/>
        <v>6.5237452352425507E-2</v>
      </c>
    </row>
    <row r="805" spans="1:26" x14ac:dyDescent="0.3">
      <c r="A805" s="34">
        <v>33939</v>
      </c>
      <c r="B805" s="33">
        <v>435.64</v>
      </c>
      <c r="C805" s="33">
        <v>12.39</v>
      </c>
      <c r="D805" s="33">
        <v>19.09</v>
      </c>
      <c r="E805" s="37">
        <f t="shared" si="144"/>
        <v>1.8504360927380191E-2</v>
      </c>
      <c r="F805" s="37">
        <f t="shared" si="145"/>
        <v>1.0185043609273803</v>
      </c>
      <c r="G805" s="37">
        <f t="shared" si="146"/>
        <v>0.13963343006281637</v>
      </c>
      <c r="H805" s="37">
        <f t="shared" si="147"/>
        <v>0.20103244265744635</v>
      </c>
      <c r="I805" s="37">
        <f t="shared" si="148"/>
        <v>0.15074668573579597</v>
      </c>
      <c r="J805" s="37">
        <f t="shared" si="149"/>
        <v>3.7309536674057675E-2</v>
      </c>
      <c r="K805" s="33">
        <v>141.9</v>
      </c>
      <c r="L805" s="33">
        <v>6.77</v>
      </c>
      <c r="M805" s="33">
        <v>797.45452374911906</v>
      </c>
      <c r="N805" s="33">
        <v>22.680335940803381</v>
      </c>
      <c r="O805" s="33">
        <v>292596.83173934848</v>
      </c>
      <c r="P805" s="33">
        <v>34.944924383368566</v>
      </c>
      <c r="Q805" s="33">
        <v>12821.764571444683</v>
      </c>
      <c r="R805" s="33">
        <v>20.448606721242964</v>
      </c>
      <c r="S805" s="33">
        <v>24.020186324731146</v>
      </c>
      <c r="T805" s="33">
        <v>22.820324777370349</v>
      </c>
      <c r="U805" s="37">
        <f t="shared" si="150"/>
        <v>2.9822357307023515E-2</v>
      </c>
      <c r="V805" s="38">
        <f t="shared" si="151"/>
        <v>1.0298223573070235</v>
      </c>
      <c r="W805" s="38">
        <f t="shared" si="152"/>
        <v>9.3500841598701756E-2</v>
      </c>
      <c r="X805" s="37">
        <f t="shared" si="153"/>
        <v>0.11251870995867197</v>
      </c>
      <c r="Y805" s="37">
        <f t="shared" si="154"/>
        <v>0.15648930233039327</v>
      </c>
      <c r="Z805" s="37">
        <f t="shared" si="155"/>
        <v>6.8893350358353089E-2</v>
      </c>
    </row>
    <row r="806" spans="1:26" x14ac:dyDescent="0.3">
      <c r="A806" s="34">
        <v>33970</v>
      </c>
      <c r="B806" s="33">
        <v>435.23</v>
      </c>
      <c r="C806" s="33">
        <v>12.4133</v>
      </c>
      <c r="D806" s="33">
        <v>19.34</v>
      </c>
      <c r="E806" s="37">
        <f t="shared" si="144"/>
        <v>1.3010852287492039E-2</v>
      </c>
      <c r="F806" s="37">
        <f t="shared" si="145"/>
        <v>1.0130108522874921</v>
      </c>
      <c r="G806" s="37">
        <f t="shared" si="146"/>
        <v>0.14478276923225897</v>
      </c>
      <c r="H806" s="37">
        <f t="shared" si="147"/>
        <v>0.19076370788362418</v>
      </c>
      <c r="I806" s="37">
        <f t="shared" si="148"/>
        <v>0.14547099178363432</v>
      </c>
      <c r="J806" s="37">
        <f t="shared" si="149"/>
        <v>3.2501629367938989E-2</v>
      </c>
      <c r="K806" s="33">
        <v>142.6</v>
      </c>
      <c r="L806" s="33">
        <v>6.6</v>
      </c>
      <c r="M806" s="33">
        <v>792.79311493688647</v>
      </c>
      <c r="N806" s="33">
        <v>22.61144400350631</v>
      </c>
      <c r="O806" s="33">
        <v>291577.86825073749</v>
      </c>
      <c r="P806" s="33">
        <v>35.228772931276296</v>
      </c>
      <c r="Q806" s="33">
        <v>12956.634358774125</v>
      </c>
      <c r="R806" s="33">
        <v>20.32341080299571</v>
      </c>
      <c r="S806" s="33">
        <v>23.867950224169586</v>
      </c>
      <c r="T806" s="33">
        <v>22.50413650465357</v>
      </c>
      <c r="U806" s="37">
        <f t="shared" si="150"/>
        <v>-9.4158721805014415E-4</v>
      </c>
      <c r="V806" s="38">
        <f t="shared" si="151"/>
        <v>0.99905841278194985</v>
      </c>
      <c r="W806" s="38">
        <f t="shared" si="152"/>
        <v>6.8830743155279261E-2</v>
      </c>
      <c r="X806" s="37">
        <f t="shared" si="153"/>
        <v>0.11305695135925475</v>
      </c>
      <c r="Y806" s="37">
        <f t="shared" si="154"/>
        <v>0.15547286686771056</v>
      </c>
      <c r="Z806" s="37">
        <f t="shared" si="155"/>
        <v>6.4736137662185556E-2</v>
      </c>
    </row>
    <row r="807" spans="1:26" x14ac:dyDescent="0.3">
      <c r="A807" s="34">
        <v>34001</v>
      </c>
      <c r="B807" s="33">
        <v>441.7</v>
      </c>
      <c r="C807" s="33">
        <v>12.4467</v>
      </c>
      <c r="D807" s="33">
        <v>19.59</v>
      </c>
      <c r="E807" s="37">
        <f t="shared" si="144"/>
        <v>1.2843741931301134E-2</v>
      </c>
      <c r="F807" s="37">
        <f t="shared" si="145"/>
        <v>1.0128437419313012</v>
      </c>
      <c r="G807" s="37">
        <f t="shared" si="146"/>
        <v>0.14376475974145309</v>
      </c>
      <c r="H807" s="37">
        <f t="shared" si="147"/>
        <v>0.18665295203320564</v>
      </c>
      <c r="I807" s="37">
        <f t="shared" si="148"/>
        <v>0.14254837433024914</v>
      </c>
      <c r="J807" s="37">
        <f t="shared" si="149"/>
        <v>3.4407764425280263E-2</v>
      </c>
      <c r="K807" s="33">
        <v>143.1</v>
      </c>
      <c r="L807" s="33">
        <v>6.26</v>
      </c>
      <c r="M807" s="33">
        <v>801.76729629629619</v>
      </c>
      <c r="N807" s="33">
        <v>22.593065444444445</v>
      </c>
      <c r="O807" s="33">
        <v>295570.89295296709</v>
      </c>
      <c r="P807" s="33">
        <v>35.559477777777772</v>
      </c>
      <c r="Q807" s="33">
        <v>13108.973948264942</v>
      </c>
      <c r="R807" s="33">
        <v>20.545336792900436</v>
      </c>
      <c r="S807" s="33">
        <v>24.122919609042604</v>
      </c>
      <c r="T807" s="33">
        <v>22.547217968351198</v>
      </c>
      <c r="U807" s="37">
        <f t="shared" si="150"/>
        <v>1.4756291613045185E-2</v>
      </c>
      <c r="V807" s="38">
        <f t="shared" si="151"/>
        <v>1.0147562916130453</v>
      </c>
      <c r="W807" s="38">
        <f t="shared" si="152"/>
        <v>8.5881289417046869E-2</v>
      </c>
      <c r="X807" s="37">
        <f t="shared" si="153"/>
        <v>0.11329177806723223</v>
      </c>
      <c r="Y807" s="37">
        <f t="shared" si="154"/>
        <v>0.15587191412865486</v>
      </c>
      <c r="Z807" s="37">
        <f t="shared" si="155"/>
        <v>6.4456005564589525E-2</v>
      </c>
    </row>
    <row r="808" spans="1:26" x14ac:dyDescent="0.3">
      <c r="A808" s="34">
        <v>34029</v>
      </c>
      <c r="B808" s="33">
        <v>450.16</v>
      </c>
      <c r="C808" s="33">
        <v>12.48</v>
      </c>
      <c r="D808" s="33">
        <v>19.84</v>
      </c>
      <c r="E808" s="37">
        <f t="shared" si="144"/>
        <v>1.2680869900277376E-2</v>
      </c>
      <c r="F808" s="37">
        <f t="shared" si="145"/>
        <v>1.0126808699002774</v>
      </c>
      <c r="G808" s="37">
        <f t="shared" si="146"/>
        <v>0.14327103148720899</v>
      </c>
      <c r="H808" s="37">
        <f t="shared" si="147"/>
        <v>0.18259820872952393</v>
      </c>
      <c r="I808" s="37">
        <f t="shared" si="148"/>
        <v>0.13965937587570743</v>
      </c>
      <c r="J808" s="37">
        <f t="shared" si="149"/>
        <v>3.623160412056059E-2</v>
      </c>
      <c r="K808" s="33">
        <v>143.6</v>
      </c>
      <c r="L808" s="33">
        <v>5.98</v>
      </c>
      <c r="M808" s="33">
        <v>814.27862451253486</v>
      </c>
      <c r="N808" s="33">
        <v>22.574633983286908</v>
      </c>
      <c r="O808" s="33">
        <v>300876.69452356786</v>
      </c>
      <c r="P808" s="33">
        <v>35.887879665738161</v>
      </c>
      <c r="Q808" s="33">
        <v>13260.604272586605</v>
      </c>
      <c r="R808" s="33">
        <v>20.855200148690908</v>
      </c>
      <c r="S808" s="33">
        <v>24.480250697934434</v>
      </c>
      <c r="T808" s="33">
        <v>22.68951612903226</v>
      </c>
      <c r="U808" s="37">
        <f t="shared" si="150"/>
        <v>1.8972156522542794E-2</v>
      </c>
      <c r="V808" s="38">
        <f t="shared" si="151"/>
        <v>1.0189721565225427</v>
      </c>
      <c r="W808" s="38">
        <f t="shared" si="152"/>
        <v>6.6895976065745044E-2</v>
      </c>
      <c r="X808" s="37">
        <f t="shared" si="153"/>
        <v>0.12657228964273326</v>
      </c>
      <c r="Y808" s="37">
        <f t="shared" si="154"/>
        <v>0.16486371333480054</v>
      </c>
      <c r="Z808" s="37">
        <f t="shared" si="155"/>
        <v>5.5916820715816051E-2</v>
      </c>
    </row>
    <row r="809" spans="1:26" x14ac:dyDescent="0.3">
      <c r="A809" s="34">
        <v>34060</v>
      </c>
      <c r="B809" s="33">
        <v>443.08</v>
      </c>
      <c r="C809" s="33">
        <v>12.4933</v>
      </c>
      <c r="D809" s="33">
        <v>19.670000000000002</v>
      </c>
      <c r="E809" s="37">
        <f t="shared" si="144"/>
        <v>-8.6054694557588986E-3</v>
      </c>
      <c r="F809" s="37">
        <f t="shared" si="145"/>
        <v>0.99139453054424109</v>
      </c>
      <c r="G809" s="37">
        <f t="shared" si="146"/>
        <v>0.14279463974906892</v>
      </c>
      <c r="H809" s="37">
        <f t="shared" si="147"/>
        <v>0.17860000507283047</v>
      </c>
      <c r="I809" s="37">
        <f t="shared" si="148"/>
        <v>0.13680313026090474</v>
      </c>
      <c r="J809" s="37">
        <f t="shared" si="149"/>
        <v>3.7978648794373626E-2</v>
      </c>
      <c r="K809" s="33">
        <v>144</v>
      </c>
      <c r="L809" s="33">
        <v>5.97</v>
      </c>
      <c r="M809" s="33">
        <v>799.24555027777774</v>
      </c>
      <c r="N809" s="33">
        <v>22.535917742361111</v>
      </c>
      <c r="O809" s="33">
        <v>296015.88006121368</v>
      </c>
      <c r="P809" s="33">
        <v>35.481538263888893</v>
      </c>
      <c r="Q809" s="33">
        <v>13141.266499964056</v>
      </c>
      <c r="R809" s="33">
        <v>20.457362016642179</v>
      </c>
      <c r="S809" s="33">
        <v>24.007988301251149</v>
      </c>
      <c r="T809" s="33">
        <v>22.525673614641583</v>
      </c>
      <c r="U809" s="37">
        <f t="shared" si="150"/>
        <v>-1.585273447629152E-2</v>
      </c>
      <c r="V809" s="38">
        <f t="shared" si="151"/>
        <v>0.98414726552370846</v>
      </c>
      <c r="W809" s="38">
        <f t="shared" si="152"/>
        <v>2.9636385479436811E-2</v>
      </c>
      <c r="X809" s="37">
        <f t="shared" si="153"/>
        <v>0.11895796575854334</v>
      </c>
      <c r="Y809" s="37">
        <f t="shared" si="154"/>
        <v>0.17105475624791566</v>
      </c>
      <c r="Z809" s="37">
        <f t="shared" si="155"/>
        <v>5.5167858883812038E-2</v>
      </c>
    </row>
    <row r="810" spans="1:26" x14ac:dyDescent="0.3">
      <c r="A810" s="34">
        <v>34090</v>
      </c>
      <c r="B810" s="33">
        <v>445.25</v>
      </c>
      <c r="C810" s="33">
        <v>12.5067</v>
      </c>
      <c r="D810" s="33">
        <v>19.5</v>
      </c>
      <c r="E810" s="37">
        <f t="shared" si="144"/>
        <v>-8.6801668312666367E-3</v>
      </c>
      <c r="F810" s="37">
        <f t="shared" si="145"/>
        <v>0.9913198331687334</v>
      </c>
      <c r="G810" s="37">
        <f t="shared" si="146"/>
        <v>0.19409182628000599</v>
      </c>
      <c r="H810" s="37">
        <f t="shared" si="147"/>
        <v>0.18438290852472328</v>
      </c>
      <c r="I810" s="37">
        <f t="shared" si="148"/>
        <v>0.13757469723767812</v>
      </c>
      <c r="J810" s="37">
        <f t="shared" si="149"/>
        <v>4.3306126307518511E-2</v>
      </c>
      <c r="K810" s="33">
        <v>144.19999999999999</v>
      </c>
      <c r="L810" s="33">
        <v>6.04</v>
      </c>
      <c r="M810" s="33">
        <v>802.04593099861313</v>
      </c>
      <c r="N810" s="33">
        <v>22.528799203190015</v>
      </c>
      <c r="O810" s="33">
        <v>297748.38561807852</v>
      </c>
      <c r="P810" s="33">
        <v>35.126099167822474</v>
      </c>
      <c r="Q810" s="33">
        <v>13040.075282543585</v>
      </c>
      <c r="R810" s="33">
        <v>20.51760563376487</v>
      </c>
      <c r="S810" s="33">
        <v>24.073856030062426</v>
      </c>
      <c r="T810" s="33">
        <v>22.833333333333332</v>
      </c>
      <c r="U810" s="37">
        <f t="shared" si="150"/>
        <v>4.8855815210389194E-3</v>
      </c>
      <c r="V810" s="38">
        <f t="shared" si="151"/>
        <v>1.0048855815210389</v>
      </c>
      <c r="W810" s="38">
        <f t="shared" si="152"/>
        <v>8.1373135203020031E-3</v>
      </c>
      <c r="X810" s="37">
        <f t="shared" si="153"/>
        <v>0.12439058085556987</v>
      </c>
      <c r="Y810" s="37">
        <f t="shared" si="154"/>
        <v>0.18075224851342053</v>
      </c>
      <c r="Z810" s="37">
        <f t="shared" si="155"/>
        <v>6.1675559117481349E-2</v>
      </c>
    </row>
    <row r="811" spans="1:26" x14ac:dyDescent="0.3">
      <c r="A811" s="34">
        <v>34121</v>
      </c>
      <c r="B811" s="33">
        <v>448.06</v>
      </c>
      <c r="C811" s="33">
        <v>12.52</v>
      </c>
      <c r="D811" s="33">
        <v>19.329999999999998</v>
      </c>
      <c r="E811" s="37">
        <f t="shared" si="144"/>
        <v>-8.7561723494617143E-3</v>
      </c>
      <c r="F811" s="37">
        <f t="shared" si="145"/>
        <v>0.99124382765053831</v>
      </c>
      <c r="G811" s="37">
        <f t="shared" si="146"/>
        <v>0.24628719738689631</v>
      </c>
      <c r="H811" s="37">
        <f t="shared" si="147"/>
        <v>0.19017011045783772</v>
      </c>
      <c r="I811" s="37">
        <f t="shared" si="148"/>
        <v>0.13835681721945736</v>
      </c>
      <c r="J811" s="37">
        <f t="shared" si="149"/>
        <v>4.8453512649186514E-2</v>
      </c>
      <c r="K811" s="33">
        <v>144.4</v>
      </c>
      <c r="L811" s="33">
        <v>5.96</v>
      </c>
      <c r="M811" s="33">
        <v>805.98981426592786</v>
      </c>
      <c r="N811" s="33">
        <v>22.521520498614958</v>
      </c>
      <c r="O811" s="33">
        <v>299909.23078471608</v>
      </c>
      <c r="P811" s="33">
        <v>34.771644667590017</v>
      </c>
      <c r="Q811" s="33">
        <v>12938.547138929074</v>
      </c>
      <c r="R811" s="33">
        <v>20.608357012960195</v>
      </c>
      <c r="S811" s="33">
        <v>24.175761110239719</v>
      </c>
      <c r="T811" s="33">
        <v>23.17951370926022</v>
      </c>
      <c r="U811" s="37">
        <f t="shared" si="150"/>
        <v>6.2912298490123099E-3</v>
      </c>
      <c r="V811" s="38">
        <f t="shared" si="151"/>
        <v>1.0062912298490123</v>
      </c>
      <c r="W811" s="38">
        <f t="shared" si="152"/>
        <v>1.1434950235203578E-2</v>
      </c>
      <c r="X811" s="37">
        <f t="shared" si="153"/>
        <v>0.12991225079193391</v>
      </c>
      <c r="Y811" s="37">
        <f t="shared" si="154"/>
        <v>0.1790706184778843</v>
      </c>
      <c r="Z811" s="37">
        <f t="shared" si="155"/>
        <v>6.6120993059731958E-2</v>
      </c>
    </row>
    <row r="812" spans="1:26" x14ac:dyDescent="0.3">
      <c r="A812" s="34">
        <v>34151</v>
      </c>
      <c r="B812" s="33">
        <v>447.29</v>
      </c>
      <c r="C812" s="33">
        <v>12.52</v>
      </c>
      <c r="D812" s="33">
        <v>19.690000000000001</v>
      </c>
      <c r="E812" s="37">
        <f t="shared" si="144"/>
        <v>1.8452599430794841E-2</v>
      </c>
      <c r="F812" s="37">
        <f t="shared" si="145"/>
        <v>1.0184525994307949</v>
      </c>
      <c r="G812" s="37">
        <f t="shared" si="146"/>
        <v>0.29940457041405133</v>
      </c>
      <c r="H812" s="37">
        <f t="shared" si="147"/>
        <v>0.19596246170104781</v>
      </c>
      <c r="I812" s="37">
        <f t="shared" si="148"/>
        <v>0.1391497141697462</v>
      </c>
      <c r="J812" s="37">
        <f t="shared" si="149"/>
        <v>5.3436237251653473E-2</v>
      </c>
      <c r="K812" s="33">
        <v>144.4</v>
      </c>
      <c r="L812" s="33">
        <v>5.81</v>
      </c>
      <c r="M812" s="33">
        <v>804.6047047783934</v>
      </c>
      <c r="N812" s="33">
        <v>22.521520498614958</v>
      </c>
      <c r="O812" s="33">
        <v>300092.18661596155</v>
      </c>
      <c r="P812" s="33">
        <v>35.41922832409972</v>
      </c>
      <c r="Q812" s="33">
        <v>13210.25543711749</v>
      </c>
      <c r="R812" s="33">
        <v>20.564596413297142</v>
      </c>
      <c r="S812" s="33">
        <v>24.120424250680514</v>
      </c>
      <c r="T812" s="33">
        <v>22.716607414931438</v>
      </c>
      <c r="U812" s="37">
        <f t="shared" si="150"/>
        <v>-1.7199981902725509E-3</v>
      </c>
      <c r="V812" s="38">
        <f t="shared" si="151"/>
        <v>0.99828000180972742</v>
      </c>
      <c r="W812" s="38">
        <f t="shared" si="152"/>
        <v>1.3834058547242511E-2</v>
      </c>
      <c r="X812" s="37">
        <f t="shared" si="153"/>
        <v>0.13146355880094784</v>
      </c>
      <c r="Y812" s="37">
        <f t="shared" si="154"/>
        <v>0.17779216958700506</v>
      </c>
      <c r="Z812" s="37">
        <f t="shared" si="155"/>
        <v>7.0790001436942696E-2</v>
      </c>
    </row>
    <row r="813" spans="1:26" x14ac:dyDescent="0.3">
      <c r="A813" s="34">
        <v>34182</v>
      </c>
      <c r="B813" s="33">
        <v>454.13</v>
      </c>
      <c r="C813" s="33">
        <v>12.52</v>
      </c>
      <c r="D813" s="33">
        <v>20.05</v>
      </c>
      <c r="E813" s="37">
        <f t="shared" si="144"/>
        <v>1.8118261101543961E-2</v>
      </c>
      <c r="F813" s="37">
        <f t="shared" si="145"/>
        <v>1.018118261101544</v>
      </c>
      <c r="G813" s="37">
        <f t="shared" si="146"/>
        <v>0.31131142207601092</v>
      </c>
      <c r="H813" s="37">
        <f t="shared" si="147"/>
        <v>0.19325774515431959</v>
      </c>
      <c r="I813" s="37">
        <f t="shared" si="148"/>
        <v>0.13391727728854974</v>
      </c>
      <c r="J813" s="37">
        <f t="shared" si="149"/>
        <v>5.5359929671755737E-2</v>
      </c>
      <c r="K813" s="33">
        <v>144.80000000000001</v>
      </c>
      <c r="L813" s="33">
        <v>5.68</v>
      </c>
      <c r="M813" s="33">
        <v>814.65214012430931</v>
      </c>
      <c r="N813" s="33">
        <v>22.45930635359116</v>
      </c>
      <c r="O813" s="33">
        <v>304537.6143119763</v>
      </c>
      <c r="P813" s="33">
        <v>35.967179903314914</v>
      </c>
      <c r="Q813" s="33">
        <v>13445.44330247974</v>
      </c>
      <c r="R813" s="33">
        <v>20.812227546627383</v>
      </c>
      <c r="S813" s="33">
        <v>24.405153638797515</v>
      </c>
      <c r="T813" s="33">
        <v>22.649875311720699</v>
      </c>
      <c r="U813" s="37">
        <f t="shared" si="150"/>
        <v>1.5176346836664096E-2</v>
      </c>
      <c r="V813" s="38">
        <f t="shared" si="151"/>
        <v>1.0151763468366641</v>
      </c>
      <c r="W813" s="38">
        <f t="shared" si="152"/>
        <v>7.8930525314222511E-3</v>
      </c>
      <c r="X813" s="37">
        <f t="shared" si="153"/>
        <v>0.11926470424725633</v>
      </c>
      <c r="Y813" s="37">
        <f t="shared" si="154"/>
        <v>0.18660388095615321</v>
      </c>
      <c r="Z813" s="37">
        <f t="shared" si="155"/>
        <v>7.14232937403807E-2</v>
      </c>
    </row>
    <row r="814" spans="1:26" x14ac:dyDescent="0.3">
      <c r="A814" s="34">
        <v>34213</v>
      </c>
      <c r="B814" s="33">
        <v>459.24</v>
      </c>
      <c r="C814" s="33">
        <v>12.52</v>
      </c>
      <c r="D814" s="33">
        <v>20.41</v>
      </c>
      <c r="E814" s="37">
        <f t="shared" si="144"/>
        <v>1.7795823069175314E-2</v>
      </c>
      <c r="F814" s="37">
        <f t="shared" si="145"/>
        <v>1.0177958230691753</v>
      </c>
      <c r="G814" s="37">
        <f t="shared" si="146"/>
        <v>0.32279444183615236</v>
      </c>
      <c r="H814" s="37">
        <f t="shared" si="147"/>
        <v>0.19063019446362972</v>
      </c>
      <c r="I814" s="37">
        <f t="shared" si="148"/>
        <v>0.12874122231542895</v>
      </c>
      <c r="J814" s="37">
        <f t="shared" si="149"/>
        <v>5.7181167091512997E-2</v>
      </c>
      <c r="K814" s="33">
        <v>145.1</v>
      </c>
      <c r="L814" s="33">
        <v>5.36</v>
      </c>
      <c r="M814" s="33">
        <v>822.11555975189526</v>
      </c>
      <c r="N814" s="33">
        <v>22.412870847691249</v>
      </c>
      <c r="O814" s="33">
        <v>308025.8379592463</v>
      </c>
      <c r="P814" s="33">
        <v>36.537275878704342</v>
      </c>
      <c r="Q814" s="33">
        <v>13689.590089600682</v>
      </c>
      <c r="R814" s="33">
        <v>20.993501005229128</v>
      </c>
      <c r="S814" s="33">
        <v>24.610598936385486</v>
      </c>
      <c r="T814" s="33">
        <v>22.500734933855952</v>
      </c>
      <c r="U814" s="37">
        <f t="shared" si="150"/>
        <v>1.1189448560436259E-2</v>
      </c>
      <c r="V814" s="38">
        <f t="shared" si="151"/>
        <v>1.0111894485604362</v>
      </c>
      <c r="W814" s="38">
        <f t="shared" si="152"/>
        <v>2.0672156106012585E-2</v>
      </c>
      <c r="X814" s="37">
        <f t="shared" si="153"/>
        <v>0.12365008458606752</v>
      </c>
      <c r="Y814" s="37">
        <f t="shared" si="154"/>
        <v>0.16805297161892874</v>
      </c>
      <c r="Z814" s="37">
        <f t="shared" si="155"/>
        <v>6.9602236509202164E-2</v>
      </c>
    </row>
    <row r="815" spans="1:26" x14ac:dyDescent="0.3">
      <c r="A815" s="34">
        <v>34243</v>
      </c>
      <c r="B815" s="33">
        <v>463.9</v>
      </c>
      <c r="C815" s="33">
        <v>12.54</v>
      </c>
      <c r="D815" s="33">
        <v>20.9</v>
      </c>
      <c r="E815" s="37">
        <f t="shared" si="144"/>
        <v>2.3724182149011772E-2</v>
      </c>
      <c r="F815" s="37">
        <f t="shared" si="145"/>
        <v>1.0237241821490117</v>
      </c>
      <c r="G815" s="37">
        <f t="shared" si="146"/>
        <v>0.33387586556125237</v>
      </c>
      <c r="H815" s="37">
        <f t="shared" si="147"/>
        <v>0.18807466528602657</v>
      </c>
      <c r="I815" s="37">
        <f t="shared" si="148"/>
        <v>0.12362001476896989</v>
      </c>
      <c r="J815" s="37">
        <f t="shared" si="149"/>
        <v>5.8908199839846631E-2</v>
      </c>
      <c r="K815" s="33">
        <v>145.69999999999999</v>
      </c>
      <c r="L815" s="33">
        <v>5.33</v>
      </c>
      <c r="M815" s="33">
        <v>827.03786341798218</v>
      </c>
      <c r="N815" s="33">
        <v>22.356229375428963</v>
      </c>
      <c r="O815" s="33">
        <v>310568.1262185534</v>
      </c>
      <c r="P815" s="33">
        <v>37.2603822923816</v>
      </c>
      <c r="Q815" s="33">
        <v>13991.967747289857</v>
      </c>
      <c r="R815" s="33">
        <v>21.109178247475118</v>
      </c>
      <c r="S815" s="33">
        <v>24.737889343598045</v>
      </c>
      <c r="T815" s="33">
        <v>22.19617224880383</v>
      </c>
      <c r="U815" s="37">
        <f t="shared" si="150"/>
        <v>1.0096062532086687E-2</v>
      </c>
      <c r="V815" s="38">
        <f t="shared" si="151"/>
        <v>1.0100960625320867</v>
      </c>
      <c r="W815" s="38">
        <f t="shared" si="152"/>
        <v>1.5274500833977855E-2</v>
      </c>
      <c r="X815" s="37">
        <f t="shared" si="153"/>
        <v>0.12599117430972484</v>
      </c>
      <c r="Y815" s="37">
        <f t="shared" si="154"/>
        <v>0.15507252125544113</v>
      </c>
      <c r="Z815" s="37">
        <f t="shared" si="155"/>
        <v>7.1434598470292876E-2</v>
      </c>
    </row>
    <row r="816" spans="1:26" x14ac:dyDescent="0.3">
      <c r="A816" s="34">
        <v>34274</v>
      </c>
      <c r="B816" s="33">
        <v>462.89</v>
      </c>
      <c r="C816" s="33">
        <v>12.56</v>
      </c>
      <c r="D816" s="33">
        <v>21.39</v>
      </c>
      <c r="E816" s="37">
        <f t="shared" si="144"/>
        <v>2.317436412354907E-2</v>
      </c>
      <c r="F816" s="37">
        <f t="shared" si="145"/>
        <v>1.0231743641235491</v>
      </c>
      <c r="G816" s="37">
        <f t="shared" si="146"/>
        <v>0.35392058797248693</v>
      </c>
      <c r="H816" s="37">
        <f t="shared" si="147"/>
        <v>0.18848430723387999</v>
      </c>
      <c r="I816" s="37">
        <f t="shared" si="148"/>
        <v>0.1182091220447532</v>
      </c>
      <c r="J816" s="37">
        <f t="shared" si="149"/>
        <v>6.4671868427264911E-2</v>
      </c>
      <c r="K816" s="33">
        <v>145.80000000000001</v>
      </c>
      <c r="L816" s="33">
        <v>5.72</v>
      </c>
      <c r="M816" s="33">
        <v>824.67123573388187</v>
      </c>
      <c r="N816" s="33">
        <v>22.376527297668037</v>
      </c>
      <c r="O816" s="33">
        <v>310379.64700533554</v>
      </c>
      <c r="P816" s="33">
        <v>38.107796090534976</v>
      </c>
      <c r="Q816" s="33">
        <v>14342.544987889407</v>
      </c>
      <c r="R816" s="33">
        <v>21.037901189606369</v>
      </c>
      <c r="S816" s="33">
        <v>24.645407638434438</v>
      </c>
      <c r="T816" s="33">
        <v>21.640486208508648</v>
      </c>
      <c r="U816" s="37">
        <f t="shared" si="150"/>
        <v>-2.1795668918195101E-3</v>
      </c>
      <c r="V816" s="38">
        <f t="shared" si="151"/>
        <v>0.99782043310818047</v>
      </c>
      <c r="W816" s="38">
        <f t="shared" si="152"/>
        <v>-1.6766367770980617E-3</v>
      </c>
      <c r="X816" s="37">
        <f t="shared" si="153"/>
        <v>0.13537766736583379</v>
      </c>
      <c r="Y816" s="37">
        <f t="shared" si="154"/>
        <v>0.15535873074410222</v>
      </c>
      <c r="Z816" s="37">
        <f t="shared" si="155"/>
        <v>7.229234354806291E-2</v>
      </c>
    </row>
    <row r="817" spans="1:26" x14ac:dyDescent="0.3">
      <c r="A817" s="34">
        <v>34304</v>
      </c>
      <c r="B817" s="33">
        <v>465.95</v>
      </c>
      <c r="C817" s="33">
        <v>12.58</v>
      </c>
      <c r="D817" s="33">
        <v>21.89</v>
      </c>
      <c r="E817" s="37">
        <f t="shared" si="144"/>
        <v>2.3106388440457329E-2</v>
      </c>
      <c r="F817" s="37">
        <f t="shared" si="145"/>
        <v>1.0231063884404574</v>
      </c>
      <c r="G817" s="37">
        <f t="shared" si="146"/>
        <v>0.37305710759345767</v>
      </c>
      <c r="H817" s="37">
        <f t="shared" si="147"/>
        <v>0.18887494191168752</v>
      </c>
      <c r="I817" s="37">
        <f t="shared" si="148"/>
        <v>0.11290737799802475</v>
      </c>
      <c r="J817" s="37">
        <f t="shared" si="149"/>
        <v>6.9884316626652954E-2</v>
      </c>
      <c r="K817" s="33">
        <v>145.80000000000001</v>
      </c>
      <c r="L817" s="33">
        <v>5.77</v>
      </c>
      <c r="M817" s="33">
        <v>830.12284190672142</v>
      </c>
      <c r="N817" s="33">
        <v>22.412158710562412</v>
      </c>
      <c r="O817" s="33">
        <v>313134.39014037902</v>
      </c>
      <c r="P817" s="33">
        <v>38.998581412894374</v>
      </c>
      <c r="Q817" s="33">
        <v>14710.831205435985</v>
      </c>
      <c r="R817" s="33">
        <v>21.164732079814645</v>
      </c>
      <c r="S817" s="33">
        <v>24.783708947329508</v>
      </c>
      <c r="T817" s="33">
        <v>21.28597533120146</v>
      </c>
      <c r="U817" s="37">
        <f t="shared" si="150"/>
        <v>6.588887365785937E-3</v>
      </c>
      <c r="V817" s="38">
        <f t="shared" si="151"/>
        <v>1.006588887365786</v>
      </c>
      <c r="W817" s="38">
        <f t="shared" si="152"/>
        <v>-5.5542742124796707E-3</v>
      </c>
      <c r="X817" s="37">
        <f t="shared" si="153"/>
        <v>0.15180549632520091</v>
      </c>
      <c r="Y817" s="37">
        <f t="shared" si="154"/>
        <v>0.17566962128973262</v>
      </c>
      <c r="Z817" s="37">
        <f t="shared" si="155"/>
        <v>7.3582261979238339E-2</v>
      </c>
    </row>
    <row r="818" spans="1:26" x14ac:dyDescent="0.3">
      <c r="A818" s="34">
        <v>34335</v>
      </c>
      <c r="B818" s="33">
        <v>472.99</v>
      </c>
      <c r="C818" s="33">
        <v>12.6233</v>
      </c>
      <c r="D818" s="33">
        <v>22.156700000000001</v>
      </c>
      <c r="E818" s="37">
        <f t="shared" si="144"/>
        <v>1.2110022287569947E-2</v>
      </c>
      <c r="F818" s="37">
        <f t="shared" si="145"/>
        <v>1.0121100222875699</v>
      </c>
      <c r="G818" s="37">
        <f t="shared" si="146"/>
        <v>0.3907243966743108</v>
      </c>
      <c r="H818" s="37">
        <f t="shared" si="147"/>
        <v>0.18909661043743053</v>
      </c>
      <c r="I818" s="37">
        <f t="shared" si="148"/>
        <v>0.10761855660985287</v>
      </c>
      <c r="J818" s="37">
        <f t="shared" si="149"/>
        <v>7.4582211734825599E-2</v>
      </c>
      <c r="K818" s="33">
        <v>146.19999999999999</v>
      </c>
      <c r="L818" s="33">
        <v>5.75</v>
      </c>
      <c r="M818" s="33">
        <v>840.35958597811225</v>
      </c>
      <c r="N818" s="33">
        <v>22.427770484952124</v>
      </c>
      <c r="O818" s="33">
        <v>317700.84537632414</v>
      </c>
      <c r="P818" s="33">
        <v>39.36572705266758</v>
      </c>
      <c r="Q818" s="33">
        <v>14882.349142158611</v>
      </c>
      <c r="R818" s="33">
        <v>21.411974913826541</v>
      </c>
      <c r="S818" s="33">
        <v>25.061136005191308</v>
      </c>
      <c r="T818" s="33">
        <v>21.347493083356277</v>
      </c>
      <c r="U818" s="37">
        <f t="shared" si="150"/>
        <v>1.4995914387731976E-2</v>
      </c>
      <c r="V818" s="38">
        <f t="shared" si="151"/>
        <v>1.0149959143877321</v>
      </c>
      <c r="W818" s="38">
        <f t="shared" si="152"/>
        <v>-2.4615229079425149E-2</v>
      </c>
      <c r="X818" s="37">
        <f t="shared" si="153"/>
        <v>0.15303132240152095</v>
      </c>
      <c r="Y818" s="37">
        <f t="shared" si="154"/>
        <v>0.18211971250819037</v>
      </c>
      <c r="Z818" s="37">
        <f t="shared" si="155"/>
        <v>7.5784150425422858E-2</v>
      </c>
    </row>
    <row r="819" spans="1:26" x14ac:dyDescent="0.3">
      <c r="A819" s="34">
        <v>34366</v>
      </c>
      <c r="B819" s="33">
        <v>471.58</v>
      </c>
      <c r="C819" s="33">
        <v>12.666700000000001</v>
      </c>
      <c r="D819" s="33">
        <v>22.433299999999999</v>
      </c>
      <c r="E819" s="37">
        <f t="shared" si="144"/>
        <v>1.2406528275025933E-2</v>
      </c>
      <c r="F819" s="37">
        <f t="shared" si="145"/>
        <v>1.0124065282750259</v>
      </c>
      <c r="G819" s="37">
        <f t="shared" si="146"/>
        <v>0.40296658684013886</v>
      </c>
      <c r="H819" s="37">
        <f t="shared" si="147"/>
        <v>0.18936459016627527</v>
      </c>
      <c r="I819" s="37">
        <f t="shared" si="148"/>
        <v>0.1063776444556872</v>
      </c>
      <c r="J819" s="37">
        <f t="shared" si="149"/>
        <v>7.5565665488008804E-2</v>
      </c>
      <c r="K819" s="33">
        <v>146.69999999999999</v>
      </c>
      <c r="L819" s="33">
        <v>5.97</v>
      </c>
      <c r="M819" s="33">
        <v>834.99877123381054</v>
      </c>
      <c r="N819" s="33">
        <v>22.428175358554874</v>
      </c>
      <c r="O819" s="33">
        <v>316380.75827070628</v>
      </c>
      <c r="P819" s="33">
        <v>39.721315438991134</v>
      </c>
      <c r="Q819" s="33">
        <v>15050.393283248302</v>
      </c>
      <c r="R819" s="33">
        <v>21.263840187313022</v>
      </c>
      <c r="S819" s="33">
        <v>24.875326969291901</v>
      </c>
      <c r="T819" s="33">
        <v>21.021427966460575</v>
      </c>
      <c r="U819" s="37">
        <f t="shared" si="150"/>
        <v>-2.9854876764950052E-3</v>
      </c>
      <c r="V819" s="38">
        <f t="shared" si="151"/>
        <v>0.99701451232350502</v>
      </c>
      <c r="W819" s="38">
        <f t="shared" si="152"/>
        <v>-1.8019038637097973E-2</v>
      </c>
      <c r="X819" s="37">
        <f t="shared" si="153"/>
        <v>0.15812933000353713</v>
      </c>
      <c r="Y819" s="37">
        <f t="shared" si="154"/>
        <v>0.18865011003712695</v>
      </c>
      <c r="Z819" s="37">
        <f t="shared" si="155"/>
        <v>7.8898189905163285E-2</v>
      </c>
    </row>
    <row r="820" spans="1:26" x14ac:dyDescent="0.3">
      <c r="A820" s="34">
        <v>34394</v>
      </c>
      <c r="B820" s="33">
        <v>463.81</v>
      </c>
      <c r="C820" s="33">
        <v>12.71</v>
      </c>
      <c r="D820" s="33">
        <v>22.71</v>
      </c>
      <c r="E820" s="37">
        <f t="shared" si="144"/>
        <v>1.2258894020099749E-2</v>
      </c>
      <c r="F820" s="37">
        <f t="shared" si="145"/>
        <v>1.0122588940200998</v>
      </c>
      <c r="G820" s="37">
        <f t="shared" si="146"/>
        <v>0.41430236366399442</v>
      </c>
      <c r="H820" s="37">
        <f t="shared" si="147"/>
        <v>0.18947921530497069</v>
      </c>
      <c r="I820" s="37">
        <f t="shared" si="148"/>
        <v>0.10507081086545966</v>
      </c>
      <c r="J820" s="37">
        <f t="shared" si="149"/>
        <v>7.6472865457123618E-2</v>
      </c>
      <c r="K820" s="33">
        <v>147.19999999999999</v>
      </c>
      <c r="L820" s="33">
        <v>6.48</v>
      </c>
      <c r="M820" s="33">
        <v>818.45135142663048</v>
      </c>
      <c r="N820" s="33">
        <v>22.428401019021742</v>
      </c>
      <c r="O820" s="33">
        <v>310819.12252235954</v>
      </c>
      <c r="P820" s="33">
        <v>40.074664605978263</v>
      </c>
      <c r="Q820" s="33">
        <v>15218.9523134102</v>
      </c>
      <c r="R820" s="33">
        <v>20.833375889460406</v>
      </c>
      <c r="S820" s="33">
        <v>24.359940418108931</v>
      </c>
      <c r="T820" s="33">
        <v>20.423161602818141</v>
      </c>
      <c r="U820" s="37">
        <f t="shared" si="150"/>
        <v>-1.6613773336225622E-2</v>
      </c>
      <c r="V820" s="38">
        <f t="shared" si="151"/>
        <v>0.9833862266637744</v>
      </c>
      <c r="W820" s="38">
        <f t="shared" si="152"/>
        <v>1.9593847523630137E-2</v>
      </c>
      <c r="X820" s="37">
        <f t="shared" si="153"/>
        <v>0.17275981775950466</v>
      </c>
      <c r="Y820" s="37">
        <f t="shared" si="154"/>
        <v>0.18890061895068921</v>
      </c>
      <c r="Z820" s="37">
        <f t="shared" si="155"/>
        <v>8.0153546973956047E-2</v>
      </c>
    </row>
    <row r="821" spans="1:26" x14ac:dyDescent="0.3">
      <c r="A821" s="34">
        <v>34425</v>
      </c>
      <c r="B821" s="33">
        <v>447.23</v>
      </c>
      <c r="C821" s="33">
        <v>12.753299999999999</v>
      </c>
      <c r="D821" s="33">
        <v>23.54</v>
      </c>
      <c r="E821" s="37">
        <f t="shared" si="144"/>
        <v>3.5895745714663474E-2</v>
      </c>
      <c r="F821" s="37">
        <f t="shared" si="145"/>
        <v>1.0358957457146634</v>
      </c>
      <c r="G821" s="37">
        <f t="shared" si="146"/>
        <v>0.42535745816297399</v>
      </c>
      <c r="H821" s="37">
        <f t="shared" si="147"/>
        <v>0.18958872476908351</v>
      </c>
      <c r="I821" s="37">
        <f t="shared" si="148"/>
        <v>0.10378666684469007</v>
      </c>
      <c r="J821" s="37">
        <f t="shared" si="149"/>
        <v>7.7349911174649399E-2</v>
      </c>
      <c r="K821" s="33">
        <v>147.4</v>
      </c>
      <c r="L821" s="33">
        <v>6.97</v>
      </c>
      <c r="M821" s="33">
        <v>788.12302706919934</v>
      </c>
      <c r="N821" s="33">
        <v>22.474273642469466</v>
      </c>
      <c r="O821" s="33">
        <v>300012.73354412615</v>
      </c>
      <c r="P821" s="33">
        <v>41.482941791044773</v>
      </c>
      <c r="Q821" s="33">
        <v>15791.20306694258</v>
      </c>
      <c r="R821" s="33">
        <v>20.055250085063847</v>
      </c>
      <c r="S821" s="33">
        <v>23.440099239459393</v>
      </c>
      <c r="T821" s="33">
        <v>18.998725573491932</v>
      </c>
      <c r="U821" s="37">
        <f t="shared" si="150"/>
        <v>-3.6401981937110701E-2</v>
      </c>
      <c r="V821" s="38">
        <f t="shared" si="151"/>
        <v>0.96359801806288925</v>
      </c>
      <c r="W821" s="38">
        <f t="shared" si="152"/>
        <v>6.0702733967176625E-2</v>
      </c>
      <c r="X821" s="37">
        <f t="shared" si="153"/>
        <v>0.1757657366298222</v>
      </c>
      <c r="Y821" s="37">
        <f t="shared" si="154"/>
        <v>0.19786834994259994</v>
      </c>
      <c r="Z821" s="37">
        <f t="shared" si="155"/>
        <v>8.010423784936993E-2</v>
      </c>
    </row>
    <row r="822" spans="1:26" x14ac:dyDescent="0.3">
      <c r="A822" s="34">
        <v>34455</v>
      </c>
      <c r="B822" s="33">
        <v>450.9</v>
      </c>
      <c r="C822" s="33">
        <v>12.7967</v>
      </c>
      <c r="D822" s="33">
        <v>24.37</v>
      </c>
      <c r="E822" s="37">
        <f t="shared" si="144"/>
        <v>3.4651765804984233E-2</v>
      </c>
      <c r="F822" s="37">
        <f t="shared" si="145"/>
        <v>1.0346517658049843</v>
      </c>
      <c r="G822" s="37">
        <f t="shared" si="146"/>
        <v>0.40220642619918023</v>
      </c>
      <c r="H822" s="37">
        <f t="shared" si="147"/>
        <v>0.17851951908756991</v>
      </c>
      <c r="I822" s="37">
        <f t="shared" si="148"/>
        <v>0.10119472725595813</v>
      </c>
      <c r="J822" s="37">
        <f t="shared" si="149"/>
        <v>7.6408882626351371E-2</v>
      </c>
      <c r="K822" s="33">
        <v>147.5</v>
      </c>
      <c r="L822" s="33">
        <v>7.18</v>
      </c>
      <c r="M822" s="33">
        <v>794.05171322033891</v>
      </c>
      <c r="N822" s="33">
        <v>22.535465865084742</v>
      </c>
      <c r="O822" s="33">
        <v>302984.46742036415</v>
      </c>
      <c r="P822" s="33">
        <v>42.916478711864407</v>
      </c>
      <c r="Q822" s="33">
        <v>16375.54107570254</v>
      </c>
      <c r="R822" s="33">
        <v>20.196492421281448</v>
      </c>
      <c r="S822" s="33">
        <v>23.593459579735011</v>
      </c>
      <c r="T822" s="33">
        <v>18.502256873204757</v>
      </c>
      <c r="U822" s="37">
        <f t="shared" si="150"/>
        <v>8.1725817574732594E-3</v>
      </c>
      <c r="V822" s="38">
        <f t="shared" si="151"/>
        <v>1.0081725817574732</v>
      </c>
      <c r="W822" s="38">
        <f t="shared" si="152"/>
        <v>0.13323581993359612</v>
      </c>
      <c r="X822" s="37">
        <f t="shared" si="153"/>
        <v>0.17580601148413777</v>
      </c>
      <c r="Y822" s="37">
        <f t="shared" si="154"/>
        <v>0.21350670238175606</v>
      </c>
      <c r="Z822" s="37">
        <f t="shared" si="155"/>
        <v>8.4671122135572929E-2</v>
      </c>
    </row>
    <row r="823" spans="1:26" x14ac:dyDescent="0.3">
      <c r="A823" s="34">
        <v>34486</v>
      </c>
      <c r="B823" s="33">
        <v>454.83</v>
      </c>
      <c r="C823" s="33">
        <v>12.84</v>
      </c>
      <c r="D823" s="33">
        <v>25.2</v>
      </c>
      <c r="E823" s="37">
        <f t="shared" si="144"/>
        <v>3.3491126880262755E-2</v>
      </c>
      <c r="F823" s="37">
        <f t="shared" si="145"/>
        <v>1.0334911268802627</v>
      </c>
      <c r="G823" s="37">
        <f t="shared" si="146"/>
        <v>0.38060225570824335</v>
      </c>
      <c r="H823" s="37">
        <f t="shared" si="147"/>
        <v>0.16786511635708923</v>
      </c>
      <c r="I823" s="37">
        <f t="shared" si="148"/>
        <v>9.8746524628077204E-2</v>
      </c>
      <c r="J823" s="37">
        <f t="shared" si="149"/>
        <v>7.5522956025881882E-2</v>
      </c>
      <c r="K823" s="33">
        <v>148</v>
      </c>
      <c r="L823" s="33">
        <v>7.1</v>
      </c>
      <c r="M823" s="33">
        <v>798.26660128378376</v>
      </c>
      <c r="N823" s="33">
        <v>22.535327837837837</v>
      </c>
      <c r="O823" s="33">
        <v>305309.29519038863</v>
      </c>
      <c r="P823" s="33">
        <v>44.228213513513509</v>
      </c>
      <c r="Q823" s="33">
        <v>16915.758060809076</v>
      </c>
      <c r="R823" s="33">
        <v>20.29076369067031</v>
      </c>
      <c r="S823" s="33">
        <v>23.690087234431957</v>
      </c>
      <c r="T823" s="33">
        <v>18.048809523809524</v>
      </c>
      <c r="U823" s="37">
        <f t="shared" si="150"/>
        <v>8.6781373345615892E-3</v>
      </c>
      <c r="V823" s="38">
        <f t="shared" si="151"/>
        <v>1.0086781373345617</v>
      </c>
      <c r="W823" s="38">
        <f t="shared" si="152"/>
        <v>0.15869798426641823</v>
      </c>
      <c r="X823" s="37">
        <f t="shared" si="153"/>
        <v>0.20119006702727216</v>
      </c>
      <c r="Y823" s="37">
        <f t="shared" si="154"/>
        <v>0.21143897160258174</v>
      </c>
      <c r="Z823" s="37">
        <f t="shared" si="155"/>
        <v>8.1059068835569903E-2</v>
      </c>
    </row>
    <row r="824" spans="1:26" x14ac:dyDescent="0.3">
      <c r="A824" s="34">
        <v>34516</v>
      </c>
      <c r="B824" s="33">
        <v>451.4</v>
      </c>
      <c r="C824" s="33">
        <v>12.87</v>
      </c>
      <c r="D824" s="33">
        <v>25.91</v>
      </c>
      <c r="E824" s="37">
        <f t="shared" si="144"/>
        <v>2.7785000056641099E-2</v>
      </c>
      <c r="F824" s="37">
        <f t="shared" si="145"/>
        <v>1.0277850000566411</v>
      </c>
      <c r="G824" s="37">
        <f t="shared" si="146"/>
        <v>0.36040230113543692</v>
      </c>
      <c r="H824" s="37">
        <f t="shared" si="147"/>
        <v>0.15759604259456594</v>
      </c>
      <c r="I824" s="37">
        <f t="shared" si="148"/>
        <v>9.6430257829372756E-2</v>
      </c>
      <c r="J824" s="37">
        <f t="shared" si="149"/>
        <v>7.4687397405343248E-2</v>
      </c>
      <c r="K824" s="33">
        <v>148.4</v>
      </c>
      <c r="L824" s="33">
        <v>7.3</v>
      </c>
      <c r="M824" s="33">
        <v>790.11121428571414</v>
      </c>
      <c r="N824" s="33">
        <v>22.527096428571426</v>
      </c>
      <c r="O824" s="33">
        <v>302908.12855567224</v>
      </c>
      <c r="P824" s="33">
        <v>45.351753571428567</v>
      </c>
      <c r="Q824" s="33">
        <v>17386.685004159212</v>
      </c>
      <c r="R824" s="33">
        <v>20.067951816142145</v>
      </c>
      <c r="S824" s="33">
        <v>23.415889076109888</v>
      </c>
      <c r="T824" s="33">
        <v>17.42184484754921</v>
      </c>
      <c r="U824" s="37">
        <f t="shared" si="150"/>
        <v>-7.5698583781646329E-3</v>
      </c>
      <c r="V824" s="38">
        <f t="shared" si="151"/>
        <v>0.9924301416218354</v>
      </c>
      <c r="W824" s="38">
        <f t="shared" si="152"/>
        <v>0.18231304169449181</v>
      </c>
      <c r="X824" s="37">
        <f t="shared" si="153"/>
        <v>0.21498462249777806</v>
      </c>
      <c r="Y824" s="37">
        <f t="shared" si="154"/>
        <v>0.20821578550062902</v>
      </c>
      <c r="Z824" s="37">
        <f t="shared" si="155"/>
        <v>8.2854119597519649E-2</v>
      </c>
    </row>
    <row r="825" spans="1:26" x14ac:dyDescent="0.3">
      <c r="A825" s="34">
        <v>34547</v>
      </c>
      <c r="B825" s="33">
        <v>464.24</v>
      </c>
      <c r="C825" s="33">
        <v>12.9</v>
      </c>
      <c r="D825" s="33">
        <v>26.62</v>
      </c>
      <c r="E825" s="37">
        <f t="shared" si="144"/>
        <v>2.7033818392947027E-2</v>
      </c>
      <c r="F825" s="37">
        <f t="shared" si="145"/>
        <v>1.0270338183929471</v>
      </c>
      <c r="G825" s="37">
        <f t="shared" si="146"/>
        <v>0.33320163367082567</v>
      </c>
      <c r="H825" s="37">
        <f t="shared" si="147"/>
        <v>0.14859373224108108</v>
      </c>
      <c r="I825" s="37">
        <f t="shared" si="148"/>
        <v>9.5609636053869629E-2</v>
      </c>
      <c r="J825" s="37">
        <f t="shared" si="149"/>
        <v>7.2888366054034037E-2</v>
      </c>
      <c r="K825" s="33">
        <v>149</v>
      </c>
      <c r="L825" s="33">
        <v>7.24</v>
      </c>
      <c r="M825" s="33">
        <v>809.31364241610743</v>
      </c>
      <c r="N825" s="33">
        <v>22.488682550335568</v>
      </c>
      <c r="O825" s="33">
        <v>310988.30577041727</v>
      </c>
      <c r="P825" s="33">
        <v>46.406878255033554</v>
      </c>
      <c r="Q825" s="33">
        <v>17832.389926780346</v>
      </c>
      <c r="R825" s="33">
        <v>20.535549404755638</v>
      </c>
      <c r="S825" s="33">
        <v>23.945020932611573</v>
      </c>
      <c r="T825" s="33">
        <v>17.439519158527421</v>
      </c>
      <c r="U825" s="37">
        <f t="shared" si="150"/>
        <v>2.8047795498917602E-2</v>
      </c>
      <c r="V825" s="38">
        <f t="shared" si="151"/>
        <v>1.0280477954989176</v>
      </c>
      <c r="W825" s="38">
        <f t="shared" si="152"/>
        <v>0.23048385347754041</v>
      </c>
      <c r="X825" s="37">
        <f t="shared" si="153"/>
        <v>0.23555707709579909</v>
      </c>
      <c r="Y825" s="37">
        <f t="shared" si="154"/>
        <v>0.21837905921237599</v>
      </c>
      <c r="Z825" s="37">
        <f t="shared" si="155"/>
        <v>8.116888490089913E-2</v>
      </c>
    </row>
    <row r="826" spans="1:26" x14ac:dyDescent="0.3">
      <c r="A826" s="34">
        <v>34578</v>
      </c>
      <c r="B826" s="33">
        <v>466.96</v>
      </c>
      <c r="C826" s="33">
        <v>12.92</v>
      </c>
      <c r="D826" s="33">
        <v>27.33</v>
      </c>
      <c r="E826" s="37">
        <f t="shared" si="144"/>
        <v>2.6322186973011055E-2</v>
      </c>
      <c r="F826" s="37">
        <f t="shared" si="145"/>
        <v>1.026322186973011</v>
      </c>
      <c r="G826" s="37">
        <f t="shared" si="146"/>
        <v>0.30743299085716336</v>
      </c>
      <c r="H826" s="37">
        <f t="shared" si="147"/>
        <v>0.13984445516024824</v>
      </c>
      <c r="I826" s="37">
        <f t="shared" si="148"/>
        <v>9.4829178038734696E-2</v>
      </c>
      <c r="J826" s="37">
        <f t="shared" si="149"/>
        <v>7.1154108674156724E-2</v>
      </c>
      <c r="K826" s="33">
        <v>149.4</v>
      </c>
      <c r="L826" s="33">
        <v>7.46</v>
      </c>
      <c r="M826" s="33">
        <v>811.8759095046853</v>
      </c>
      <c r="N826" s="33">
        <v>22.46324471218206</v>
      </c>
      <c r="O826" s="33">
        <v>312692.20097634388</v>
      </c>
      <c r="P826" s="33">
        <v>47.517064859437745</v>
      </c>
      <c r="Q826" s="33">
        <v>18301.091855155642</v>
      </c>
      <c r="R826" s="33">
        <v>20.576450100818864</v>
      </c>
      <c r="S826" s="33">
        <v>23.975369102753444</v>
      </c>
      <c r="T826" s="33">
        <v>17.085986095865351</v>
      </c>
      <c r="U826" s="37">
        <f t="shared" si="150"/>
        <v>5.8419410131826128E-3</v>
      </c>
      <c r="V826" s="38">
        <f t="shared" si="151"/>
        <v>1.0058419410131827</v>
      </c>
      <c r="W826" s="38">
        <f t="shared" si="152"/>
        <v>0.2006437881957801</v>
      </c>
      <c r="X826" s="37">
        <f t="shared" si="153"/>
        <v>0.22687337580849221</v>
      </c>
      <c r="Y826" s="37">
        <f t="shared" si="154"/>
        <v>0.20454467757148986</v>
      </c>
      <c r="Z826" s="37">
        <f t="shared" si="155"/>
        <v>7.6821338105796499E-2</v>
      </c>
    </row>
    <row r="827" spans="1:26" x14ac:dyDescent="0.3">
      <c r="A827" s="34">
        <v>34608</v>
      </c>
      <c r="B827" s="33">
        <v>463.81</v>
      </c>
      <c r="C827" s="33">
        <v>13.013299999999999</v>
      </c>
      <c r="D827" s="33">
        <v>28.42</v>
      </c>
      <c r="E827" s="37">
        <f t="shared" si="144"/>
        <v>3.9108122728977984E-2</v>
      </c>
      <c r="F827" s="37">
        <f t="shared" si="145"/>
        <v>1.039108122728978</v>
      </c>
      <c r="G827" s="37">
        <f t="shared" si="146"/>
        <v>0.28298618301773648</v>
      </c>
      <c r="H827" s="37">
        <f t="shared" si="147"/>
        <v>0.13133486852502418</v>
      </c>
      <c r="I827" s="37">
        <f t="shared" si="148"/>
        <v>9.4086000019945715E-2</v>
      </c>
      <c r="J827" s="37">
        <f t="shared" si="149"/>
        <v>6.9480944270368106E-2</v>
      </c>
      <c r="K827" s="33">
        <v>149.5</v>
      </c>
      <c r="L827" s="33">
        <v>7.74</v>
      </c>
      <c r="M827" s="33">
        <v>805.85979217391298</v>
      </c>
      <c r="N827" s="33">
        <v>22.610325852173911</v>
      </c>
      <c r="O827" s="33">
        <v>311100.79982574156</v>
      </c>
      <c r="P827" s="33">
        <v>49.379132173913042</v>
      </c>
      <c r="Q827" s="33">
        <v>19062.72984853189</v>
      </c>
      <c r="R827" s="33">
        <v>20.395759282410257</v>
      </c>
      <c r="S827" s="33">
        <v>23.747831033857778</v>
      </c>
      <c r="T827" s="33">
        <v>16.319845179451089</v>
      </c>
      <c r="U827" s="37">
        <f t="shared" si="150"/>
        <v>-6.7686152888595998E-3</v>
      </c>
      <c r="V827" s="38">
        <f t="shared" si="151"/>
        <v>0.99323138471114036</v>
      </c>
      <c r="W827" s="38">
        <f t="shared" si="152"/>
        <v>0.23492240690259458</v>
      </c>
      <c r="X827" s="37">
        <f t="shared" si="153"/>
        <v>0.22844007519323206</v>
      </c>
      <c r="Y827" s="37">
        <f t="shared" si="154"/>
        <v>0.20192191595630415</v>
      </c>
      <c r="Z827" s="37">
        <f t="shared" si="155"/>
        <v>7.8821671770721302E-2</v>
      </c>
    </row>
    <row r="828" spans="1:26" x14ac:dyDescent="0.3">
      <c r="A828" s="34">
        <v>34639</v>
      </c>
      <c r="B828" s="33">
        <v>461.01</v>
      </c>
      <c r="C828" s="33">
        <v>13.0967</v>
      </c>
      <c r="D828" s="33">
        <v>29.51</v>
      </c>
      <c r="E828" s="37">
        <f t="shared" si="144"/>
        <v>3.7636066285893457E-2</v>
      </c>
      <c r="F828" s="37">
        <f t="shared" si="145"/>
        <v>1.0376360662858934</v>
      </c>
      <c r="G828" s="37">
        <f t="shared" si="146"/>
        <v>0.22034246017364256</v>
      </c>
      <c r="H828" s="37">
        <f t="shared" si="147"/>
        <v>0.11585472976628619</v>
      </c>
      <c r="I828" s="37">
        <f t="shared" si="148"/>
        <v>9.2589976260046392E-2</v>
      </c>
      <c r="J828" s="37">
        <f t="shared" si="149"/>
        <v>6.6073575728995415E-2</v>
      </c>
      <c r="K828" s="33">
        <v>149.69999999999999</v>
      </c>
      <c r="L828" s="33">
        <v>7.96</v>
      </c>
      <c r="M828" s="33">
        <v>799.92471963927858</v>
      </c>
      <c r="N828" s="33">
        <v>22.724830428189712</v>
      </c>
      <c r="O828" s="33">
        <v>309540.64869120315</v>
      </c>
      <c r="P828" s="33">
        <v>51.204482498329995</v>
      </c>
      <c r="Q828" s="33">
        <v>19814.200435733292</v>
      </c>
      <c r="R828" s="33">
        <v>20.209473020394057</v>
      </c>
      <c r="S828" s="33">
        <v>23.513754336451793</v>
      </c>
      <c r="T828" s="33">
        <v>15.622161978990171</v>
      </c>
      <c r="U828" s="37">
        <f t="shared" si="150"/>
        <v>-6.0552508713252297E-3</v>
      </c>
      <c r="V828" s="38">
        <f t="shared" si="151"/>
        <v>0.99394474912867481</v>
      </c>
      <c r="W828" s="38">
        <f t="shared" si="152"/>
        <v>0.25222147808653883</v>
      </c>
      <c r="X828" s="37">
        <f t="shared" si="153"/>
        <v>0.23579913361285865</v>
      </c>
      <c r="Y828" s="37">
        <f t="shared" si="154"/>
        <v>0.20046225688275765</v>
      </c>
      <c r="Z828" s="37">
        <f t="shared" si="155"/>
        <v>7.946476909587652E-2</v>
      </c>
    </row>
    <row r="829" spans="1:26" x14ac:dyDescent="0.3">
      <c r="A829" s="34">
        <v>34669</v>
      </c>
      <c r="B829" s="33">
        <v>455.19</v>
      </c>
      <c r="C829" s="33">
        <v>13.17</v>
      </c>
      <c r="D829" s="33">
        <v>30.6</v>
      </c>
      <c r="E829" s="37">
        <f t="shared" si="144"/>
        <v>3.6270820003486942E-2</v>
      </c>
      <c r="F829" s="37">
        <f t="shared" si="145"/>
        <v>1.0362708200034869</v>
      </c>
      <c r="G829" s="37">
        <f t="shared" si="146"/>
        <v>0.16224666960127565</v>
      </c>
      <c r="H829" s="37">
        <f t="shared" si="147"/>
        <v>0.10085212037761337</v>
      </c>
      <c r="I829" s="37">
        <f t="shared" si="148"/>
        <v>9.1192668229900242E-2</v>
      </c>
      <c r="J829" s="37">
        <f t="shared" si="149"/>
        <v>6.2807667167701808E-2</v>
      </c>
      <c r="K829" s="33">
        <v>149.69999999999999</v>
      </c>
      <c r="L829" s="33">
        <v>7.81</v>
      </c>
      <c r="M829" s="33">
        <v>789.82610601202407</v>
      </c>
      <c r="N829" s="33">
        <v>22.85201743486974</v>
      </c>
      <c r="O829" s="33">
        <v>306369.77232530178</v>
      </c>
      <c r="P829" s="33">
        <v>53.095803607214428</v>
      </c>
      <c r="Q829" s="33">
        <v>20595.608500086193</v>
      </c>
      <c r="R829" s="33">
        <v>19.911484108090331</v>
      </c>
      <c r="S829" s="33">
        <v>23.150110785223831</v>
      </c>
      <c r="T829" s="33">
        <v>14.875490196078431</v>
      </c>
      <c r="U829" s="37">
        <f t="shared" si="150"/>
        <v>-1.2704820530091167E-2</v>
      </c>
      <c r="V829" s="38">
        <f t="shared" si="151"/>
        <v>0.98729517946990886</v>
      </c>
      <c r="W829" s="38">
        <f t="shared" si="152"/>
        <v>0.28681326097590998</v>
      </c>
      <c r="X829" s="37">
        <f>((PRODUCT(V829:V864)^(1/COUNT(V829:V864)))-1)*12</f>
        <v>0.23343276714086159</v>
      </c>
      <c r="Y829" s="37">
        <f t="shared" si="154"/>
        <v>0.21501683605497313</v>
      </c>
      <c r="Z829" s="37">
        <f t="shared" si="155"/>
        <v>8.4533373269978895E-2</v>
      </c>
    </row>
    <row r="830" spans="1:26" x14ac:dyDescent="0.3">
      <c r="A830" s="34">
        <v>34700</v>
      </c>
      <c r="B830" s="33">
        <v>465.25</v>
      </c>
      <c r="C830" s="33">
        <v>13.18</v>
      </c>
      <c r="D830" s="33">
        <v>31.25</v>
      </c>
      <c r="E830" s="37">
        <f t="shared" si="144"/>
        <v>2.1019367224075342E-2</v>
      </c>
      <c r="F830" s="37">
        <f t="shared" si="145"/>
        <v>1.0210193672240753</v>
      </c>
      <c r="G830" s="37">
        <f t="shared" si="146"/>
        <v>0.10821460655162407</v>
      </c>
      <c r="H830" s="37">
        <f t="shared" si="147"/>
        <v>8.6289398172595178E-2</v>
      </c>
      <c r="I830" s="37">
        <f t="shared" si="148"/>
        <v>8.9884585896022884E-2</v>
      </c>
      <c r="J830" s="37">
        <f t="shared" si="149"/>
        <v>5.9672965369294673E-2</v>
      </c>
      <c r="K830" s="33">
        <v>150.30000000000001</v>
      </c>
      <c r="L830" s="33">
        <v>7.78</v>
      </c>
      <c r="M830" s="33">
        <v>804.05910345974712</v>
      </c>
      <c r="N830" s="33">
        <v>22.778074118429803</v>
      </c>
      <c r="O830" s="33">
        <v>312626.9761980949</v>
      </c>
      <c r="P830" s="33">
        <v>54.007193945442445</v>
      </c>
      <c r="Q830" s="33">
        <v>20998.58786929708</v>
      </c>
      <c r="R830" s="33">
        <v>20.219119422457311</v>
      </c>
      <c r="S830" s="33">
        <v>23.48837263655868</v>
      </c>
      <c r="T830" s="33">
        <v>14.888</v>
      </c>
      <c r="U830" s="37">
        <f t="shared" si="150"/>
        <v>2.1859981317100648E-2</v>
      </c>
      <c r="V830" s="38">
        <f t="shared" si="151"/>
        <v>1.0218599813171005</v>
      </c>
      <c r="W830" s="38">
        <f t="shared" si="152"/>
        <v>0.34439089743321105</v>
      </c>
      <c r="X830" s="37">
        <f t="shared" si="153"/>
        <v>0.24606540117736664</v>
      </c>
      <c r="Y830" s="37">
        <f t="shared" si="154"/>
        <v>0.22299244302970589</v>
      </c>
      <c r="Z830" s="37">
        <f t="shared" si="155"/>
        <v>8.8363823855544865E-2</v>
      </c>
    </row>
    <row r="831" spans="1:26" x14ac:dyDescent="0.3">
      <c r="A831" s="34">
        <v>34731</v>
      </c>
      <c r="B831" s="33">
        <v>481.92</v>
      </c>
      <c r="C831" s="33">
        <v>13.18</v>
      </c>
      <c r="D831" s="33">
        <v>31.9</v>
      </c>
      <c r="E831" s="37">
        <f t="shared" si="144"/>
        <v>2.0586633608388312E-2</v>
      </c>
      <c r="F831" s="37">
        <f t="shared" si="145"/>
        <v>1.0205866336083884</v>
      </c>
      <c r="G831" s="37">
        <f t="shared" si="146"/>
        <v>8.6253208594940567E-2</v>
      </c>
      <c r="H831" s="37">
        <f t="shared" si="147"/>
        <v>7.8800110991681827E-2</v>
      </c>
      <c r="I831" s="37">
        <f t="shared" si="148"/>
        <v>8.9496496302726491E-2</v>
      </c>
      <c r="J831" s="37">
        <f t="shared" si="149"/>
        <v>5.8529022270993991E-2</v>
      </c>
      <c r="K831" s="33">
        <v>150.9</v>
      </c>
      <c r="L831" s="33">
        <v>7.47</v>
      </c>
      <c r="M831" s="33">
        <v>829.55709582504971</v>
      </c>
      <c r="N831" s="33">
        <v>22.687505235255134</v>
      </c>
      <c r="O831" s="33">
        <v>323275.97044330463</v>
      </c>
      <c r="P831" s="33">
        <v>54.911336646785948</v>
      </c>
      <c r="Q831" s="33">
        <v>21398.787054161308</v>
      </c>
      <c r="R831" s="33">
        <v>20.802571764332686</v>
      </c>
      <c r="S831" s="33">
        <v>24.144282243906432</v>
      </c>
      <c r="T831" s="33">
        <v>15.107210031347963</v>
      </c>
      <c r="U831" s="37">
        <f t="shared" si="150"/>
        <v>3.520322964911405E-2</v>
      </c>
      <c r="V831" s="38">
        <f t="shared" si="151"/>
        <v>1.035203229649114</v>
      </c>
      <c r="W831" s="38">
        <f t="shared" si="152"/>
        <v>0.31531007409412948</v>
      </c>
      <c r="X831" s="37">
        <f t="shared" si="153"/>
        <v>0.23906101456765327</v>
      </c>
      <c r="Y831" s="37">
        <f t="shared" si="154"/>
        <v>0.21814657929189085</v>
      </c>
      <c r="Z831" s="37">
        <f t="shared" si="155"/>
        <v>8.466819152165872E-2</v>
      </c>
    </row>
    <row r="832" spans="1:26" x14ac:dyDescent="0.3">
      <c r="A832" s="34">
        <v>34759</v>
      </c>
      <c r="B832" s="33">
        <v>493.15</v>
      </c>
      <c r="C832" s="33">
        <v>13.17</v>
      </c>
      <c r="D832" s="33">
        <v>32.549999999999997</v>
      </c>
      <c r="E832" s="37">
        <f t="shared" si="144"/>
        <v>2.0171358863779413E-2</v>
      </c>
      <c r="F832" s="37">
        <f t="shared" si="145"/>
        <v>1.0201713588637795</v>
      </c>
      <c r="G832" s="37">
        <f t="shared" si="146"/>
        <v>6.517468114130609E-2</v>
      </c>
      <c r="H832" s="37">
        <f t="shared" si="147"/>
        <v>7.1456841516961411E-2</v>
      </c>
      <c r="I832" s="37">
        <f t="shared" si="148"/>
        <v>8.9123371855720279E-2</v>
      </c>
      <c r="J832" s="37">
        <f t="shared" si="149"/>
        <v>5.7418952415272173E-2</v>
      </c>
      <c r="K832" s="33">
        <v>151.4</v>
      </c>
      <c r="L832" s="33">
        <v>7.2</v>
      </c>
      <c r="M832" s="33">
        <v>846.08449108322316</v>
      </c>
      <c r="N832" s="33">
        <v>22.595422787318359</v>
      </c>
      <c r="O832" s="33">
        <v>330450.42880592734</v>
      </c>
      <c r="P832" s="33">
        <v>55.845179326287969</v>
      </c>
      <c r="Q832" s="33">
        <v>21811.135471221602</v>
      </c>
      <c r="R832" s="33">
        <v>21.152737302036993</v>
      </c>
      <c r="S832" s="33">
        <v>24.527320822094772</v>
      </c>
      <c r="T832" s="33">
        <v>15.150537634408602</v>
      </c>
      <c r="U832" s="37">
        <f t="shared" si="150"/>
        <v>2.3035262228528482E-2</v>
      </c>
      <c r="V832" s="38">
        <f t="shared" si="151"/>
        <v>1.0230352622285286</v>
      </c>
      <c r="W832" s="38">
        <f t="shared" si="152"/>
        <v>0.34120764693469008</v>
      </c>
      <c r="X832" s="37">
        <f t="shared" si="153"/>
        <v>0.2473649063143819</v>
      </c>
      <c r="Y832" s="37">
        <f t="shared" si="154"/>
        <v>0.20572305651541889</v>
      </c>
      <c r="Z832" s="37">
        <f t="shared" si="155"/>
        <v>8.2713738887060906E-2</v>
      </c>
    </row>
    <row r="833" spans="1:26" x14ac:dyDescent="0.3">
      <c r="A833" s="34">
        <v>34790</v>
      </c>
      <c r="B833" s="33">
        <v>507.91</v>
      </c>
      <c r="C833" s="33">
        <v>13.2433</v>
      </c>
      <c r="D833" s="33">
        <v>33.176699999999997</v>
      </c>
      <c r="E833" s="37">
        <f t="shared" si="144"/>
        <v>1.9070453656973786E-2</v>
      </c>
      <c r="F833" s="37">
        <f t="shared" si="145"/>
        <v>1.0190704536569737</v>
      </c>
      <c r="G833" s="37">
        <f t="shared" si="146"/>
        <v>4.4932787220408388E-2</v>
      </c>
      <c r="H833" s="37">
        <f t="shared" si="147"/>
        <v>6.4253651789661248E-2</v>
      </c>
      <c r="I833" s="37">
        <f t="shared" si="148"/>
        <v>8.8764362690025855E-2</v>
      </c>
      <c r="J833" s="37">
        <f t="shared" si="149"/>
        <v>5.6341208344250049E-2</v>
      </c>
      <c r="K833" s="33">
        <v>151.9</v>
      </c>
      <c r="L833" s="33">
        <v>7.06</v>
      </c>
      <c r="M833" s="33">
        <v>868.53947485187632</v>
      </c>
      <c r="N833" s="33">
        <v>22.646391737327189</v>
      </c>
      <c r="O833" s="33">
        <v>339957.61741612409</v>
      </c>
      <c r="P833" s="33">
        <v>56.733030645819603</v>
      </c>
      <c r="Q833" s="33">
        <v>22206.044152959224</v>
      </c>
      <c r="R833" s="33">
        <v>21.642739261879662</v>
      </c>
      <c r="S833" s="33">
        <v>25.070444808546707</v>
      </c>
      <c r="T833" s="33">
        <v>15.30923810987832</v>
      </c>
      <c r="U833" s="37">
        <f t="shared" si="150"/>
        <v>2.9490879128513538E-2</v>
      </c>
      <c r="V833" s="38">
        <f t="shared" si="151"/>
        <v>1.0294908791285136</v>
      </c>
      <c r="W833" s="38">
        <f t="shared" si="152"/>
        <v>0.30601336624595898</v>
      </c>
      <c r="X833" s="37">
        <f t="shared" si="153"/>
        <v>0.25640012530849265</v>
      </c>
      <c r="Y833" s="37">
        <f t="shared" si="154"/>
        <v>0.20861604659717603</v>
      </c>
      <c r="Z833" s="37">
        <f t="shared" si="155"/>
        <v>8.0022366860307059E-2</v>
      </c>
    </row>
    <row r="834" spans="1:26" x14ac:dyDescent="0.3">
      <c r="A834" s="34">
        <v>34820</v>
      </c>
      <c r="B834" s="33">
        <v>523.80999999999995</v>
      </c>
      <c r="C834" s="33">
        <v>13.306699999999999</v>
      </c>
      <c r="D834" s="33">
        <v>33.8033</v>
      </c>
      <c r="E834" s="37">
        <f t="shared" si="144"/>
        <v>1.8710608547711411E-2</v>
      </c>
      <c r="F834" s="37">
        <f t="shared" si="145"/>
        <v>1.0187106085477113</v>
      </c>
      <c r="G834" s="37">
        <f t="shared" si="146"/>
        <v>3.4076952860536691E-2</v>
      </c>
      <c r="H834" s="37">
        <f t="shared" si="147"/>
        <v>5.6307477231730907E-2</v>
      </c>
      <c r="I834" s="37">
        <f t="shared" si="148"/>
        <v>8.6229054997716936E-2</v>
      </c>
      <c r="J834" s="37">
        <f t="shared" si="149"/>
        <v>5.6105970066488986E-2</v>
      </c>
      <c r="K834" s="33">
        <v>152.19999999999999</v>
      </c>
      <c r="L834" s="33">
        <v>6.63</v>
      </c>
      <c r="M834" s="33">
        <v>893.96333068331137</v>
      </c>
      <c r="N834" s="33">
        <v>22.70995561826544</v>
      </c>
      <c r="O834" s="33">
        <v>350649.5919970189</v>
      </c>
      <c r="P834" s="33">
        <v>57.690595170170823</v>
      </c>
      <c r="Q834" s="33">
        <v>22628.650375427787</v>
      </c>
      <c r="R834" s="33">
        <v>22.195426698019954</v>
      </c>
      <c r="S834" s="33">
        <v>25.68421771112796</v>
      </c>
      <c r="T834" s="33">
        <v>15.49582437217668</v>
      </c>
      <c r="U834" s="37">
        <f t="shared" si="150"/>
        <v>3.0824756619064343E-2</v>
      </c>
      <c r="V834" s="38">
        <f t="shared" si="151"/>
        <v>1.0308247566190643</v>
      </c>
      <c r="W834" s="38">
        <f t="shared" si="152"/>
        <v>0.26879723956401325</v>
      </c>
      <c r="X834" s="37">
        <f t="shared" si="153"/>
        <v>0.25733397995715368</v>
      </c>
      <c r="Y834" s="37">
        <f t="shared" si="154"/>
        <v>0.20536903136879125</v>
      </c>
      <c r="Z834" s="37">
        <f t="shared" si="155"/>
        <v>7.4463346453237378E-2</v>
      </c>
    </row>
    <row r="835" spans="1:26" x14ac:dyDescent="0.3">
      <c r="A835" s="34">
        <v>34851</v>
      </c>
      <c r="B835" s="33">
        <v>539.35</v>
      </c>
      <c r="C835" s="33">
        <v>13.36</v>
      </c>
      <c r="D835" s="33">
        <v>34.43</v>
      </c>
      <c r="E835" s="37">
        <f t="shared" si="144"/>
        <v>1.8369846491169101E-2</v>
      </c>
      <c r="F835" s="37">
        <f t="shared" si="145"/>
        <v>1.018369846491169</v>
      </c>
      <c r="G835" s="37">
        <f t="shared" si="146"/>
        <v>2.3622940361919254E-2</v>
      </c>
      <c r="H835" s="37">
        <f t="shared" si="147"/>
        <v>4.8476895326961866E-2</v>
      </c>
      <c r="I835" s="37">
        <f t="shared" si="148"/>
        <v>8.3757447775608007E-2</v>
      </c>
      <c r="J835" s="37">
        <f t="shared" si="149"/>
        <v>5.5879148875704665E-2</v>
      </c>
      <c r="K835" s="33">
        <v>152.5</v>
      </c>
      <c r="L835" s="33">
        <v>6.17</v>
      </c>
      <c r="M835" s="33">
        <v>918.67397081967215</v>
      </c>
      <c r="N835" s="33">
        <v>22.756066098360652</v>
      </c>
      <c r="O835" s="33">
        <v>361085.95555092377</v>
      </c>
      <c r="P835" s="33">
        <v>58.64456255737705</v>
      </c>
      <c r="Q835" s="33">
        <v>23050.318808970624</v>
      </c>
      <c r="R835" s="33">
        <v>22.718356759520614</v>
      </c>
      <c r="S835" s="33">
        <v>26.261521783971155</v>
      </c>
      <c r="T835" s="33">
        <v>15.66511762997386</v>
      </c>
      <c r="U835" s="37">
        <f t="shared" si="150"/>
        <v>2.9235687673857765E-2</v>
      </c>
      <c r="V835" s="38">
        <f t="shared" si="151"/>
        <v>1.0292356876738578</v>
      </c>
      <c r="W835" s="38">
        <f t="shared" si="152"/>
        <v>0.25731084981673802</v>
      </c>
      <c r="X835" s="37">
        <f t="shared" si="153"/>
        <v>0.24584148692436614</v>
      </c>
      <c r="Y835" s="37">
        <f t="shared" si="154"/>
        <v>0.19304918759761502</v>
      </c>
      <c r="Z835" s="37">
        <f t="shared" si="155"/>
        <v>7.2591494613435614E-2</v>
      </c>
    </row>
    <row r="836" spans="1:26" x14ac:dyDescent="0.3">
      <c r="A836" s="34">
        <v>34881</v>
      </c>
      <c r="B836" s="33">
        <v>557.37</v>
      </c>
      <c r="C836" s="33">
        <v>13.44</v>
      </c>
      <c r="D836" s="33">
        <v>34.68</v>
      </c>
      <c r="E836" s="37">
        <f t="shared" ref="E836:E899" si="156">LN(D836/D835)</f>
        <v>7.2348745619087136E-3</v>
      </c>
      <c r="F836" s="37">
        <f t="shared" ref="F836:F899" si="157">1+E836</f>
        <v>1.0072348745619086</v>
      </c>
      <c r="G836" s="37">
        <f t="shared" ref="G836:G899" si="158">PRODUCT(F836:F847)-1</f>
        <v>1.3543137058419363E-2</v>
      </c>
      <c r="H836" s="37">
        <f t="shared" ref="H836:H899" si="159">((PRODUCT(F836:F871)^(1/COUNT(F836:F871))-1))*12</f>
        <v>4.0755385370511377E-2</v>
      </c>
      <c r="I836" s="37">
        <f t="shared" ref="I836:I899" si="160">((PRODUCT(F836:F895)^(1/COUNT(F836:F895))-1))*12</f>
        <v>8.1345853186210348E-2</v>
      </c>
      <c r="J836" s="37">
        <f t="shared" ref="J836:J899" si="161">((PRODUCT(F836:F955)^(1/COUNT(F836:F955))-1))*12</f>
        <v>5.5659741560964093E-2</v>
      </c>
      <c r="K836" s="33">
        <v>152.5</v>
      </c>
      <c r="L836" s="33">
        <v>6.28</v>
      </c>
      <c r="M836" s="33">
        <v>949.36740727868846</v>
      </c>
      <c r="N836" s="33">
        <v>22.892329967213112</v>
      </c>
      <c r="O836" s="33">
        <v>373899.87079936109</v>
      </c>
      <c r="P836" s="33">
        <v>59.070387147540977</v>
      </c>
      <c r="Q836" s="33">
        <v>23264.344186665665</v>
      </c>
      <c r="R836" s="33">
        <v>23.376412691512126</v>
      </c>
      <c r="S836" s="33">
        <v>26.992759359536393</v>
      </c>
      <c r="T836" s="33">
        <v>16.071799307958479</v>
      </c>
      <c r="U836" s="37">
        <f t="shared" ref="U836:U899" si="162">LN(B836/B835)</f>
        <v>3.286458146475086E-2</v>
      </c>
      <c r="V836" s="38">
        <f t="shared" ref="V836:V899" si="163">1+U836</f>
        <v>1.0328645814647508</v>
      </c>
      <c r="W836" s="38">
        <f t="shared" ref="W836:W899" si="164">PRODUCT(V836:V847)-1</f>
        <v>0.23495437552340181</v>
      </c>
      <c r="X836" s="37">
        <f t="shared" ref="X836:X899" si="165">((PRODUCT(V836:V871)^(1/COUNT(V836:V871)))-1)*12</f>
        <v>0.23603393177597098</v>
      </c>
      <c r="Y836" s="37">
        <f t="shared" ref="Y836:Y899" si="166">((PRODUCT(V836:V895)^(1/COUNT(V836:V895)))-1)*12</f>
        <v>0.19323794526029126</v>
      </c>
      <c r="Z836" s="37">
        <f t="shared" ref="Z836:Z899" si="167">((PRODUCT(V836:V955)^(1/COUNT(V836:V955)))-1)*12</f>
        <v>7.1698404239426416E-2</v>
      </c>
    </row>
    <row r="837" spans="1:26" x14ac:dyDescent="0.3">
      <c r="A837" s="34">
        <v>34912</v>
      </c>
      <c r="B837" s="33">
        <v>559.11</v>
      </c>
      <c r="C837" s="33">
        <v>13.51</v>
      </c>
      <c r="D837" s="33">
        <v>34.93</v>
      </c>
      <c r="E837" s="37">
        <f t="shared" si="156"/>
        <v>7.182906906399591E-3</v>
      </c>
      <c r="F837" s="37">
        <f t="shared" si="157"/>
        <v>1.0071829069063996</v>
      </c>
      <c r="G837" s="37">
        <f t="shared" si="158"/>
        <v>1.6680773743945387E-2</v>
      </c>
      <c r="H837" s="37">
        <f t="shared" si="159"/>
        <v>3.5808896095484322E-2</v>
      </c>
      <c r="I837" s="37">
        <f t="shared" si="160"/>
        <v>8.216945260429398E-2</v>
      </c>
      <c r="J837" s="37">
        <f t="shared" si="161"/>
        <v>5.6606643118042754E-2</v>
      </c>
      <c r="K837" s="33">
        <v>152.9</v>
      </c>
      <c r="L837" s="33">
        <v>6.49</v>
      </c>
      <c r="M837" s="33">
        <v>949.83976344015684</v>
      </c>
      <c r="N837" s="33">
        <v>22.951360562459119</v>
      </c>
      <c r="O837" s="33">
        <v>374839.1697437478</v>
      </c>
      <c r="P837" s="33">
        <v>59.340564355788082</v>
      </c>
      <c r="Q837" s="33">
        <v>23417.810804938399</v>
      </c>
      <c r="R837" s="33">
        <v>23.284070256230528</v>
      </c>
      <c r="S837" s="33">
        <v>26.857726122313164</v>
      </c>
      <c r="T837" s="33">
        <v>16.006584597766963</v>
      </c>
      <c r="U837" s="37">
        <f t="shared" si="162"/>
        <v>3.1169414744945021E-3</v>
      </c>
      <c r="V837" s="38">
        <f t="shared" si="163"/>
        <v>1.0031169414744945</v>
      </c>
      <c r="W837" s="38">
        <f t="shared" si="164"/>
        <v>0.15114634024422235</v>
      </c>
      <c r="X837" s="37">
        <f t="shared" si="165"/>
        <v>0.23920961056421941</v>
      </c>
      <c r="Y837" s="37">
        <f t="shared" si="166"/>
        <v>0.18819076397844903</v>
      </c>
      <c r="Z837" s="37">
        <f t="shared" si="167"/>
        <v>7.0090949331375718E-2</v>
      </c>
    </row>
    <row r="838" spans="1:26" x14ac:dyDescent="0.3">
      <c r="A838" s="34">
        <v>34943</v>
      </c>
      <c r="B838" s="33">
        <v>578.77</v>
      </c>
      <c r="C838" s="33">
        <v>13.58</v>
      </c>
      <c r="D838" s="33">
        <v>35.18</v>
      </c>
      <c r="E838" s="37">
        <f t="shared" si="156"/>
        <v>7.1316804906714371E-3</v>
      </c>
      <c r="F838" s="37">
        <f t="shared" si="157"/>
        <v>1.0071316804906714</v>
      </c>
      <c r="G838" s="37">
        <f t="shared" si="158"/>
        <v>1.9776489033071609E-2</v>
      </c>
      <c r="H838" s="37">
        <f t="shared" si="159"/>
        <v>3.0861438437078448E-2</v>
      </c>
      <c r="I838" s="37">
        <f t="shared" si="160"/>
        <v>8.2978075519571703E-2</v>
      </c>
      <c r="J838" s="37">
        <f t="shared" si="161"/>
        <v>5.7531456137096093E-2</v>
      </c>
      <c r="K838" s="33">
        <v>153.19999999999999</v>
      </c>
      <c r="L838" s="33">
        <v>6.2</v>
      </c>
      <c r="M838" s="33">
        <v>981.31360189295037</v>
      </c>
      <c r="N838" s="33">
        <v>23.02510274151436</v>
      </c>
      <c r="O838" s="33">
        <v>388017.02754915407</v>
      </c>
      <c r="P838" s="33">
        <v>59.648241122715405</v>
      </c>
      <c r="Q838" s="33">
        <v>23585.256715412408</v>
      </c>
      <c r="R838" s="33">
        <v>23.94600707529986</v>
      </c>
      <c r="S838" s="33">
        <v>27.591422770766531</v>
      </c>
      <c r="T838" s="33">
        <v>16.451677089255259</v>
      </c>
      <c r="U838" s="37">
        <f t="shared" si="162"/>
        <v>3.4558928278094155E-2</v>
      </c>
      <c r="V838" s="38">
        <f t="shared" si="163"/>
        <v>1.0345589282780943</v>
      </c>
      <c r="W838" s="38">
        <f t="shared" si="164"/>
        <v>0.18025772297702902</v>
      </c>
      <c r="X838" s="37">
        <f t="shared" si="165"/>
        <v>0.21222691391187709</v>
      </c>
      <c r="Y838" s="37">
        <f t="shared" si="166"/>
        <v>0.1892625550316831</v>
      </c>
      <c r="Z838" s="37">
        <f t="shared" si="167"/>
        <v>6.9944704755294573E-2</v>
      </c>
    </row>
    <row r="839" spans="1:26" x14ac:dyDescent="0.3">
      <c r="A839" s="34">
        <v>34973</v>
      </c>
      <c r="B839" s="33">
        <v>582.91999999999996</v>
      </c>
      <c r="C839" s="33">
        <v>13.65</v>
      </c>
      <c r="D839" s="33">
        <v>34.773299999999999</v>
      </c>
      <c r="E839" s="37">
        <f t="shared" si="156"/>
        <v>-1.1627888388595535E-2</v>
      </c>
      <c r="F839" s="37">
        <f t="shared" si="157"/>
        <v>0.98837211161140448</v>
      </c>
      <c r="G839" s="37">
        <f t="shared" si="158"/>
        <v>2.2825548355515313E-2</v>
      </c>
      <c r="H839" s="37">
        <f t="shared" si="159"/>
        <v>2.591421937780769E-2</v>
      </c>
      <c r="I839" s="37">
        <f t="shared" si="160"/>
        <v>8.3772133102112178E-2</v>
      </c>
      <c r="J839" s="37">
        <f t="shared" si="161"/>
        <v>5.8434982459157681E-2</v>
      </c>
      <c r="K839" s="33">
        <v>153.69999999999999</v>
      </c>
      <c r="L839" s="33">
        <v>6.04</v>
      </c>
      <c r="M839" s="33">
        <v>985.13480000000004</v>
      </c>
      <c r="N839" s="33">
        <v>23.0685</v>
      </c>
      <c r="O839" s="33">
        <v>390288.06930401176</v>
      </c>
      <c r="P839" s="33">
        <v>58.766876999999994</v>
      </c>
      <c r="Q839" s="33">
        <v>23282.104097181757</v>
      </c>
      <c r="R839" s="33">
        <v>23.926762764083279</v>
      </c>
      <c r="S839" s="33">
        <v>27.540347277091755</v>
      </c>
      <c r="T839" s="33">
        <v>16.763436314643705</v>
      </c>
      <c r="U839" s="37">
        <f t="shared" si="162"/>
        <v>7.1447936267182823E-3</v>
      </c>
      <c r="V839" s="38">
        <f t="shared" si="163"/>
        <v>1.0071447936267184</v>
      </c>
      <c r="W839" s="38">
        <f t="shared" si="164"/>
        <v>0.16164362607579674</v>
      </c>
      <c r="X839" s="37">
        <f t="shared" si="165"/>
        <v>0.18278759370126352</v>
      </c>
      <c r="Y839" s="37">
        <f t="shared" si="166"/>
        <v>0.17995458558209521</v>
      </c>
      <c r="Z839" s="37">
        <f t="shared" si="167"/>
        <v>6.6663207090550181E-2</v>
      </c>
    </row>
    <row r="840" spans="1:26" x14ac:dyDescent="0.3">
      <c r="A840" s="34">
        <v>35004</v>
      </c>
      <c r="B840" s="33">
        <v>595.53</v>
      </c>
      <c r="C840" s="33">
        <v>13.72</v>
      </c>
      <c r="D840" s="33">
        <v>34.366700000000002</v>
      </c>
      <c r="E840" s="37">
        <f t="shared" si="156"/>
        <v>-1.1761778634377608E-2</v>
      </c>
      <c r="F840" s="37">
        <f t="shared" si="157"/>
        <v>0.98823822136562234</v>
      </c>
      <c r="G840" s="37">
        <f t="shared" si="158"/>
        <v>6.069254888449338E-2</v>
      </c>
      <c r="H840" s="37">
        <f t="shared" si="159"/>
        <v>2.8706754051047945E-2</v>
      </c>
      <c r="I840" s="37">
        <f t="shared" si="160"/>
        <v>8.1393249735258522E-2</v>
      </c>
      <c r="J840" s="37">
        <f t="shared" si="161"/>
        <v>6.1275810133777142E-2</v>
      </c>
      <c r="K840" s="33">
        <v>153.6</v>
      </c>
      <c r="L840" s="33">
        <v>5.93</v>
      </c>
      <c r="M840" s="33">
        <v>1007.1009380859374</v>
      </c>
      <c r="N840" s="33">
        <v>23.201895572916669</v>
      </c>
      <c r="O840" s="33">
        <v>399756.56052900763</v>
      </c>
      <c r="P840" s="33">
        <v>58.117535319661464</v>
      </c>
      <c r="Q840" s="33">
        <v>23069.05410093908</v>
      </c>
      <c r="R840" s="33">
        <v>24.347586881114815</v>
      </c>
      <c r="S840" s="33">
        <v>27.996651260629235</v>
      </c>
      <c r="T840" s="33">
        <v>17.328693182644827</v>
      </c>
      <c r="U840" s="37">
        <f t="shared" si="162"/>
        <v>2.1401809694691722E-2</v>
      </c>
      <c r="V840" s="38">
        <f t="shared" si="163"/>
        <v>1.0214018096946917</v>
      </c>
      <c r="W840" s="38">
        <f t="shared" si="164"/>
        <v>0.19795757477857023</v>
      </c>
      <c r="X840" s="37">
        <f t="shared" si="165"/>
        <v>0.18425598591409642</v>
      </c>
      <c r="Y840" s="37">
        <f t="shared" si="166"/>
        <v>0.16713319331571697</v>
      </c>
      <c r="Z840" s="37">
        <f t="shared" si="167"/>
        <v>6.3082543096498966E-2</v>
      </c>
    </row>
    <row r="841" spans="1:26" x14ac:dyDescent="0.3">
      <c r="A841" s="34">
        <v>35034</v>
      </c>
      <c r="B841" s="33">
        <v>614.57000000000005</v>
      </c>
      <c r="C841" s="33">
        <v>13.79</v>
      </c>
      <c r="D841" s="33">
        <v>33.96</v>
      </c>
      <c r="E841" s="37">
        <f t="shared" si="156"/>
        <v>-1.1904710843292386E-2</v>
      </c>
      <c r="F841" s="37">
        <f t="shared" si="157"/>
        <v>0.98809528915670763</v>
      </c>
      <c r="G841" s="37">
        <f t="shared" si="158"/>
        <v>9.9457875398810236E-2</v>
      </c>
      <c r="H841" s="37">
        <f t="shared" si="159"/>
        <v>3.1542365192928301E-2</v>
      </c>
      <c r="I841" s="37">
        <f t="shared" si="160"/>
        <v>7.8928154984962084E-2</v>
      </c>
      <c r="J841" s="37">
        <f t="shared" si="161"/>
        <v>6.410376835486975E-2</v>
      </c>
      <c r="K841" s="33">
        <v>153.5</v>
      </c>
      <c r="L841" s="33">
        <v>5.71</v>
      </c>
      <c r="M841" s="33">
        <v>1039.9765551140065</v>
      </c>
      <c r="N841" s="33">
        <v>23.335464951140064</v>
      </c>
      <c r="O841" s="33">
        <v>413578.03412310377</v>
      </c>
      <c r="P841" s="33">
        <v>57.4671783713355</v>
      </c>
      <c r="Q841" s="33">
        <v>22853.556208113972</v>
      </c>
      <c r="R841" s="33">
        <v>25.027380664939109</v>
      </c>
      <c r="S841" s="33">
        <v>28.749997901545381</v>
      </c>
      <c r="T841" s="33">
        <v>18.096878680800945</v>
      </c>
      <c r="U841" s="37">
        <f t="shared" si="162"/>
        <v>3.1471070909240582E-2</v>
      </c>
      <c r="V841" s="38">
        <f t="shared" si="163"/>
        <v>1.0314710709092405</v>
      </c>
      <c r="W841" s="38">
        <f t="shared" si="164"/>
        <v>0.22870513129352599</v>
      </c>
      <c r="X841" s="37">
        <f t="shared" si="165"/>
        <v>0.21028184959709417</v>
      </c>
      <c r="Y841" s="37">
        <f t="shared" si="166"/>
        <v>0.16105992226549315</v>
      </c>
      <c r="Z841" s="37">
        <f t="shared" si="167"/>
        <v>6.4643920203985239E-2</v>
      </c>
    </row>
    <row r="842" spans="1:26" x14ac:dyDescent="0.3">
      <c r="A842" s="34">
        <v>35065</v>
      </c>
      <c r="B842" s="33">
        <v>614.41999999999996</v>
      </c>
      <c r="C842" s="33">
        <v>13.8933</v>
      </c>
      <c r="D842" s="33">
        <v>33.986699999999999</v>
      </c>
      <c r="E842" s="37">
        <f t="shared" si="156"/>
        <v>7.8591017295256093E-4</v>
      </c>
      <c r="F842" s="37">
        <f t="shared" si="157"/>
        <v>1.0007859101729526</v>
      </c>
      <c r="G842" s="37">
        <f t="shared" si="158"/>
        <v>0.13916043451401072</v>
      </c>
      <c r="H842" s="37">
        <f t="shared" si="159"/>
        <v>3.4422353066993594E-2</v>
      </c>
      <c r="I842" s="37">
        <f t="shared" si="160"/>
        <v>7.637312521264672E-2</v>
      </c>
      <c r="J842" s="37">
        <f t="shared" si="161"/>
        <v>6.6920641299265782E-2</v>
      </c>
      <c r="K842" s="33">
        <v>154.4</v>
      </c>
      <c r="L842" s="33">
        <v>5.65</v>
      </c>
      <c r="M842" s="33">
        <v>1033.6621648963728</v>
      </c>
      <c r="N842" s="33">
        <v>23.373227687176165</v>
      </c>
      <c r="O842" s="33">
        <v>411841.5155248238</v>
      </c>
      <c r="P842" s="33">
        <v>57.177119722150259</v>
      </c>
      <c r="Q842" s="33">
        <v>22781.052107170228</v>
      </c>
      <c r="R842" s="33">
        <v>24.762465194644026</v>
      </c>
      <c r="S842" s="33">
        <v>28.419947350837237</v>
      </c>
      <c r="T842" s="33">
        <v>18.07824825593541</v>
      </c>
      <c r="U842" s="37">
        <f t="shared" si="162"/>
        <v>-2.4410288243989798E-4</v>
      </c>
      <c r="V842" s="38">
        <f t="shared" si="163"/>
        <v>0.99975589711756008</v>
      </c>
      <c r="W842" s="38">
        <f t="shared" si="164"/>
        <v>0.20342721493348792</v>
      </c>
      <c r="X842" s="37">
        <f t="shared" si="165"/>
        <v>0.21277775089689133</v>
      </c>
      <c r="Y842" s="37">
        <f t="shared" si="166"/>
        <v>0.1476112244798653</v>
      </c>
      <c r="Z842" s="37">
        <f t="shared" si="167"/>
        <v>6.349645324637887E-2</v>
      </c>
    </row>
    <row r="843" spans="1:26" x14ac:dyDescent="0.3">
      <c r="A843" s="34">
        <v>35096</v>
      </c>
      <c r="B843" s="33">
        <v>649.54</v>
      </c>
      <c r="C843" s="33">
        <v>13.996700000000001</v>
      </c>
      <c r="D843" s="33">
        <v>34.013300000000001</v>
      </c>
      <c r="E843" s="37">
        <f t="shared" si="156"/>
        <v>7.8235298108149474E-4</v>
      </c>
      <c r="F843" s="37">
        <f t="shared" si="157"/>
        <v>1.0007823529810815</v>
      </c>
      <c r="G843" s="37">
        <f t="shared" si="158"/>
        <v>0.15296244564476957</v>
      </c>
      <c r="H843" s="37">
        <f t="shared" si="159"/>
        <v>3.6128003775298012E-2</v>
      </c>
      <c r="I843" s="37">
        <f t="shared" si="160"/>
        <v>6.9905175420816867E-2</v>
      </c>
      <c r="J843" s="37">
        <f t="shared" si="161"/>
        <v>6.8186749409550274E-2</v>
      </c>
      <c r="K843" s="33">
        <v>154.9</v>
      </c>
      <c r="L843" s="33">
        <v>5.81</v>
      </c>
      <c r="M843" s="33">
        <v>1089.2186160103292</v>
      </c>
      <c r="N843" s="33">
        <v>23.471173757908325</v>
      </c>
      <c r="O843" s="33">
        <v>434756.14612268528</v>
      </c>
      <c r="P843" s="33">
        <v>57.03716407295029</v>
      </c>
      <c r="Q843" s="33">
        <v>22766.097892223315</v>
      </c>
      <c r="R843" s="33">
        <v>25.97606555059339</v>
      </c>
      <c r="S843" s="33">
        <v>29.784395328216405</v>
      </c>
      <c r="T843" s="33">
        <v>19.09664748789444</v>
      </c>
      <c r="U843" s="37">
        <f t="shared" si="162"/>
        <v>5.558568666259419E-2</v>
      </c>
      <c r="V843" s="38">
        <f t="shared" si="163"/>
        <v>1.0555856866625941</v>
      </c>
      <c r="W843" s="38">
        <f t="shared" si="164"/>
        <v>0.2403585512078581</v>
      </c>
      <c r="X843" s="37">
        <f t="shared" si="165"/>
        <v>0.22882907812981479</v>
      </c>
      <c r="Y843" s="37">
        <f t="shared" si="166"/>
        <v>0.14837312196472485</v>
      </c>
      <c r="Z843" s="37">
        <f t="shared" si="167"/>
        <v>6.4830855734605564E-2</v>
      </c>
    </row>
    <row r="844" spans="1:26" x14ac:dyDescent="0.3">
      <c r="A844" s="34">
        <v>35125</v>
      </c>
      <c r="B844" s="33">
        <v>647.07000000000005</v>
      </c>
      <c r="C844" s="33">
        <v>14.1</v>
      </c>
      <c r="D844" s="33">
        <v>34.04</v>
      </c>
      <c r="E844" s="37">
        <f t="shared" si="156"/>
        <v>7.8467910799261706E-4</v>
      </c>
      <c r="F844" s="37">
        <f t="shared" si="157"/>
        <v>1.0007846791079926</v>
      </c>
      <c r="G844" s="37">
        <f t="shared" si="158"/>
        <v>0.16674912078108428</v>
      </c>
      <c r="H844" s="37">
        <f t="shared" si="159"/>
        <v>3.7823561764811053E-2</v>
      </c>
      <c r="I844" s="37">
        <f t="shared" si="160"/>
        <v>6.3237263077363437E-2</v>
      </c>
      <c r="J844" s="37">
        <f t="shared" si="161"/>
        <v>6.9435590103985589E-2</v>
      </c>
      <c r="K844" s="33">
        <v>155.69999999999999</v>
      </c>
      <c r="L844" s="33">
        <v>6.27</v>
      </c>
      <c r="M844" s="33">
        <v>1079.5014368015416</v>
      </c>
      <c r="N844" s="33">
        <v>23.522911368015414</v>
      </c>
      <c r="O844" s="33">
        <v>431660.00379634503</v>
      </c>
      <c r="P844" s="33">
        <v>56.788645600513803</v>
      </c>
      <c r="Q844" s="33">
        <v>22708.063314985367</v>
      </c>
      <c r="R844" s="33">
        <v>25.62993039521611</v>
      </c>
      <c r="S844" s="33">
        <v>29.360970049382338</v>
      </c>
      <c r="T844" s="33">
        <v>19.009106933019979</v>
      </c>
      <c r="U844" s="37">
        <f t="shared" si="162"/>
        <v>-3.8099397471898287E-3</v>
      </c>
      <c r="V844" s="38">
        <f t="shared" si="163"/>
        <v>0.99619006025281021</v>
      </c>
      <c r="W844" s="38">
        <f t="shared" si="164"/>
        <v>0.22336998946765574</v>
      </c>
      <c r="X844" s="37">
        <f t="shared" si="165"/>
        <v>0.20987124429874804</v>
      </c>
      <c r="Y844" s="37">
        <f t="shared" si="166"/>
        <v>0.13279652055448032</v>
      </c>
      <c r="Z844" s="37">
        <f t="shared" si="167"/>
        <v>5.9229547451180586E-2</v>
      </c>
    </row>
    <row r="845" spans="1:26" x14ac:dyDescent="0.3">
      <c r="A845" s="34">
        <v>35156</v>
      </c>
      <c r="B845" s="33">
        <v>647.16999999999996</v>
      </c>
      <c r="C845" s="33">
        <v>14.156700000000001</v>
      </c>
      <c r="D845" s="33">
        <v>34.33</v>
      </c>
      <c r="E845" s="37">
        <f t="shared" si="156"/>
        <v>8.4833037644272205E-3</v>
      </c>
      <c r="F845" s="37">
        <f t="shared" si="157"/>
        <v>1.0084833037644272</v>
      </c>
      <c r="G845" s="37">
        <f t="shared" si="158"/>
        <v>0.18050789254910149</v>
      </c>
      <c r="H845" s="37">
        <f t="shared" si="159"/>
        <v>3.9507190632487088E-2</v>
      </c>
      <c r="I845" s="37">
        <f t="shared" si="160"/>
        <v>5.6354885480841332E-2</v>
      </c>
      <c r="J845" s="37">
        <f t="shared" si="161"/>
        <v>7.066702940659475E-2</v>
      </c>
      <c r="K845" s="33">
        <v>156.30000000000001</v>
      </c>
      <c r="L845" s="33">
        <v>6.51</v>
      </c>
      <c r="M845" s="33">
        <v>1075.5236660908506</v>
      </c>
      <c r="N845" s="33">
        <v>23.526841299424184</v>
      </c>
      <c r="O845" s="33">
        <v>430853.38623196981</v>
      </c>
      <c r="P845" s="33">
        <v>57.052594305822119</v>
      </c>
      <c r="Q845" s="33">
        <v>22855.195310882031</v>
      </c>
      <c r="R845" s="33">
        <v>25.424203848381527</v>
      </c>
      <c r="S845" s="33">
        <v>29.100029225042825</v>
      </c>
      <c r="T845" s="33">
        <v>18.851441887561897</v>
      </c>
      <c r="U845" s="37">
        <f t="shared" si="162"/>
        <v>1.5453084466388164E-4</v>
      </c>
      <c r="V845" s="38">
        <f t="shared" si="163"/>
        <v>1.000154530844664</v>
      </c>
      <c r="W845" s="38">
        <f t="shared" si="164"/>
        <v>0.21842848264966297</v>
      </c>
      <c r="X845" s="37">
        <f t="shared" si="165"/>
        <v>0.22045480410570928</v>
      </c>
      <c r="Y845" s="37">
        <f t="shared" si="166"/>
        <v>0.11310475523585062</v>
      </c>
      <c r="Z845" s="37">
        <f t="shared" si="167"/>
        <v>6.0940809764463033E-2</v>
      </c>
    </row>
    <row r="846" spans="1:26" x14ac:dyDescent="0.3">
      <c r="A846" s="34">
        <v>35186</v>
      </c>
      <c r="B846" s="33">
        <v>661.23</v>
      </c>
      <c r="C846" s="33">
        <v>14.2133</v>
      </c>
      <c r="D846" s="33">
        <v>34.619999999999997</v>
      </c>
      <c r="E846" s="37">
        <f t="shared" si="156"/>
        <v>8.4119422784625694E-3</v>
      </c>
      <c r="F846" s="37">
        <f t="shared" si="157"/>
        <v>1.0084119422784625</v>
      </c>
      <c r="G846" s="37">
        <f t="shared" si="158"/>
        <v>0.17357866388888454</v>
      </c>
      <c r="H846" s="37">
        <f t="shared" si="159"/>
        <v>4.4179772542753959E-2</v>
      </c>
      <c r="I846" s="37">
        <f t="shared" si="160"/>
        <v>4.1042723812753756E-2</v>
      </c>
      <c r="J846" s="37">
        <f t="shared" si="161"/>
        <v>7.0650099985654968E-2</v>
      </c>
      <c r="K846" s="33">
        <v>156.6</v>
      </c>
      <c r="L846" s="33">
        <v>6.74</v>
      </c>
      <c r="M846" s="33">
        <v>1096.7846500000001</v>
      </c>
      <c r="N846" s="33">
        <v>23.575653351851852</v>
      </c>
      <c r="O846" s="33">
        <v>440157.54016862047</v>
      </c>
      <c r="P846" s="33">
        <v>57.424322222222223</v>
      </c>
      <c r="Q846" s="33">
        <v>23045.315609754005</v>
      </c>
      <c r="R846" s="33">
        <v>25.814043827699027</v>
      </c>
      <c r="S846" s="33">
        <v>29.51994682234313</v>
      </c>
      <c r="T846" s="33">
        <v>19.099653379549395</v>
      </c>
      <c r="U846" s="37">
        <f t="shared" si="162"/>
        <v>2.1492725821349125E-2</v>
      </c>
      <c r="V846" s="38">
        <f t="shared" si="163"/>
        <v>1.0214927258213491</v>
      </c>
      <c r="W846" s="38">
        <f t="shared" si="164"/>
        <v>0.17403366403625076</v>
      </c>
      <c r="X846" s="37">
        <f t="shared" si="165"/>
        <v>0.23391779028835469</v>
      </c>
      <c r="Y846" s="37">
        <f t="shared" si="166"/>
        <v>0.11375057848027481</v>
      </c>
      <c r="Z846" s="37">
        <f t="shared" si="167"/>
        <v>6.1575969249371809E-2</v>
      </c>
    </row>
    <row r="847" spans="1:26" x14ac:dyDescent="0.3">
      <c r="A847" s="34">
        <v>35217</v>
      </c>
      <c r="B847" s="33">
        <v>668.5</v>
      </c>
      <c r="C847" s="33">
        <v>14.27</v>
      </c>
      <c r="D847" s="33">
        <v>34.909999999999997</v>
      </c>
      <c r="E847" s="37">
        <f t="shared" si="156"/>
        <v>8.3417713688814735E-3</v>
      </c>
      <c r="F847" s="37">
        <f t="shared" si="157"/>
        <v>1.0083417713688814</v>
      </c>
      <c r="G847" s="37">
        <f t="shared" si="158"/>
        <v>0.16676791714846462</v>
      </c>
      <c r="H847" s="37">
        <f t="shared" si="159"/>
        <v>4.8713344109262202E-2</v>
      </c>
      <c r="I847" s="37">
        <f t="shared" si="160"/>
        <v>2.4774922073675043E-2</v>
      </c>
      <c r="J847" s="37">
        <f t="shared" si="161"/>
        <v>7.0633450255018104E-2</v>
      </c>
      <c r="K847" s="33">
        <v>156.69999999999999</v>
      </c>
      <c r="L847" s="33">
        <v>6.91</v>
      </c>
      <c r="M847" s="33">
        <v>1108.1358040842374</v>
      </c>
      <c r="N847" s="33">
        <v>23.654596745373325</v>
      </c>
      <c r="O847" s="33">
        <v>445504.0243845997</v>
      </c>
      <c r="P847" s="33">
        <v>57.86839329929802</v>
      </c>
      <c r="Q847" s="33">
        <v>23264.839927100038</v>
      </c>
      <c r="R847" s="33">
        <v>25.966673558333849</v>
      </c>
      <c r="S847" s="33">
        <v>29.668053217608332</v>
      </c>
      <c r="T847" s="33">
        <v>19.149240905184762</v>
      </c>
      <c r="U847" s="37">
        <f t="shared" si="162"/>
        <v>1.0934659573592423E-2</v>
      </c>
      <c r="V847" s="38">
        <f t="shared" si="163"/>
        <v>1.0109346595735924</v>
      </c>
      <c r="W847" s="38">
        <f t="shared" si="164"/>
        <v>0.24893880003143853</v>
      </c>
      <c r="X847" s="37">
        <f t="shared" si="165"/>
        <v>0.22600757675711947</v>
      </c>
      <c r="Y847" s="37">
        <f t="shared" si="166"/>
        <v>0.12226735016197665</v>
      </c>
      <c r="Z847" s="37">
        <f t="shared" si="167"/>
        <v>5.8491471227055669E-2</v>
      </c>
    </row>
    <row r="848" spans="1:26" x14ac:dyDescent="0.3">
      <c r="A848" s="34">
        <v>35247</v>
      </c>
      <c r="B848" s="33">
        <v>644.07000000000005</v>
      </c>
      <c r="C848" s="33">
        <v>14.4</v>
      </c>
      <c r="D848" s="33">
        <v>35.273299999999999</v>
      </c>
      <c r="E848" s="37">
        <f t="shared" si="156"/>
        <v>1.0352982689539877E-2</v>
      </c>
      <c r="F848" s="37">
        <f t="shared" si="157"/>
        <v>1.0103529826895399</v>
      </c>
      <c r="G848" s="37">
        <f t="shared" si="158"/>
        <v>0.16006700470059965</v>
      </c>
      <c r="H848" s="37">
        <f t="shared" si="159"/>
        <v>5.3114415932161485E-2</v>
      </c>
      <c r="I848" s="37">
        <f t="shared" si="160"/>
        <v>7.399909819332251E-3</v>
      </c>
      <c r="J848" s="37">
        <f t="shared" si="161"/>
        <v>7.0617073340087266E-2</v>
      </c>
      <c r="K848" s="33">
        <v>157</v>
      </c>
      <c r="L848" s="33">
        <v>6.87</v>
      </c>
      <c r="M848" s="33">
        <v>1065.5994567515922</v>
      </c>
      <c r="N848" s="33">
        <v>23.824478980891719</v>
      </c>
      <c r="O848" s="33">
        <v>429201.30942794966</v>
      </c>
      <c r="P848" s="33">
        <v>58.358888502547764</v>
      </c>
      <c r="Q848" s="33">
        <v>23505.747120413769</v>
      </c>
      <c r="R848" s="33">
        <v>24.858411332348393</v>
      </c>
      <c r="S848" s="33">
        <v>28.379278236095757</v>
      </c>
      <c r="T848" s="33">
        <v>18.25942001457193</v>
      </c>
      <c r="U848" s="37">
        <f t="shared" si="162"/>
        <v>-3.7228980692414614E-2</v>
      </c>
      <c r="V848" s="38">
        <f t="shared" si="163"/>
        <v>0.96277101930758535</v>
      </c>
      <c r="W848" s="38">
        <f t="shared" si="164"/>
        <v>0.29788745172557185</v>
      </c>
      <c r="X848" s="37">
        <f t="shared" si="165"/>
        <v>0.21987112282112697</v>
      </c>
      <c r="Y848" s="37">
        <f t="shared" si="166"/>
        <v>0.11490794991272946</v>
      </c>
      <c r="Z848" s="37">
        <f t="shared" si="167"/>
        <v>5.4444822110212066E-2</v>
      </c>
    </row>
    <row r="849" spans="1:26" x14ac:dyDescent="0.3">
      <c r="A849" s="34">
        <v>35278</v>
      </c>
      <c r="B849" s="33">
        <v>662.68</v>
      </c>
      <c r="C849" s="33">
        <v>14.53</v>
      </c>
      <c r="D849" s="33">
        <v>35.636699999999998</v>
      </c>
      <c r="E849" s="37">
        <f t="shared" si="156"/>
        <v>1.0249701916572691E-2</v>
      </c>
      <c r="F849" s="37">
        <f t="shared" si="157"/>
        <v>1.0102497019165726</v>
      </c>
      <c r="G849" s="37">
        <f t="shared" si="158"/>
        <v>0.14902905874922023</v>
      </c>
      <c r="H849" s="37">
        <f t="shared" si="159"/>
        <v>5.7479674382811652E-2</v>
      </c>
      <c r="I849" s="37">
        <f t="shared" si="160"/>
        <v>-1.13212480688758E-2</v>
      </c>
      <c r="J849" s="37">
        <f t="shared" si="161"/>
        <v>7.1384721881615043E-2</v>
      </c>
      <c r="K849" s="33">
        <v>157.30000000000001</v>
      </c>
      <c r="L849" s="33">
        <v>6.64</v>
      </c>
      <c r="M849" s="33">
        <v>1094.29827107438</v>
      </c>
      <c r="N849" s="33">
        <v>23.993713223140492</v>
      </c>
      <c r="O849" s="33">
        <v>441565.94265294494</v>
      </c>
      <c r="P849" s="33">
        <v>58.847677909090891</v>
      </c>
      <c r="Q849" s="33">
        <v>23745.930205438824</v>
      </c>
      <c r="R849" s="33">
        <v>25.412529121454966</v>
      </c>
      <c r="S849" s="33">
        <v>28.988000554261912</v>
      </c>
      <c r="T849" s="33">
        <v>18.595436726745181</v>
      </c>
      <c r="U849" s="37">
        <f t="shared" si="162"/>
        <v>2.8484803220753266E-2</v>
      </c>
      <c r="V849" s="38">
        <f t="shared" si="163"/>
        <v>1.0284848032207532</v>
      </c>
      <c r="W849" s="38">
        <f t="shared" si="164"/>
        <v>0.42142381776165938</v>
      </c>
      <c r="X849" s="37">
        <f t="shared" si="165"/>
        <v>0.24714841117423614</v>
      </c>
      <c r="Y849" s="37">
        <f t="shared" si="166"/>
        <v>0.11682454789934837</v>
      </c>
      <c r="Z849" s="37">
        <f t="shared" si="167"/>
        <v>5.8820349447040954E-2</v>
      </c>
    </row>
    <row r="850" spans="1:26" x14ac:dyDescent="0.3">
      <c r="A850" s="34">
        <v>35309</v>
      </c>
      <c r="B850" s="33">
        <v>674.88</v>
      </c>
      <c r="C850" s="33">
        <v>14.66</v>
      </c>
      <c r="D850" s="33">
        <v>36</v>
      </c>
      <c r="E850" s="37">
        <f t="shared" si="156"/>
        <v>1.0142932733052931E-2</v>
      </c>
      <c r="F850" s="37">
        <f t="shared" si="157"/>
        <v>1.0101429327330529</v>
      </c>
      <c r="G850" s="37">
        <f t="shared" si="158"/>
        <v>0.13821186725489754</v>
      </c>
      <c r="H850" s="37">
        <f t="shared" si="159"/>
        <v>6.1702460889715205E-2</v>
      </c>
      <c r="I850" s="37">
        <f t="shared" si="160"/>
        <v>-3.1505633012356427E-2</v>
      </c>
      <c r="J850" s="37">
        <f t="shared" si="161"/>
        <v>7.2130925893673314E-2</v>
      </c>
      <c r="K850" s="33">
        <v>157.80000000000001</v>
      </c>
      <c r="L850" s="33">
        <v>6.83</v>
      </c>
      <c r="M850" s="33">
        <v>1110.9132106463876</v>
      </c>
      <c r="N850" s="33">
        <v>24.131679214195181</v>
      </c>
      <c r="O850" s="33">
        <v>449081.78086479573</v>
      </c>
      <c r="P850" s="33">
        <v>59.259239543726231</v>
      </c>
      <c r="Q850" s="33">
        <v>23955.287030483414</v>
      </c>
      <c r="R850" s="33">
        <v>25.680115512876775</v>
      </c>
      <c r="S850" s="33">
        <v>29.2688868782746</v>
      </c>
      <c r="T850" s="33">
        <v>18.746666666666666</v>
      </c>
      <c r="U850" s="37">
        <f t="shared" si="162"/>
        <v>1.8242678220073087E-2</v>
      </c>
      <c r="V850" s="38">
        <f t="shared" si="163"/>
        <v>1.0182426782200731</v>
      </c>
      <c r="W850" s="38">
        <f t="shared" si="164"/>
        <v>0.38496576433723328</v>
      </c>
      <c r="X850" s="37">
        <f t="shared" si="165"/>
        <v>0.22390123267385764</v>
      </c>
      <c r="Y850" s="37">
        <f t="shared" si="166"/>
        <v>0.10670962005987494</v>
      </c>
      <c r="Z850" s="37">
        <f t="shared" si="167"/>
        <v>5.8099005470324983E-2</v>
      </c>
    </row>
    <row r="851" spans="1:26" x14ac:dyDescent="0.3">
      <c r="A851" s="34">
        <v>35339</v>
      </c>
      <c r="B851" s="33">
        <v>701.46</v>
      </c>
      <c r="C851" s="33">
        <v>14.74</v>
      </c>
      <c r="D851" s="33">
        <v>36.909999999999997</v>
      </c>
      <c r="E851" s="37">
        <f t="shared" si="156"/>
        <v>2.4963578585797157E-2</v>
      </c>
      <c r="F851" s="37">
        <f t="shared" si="157"/>
        <v>1.0249635785857971</v>
      </c>
      <c r="G851" s="37">
        <f t="shared" si="158"/>
        <v>0.12761506918417065</v>
      </c>
      <c r="H851" s="37">
        <f t="shared" si="159"/>
        <v>6.5791740173848368E-2</v>
      </c>
      <c r="I851" s="37">
        <f t="shared" si="160"/>
        <v>-5.3447913514873768E-2</v>
      </c>
      <c r="J851" s="37">
        <f t="shared" si="161"/>
        <v>7.2857130215659538E-2</v>
      </c>
      <c r="K851" s="33">
        <v>158.30000000000001</v>
      </c>
      <c r="L851" s="33">
        <v>6.53</v>
      </c>
      <c r="M851" s="33">
        <v>1151.0192001263422</v>
      </c>
      <c r="N851" s="33">
        <v>24.186729121920401</v>
      </c>
      <c r="O851" s="33">
        <v>466109.2323464558</v>
      </c>
      <c r="P851" s="33">
        <v>60.565276247631061</v>
      </c>
      <c r="Q851" s="33">
        <v>24526.119473537594</v>
      </c>
      <c r="R851" s="33">
        <v>26.483467720897213</v>
      </c>
      <c r="S851" s="33">
        <v>30.158081995656243</v>
      </c>
      <c r="T851" s="33">
        <v>19.004605797886754</v>
      </c>
      <c r="U851" s="37">
        <f t="shared" si="162"/>
        <v>3.8628979956372753E-2</v>
      </c>
      <c r="V851" s="38">
        <f t="shared" si="163"/>
        <v>1.0386289799563728</v>
      </c>
      <c r="W851" s="38">
        <f t="shared" si="164"/>
        <v>0.37442392185278051</v>
      </c>
      <c r="X851" s="37">
        <f t="shared" si="165"/>
        <v>0.21536488792359787</v>
      </c>
      <c r="Y851" s="37">
        <f t="shared" si="166"/>
        <v>7.7173109810686924E-2</v>
      </c>
      <c r="Z851" s="37">
        <f t="shared" si="167"/>
        <v>5.8615284848690941E-2</v>
      </c>
    </row>
    <row r="852" spans="1:26" x14ac:dyDescent="0.3">
      <c r="A852" s="34">
        <v>35370</v>
      </c>
      <c r="B852" s="33">
        <v>735.67</v>
      </c>
      <c r="C852" s="33">
        <v>14.82</v>
      </c>
      <c r="D852" s="33">
        <v>37.82</v>
      </c>
      <c r="E852" s="37">
        <f t="shared" si="156"/>
        <v>2.4355546188404333E-2</v>
      </c>
      <c r="F852" s="37">
        <f t="shared" si="157"/>
        <v>1.0243555461884044</v>
      </c>
      <c r="G852" s="37">
        <f t="shared" si="158"/>
        <v>9.1817297759535954E-2</v>
      </c>
      <c r="H852" s="37">
        <f t="shared" si="159"/>
        <v>6.7897842274508236E-2</v>
      </c>
      <c r="I852" s="37">
        <f t="shared" si="160"/>
        <v>-6.7216856740084374E-2</v>
      </c>
      <c r="J852" s="37">
        <f t="shared" si="161"/>
        <v>7.1615956390393087E-2</v>
      </c>
      <c r="K852" s="33">
        <v>158.6</v>
      </c>
      <c r="L852" s="33">
        <v>6.2</v>
      </c>
      <c r="M852" s="33">
        <v>1204.8706778688525</v>
      </c>
      <c r="N852" s="33">
        <v>24.272001639344264</v>
      </c>
      <c r="O852" s="33">
        <v>488735.661705231</v>
      </c>
      <c r="P852" s="33">
        <v>61.941099999999999</v>
      </c>
      <c r="Q852" s="33">
        <v>25125.372416561553</v>
      </c>
      <c r="R852" s="33">
        <v>27.585612049012816</v>
      </c>
      <c r="S852" s="33">
        <v>31.383404541507364</v>
      </c>
      <c r="T852" s="33">
        <v>19.451877313590693</v>
      </c>
      <c r="U852" s="37">
        <f t="shared" si="162"/>
        <v>4.7617771369186546E-2</v>
      </c>
      <c r="V852" s="38">
        <f t="shared" si="163"/>
        <v>1.0476177713691865</v>
      </c>
      <c r="W852" s="38">
        <f t="shared" si="164"/>
        <v>0.34312599657373544</v>
      </c>
      <c r="X852" s="37">
        <f t="shared" si="165"/>
        <v>0.19777687325939031</v>
      </c>
      <c r="Y852" s="37">
        <f t="shared" si="166"/>
        <v>7.551862446295754E-2</v>
      </c>
      <c r="Z852" s="37">
        <f t="shared" si="167"/>
        <v>5.8171172137718941E-2</v>
      </c>
    </row>
    <row r="853" spans="1:26" x14ac:dyDescent="0.3">
      <c r="A853" s="34">
        <v>35400</v>
      </c>
      <c r="B853" s="33">
        <v>743.25</v>
      </c>
      <c r="C853" s="33">
        <v>14.9</v>
      </c>
      <c r="D853" s="33">
        <v>38.729999999999997</v>
      </c>
      <c r="E853" s="37">
        <f t="shared" si="156"/>
        <v>2.3776430296349241E-2</v>
      </c>
      <c r="F853" s="37">
        <f t="shared" si="157"/>
        <v>1.0237764302963492</v>
      </c>
      <c r="G853" s="37">
        <f t="shared" si="158"/>
        <v>5.7724510378765359E-2</v>
      </c>
      <c r="H853" s="37">
        <f t="shared" si="159"/>
        <v>6.9891887472621761E-2</v>
      </c>
      <c r="I853" s="37">
        <f t="shared" si="160"/>
        <v>-8.1264565067985739E-2</v>
      </c>
      <c r="J853" s="37">
        <f t="shared" si="161"/>
        <v>7.0419517324276981E-2</v>
      </c>
      <c r="K853" s="33">
        <v>158.6</v>
      </c>
      <c r="L853" s="33">
        <v>6.3</v>
      </c>
      <c r="M853" s="33">
        <v>1217.2851024590163</v>
      </c>
      <c r="N853" s="33">
        <v>24.403024590163934</v>
      </c>
      <c r="O853" s="33">
        <v>494596.2555797621</v>
      </c>
      <c r="P853" s="33">
        <v>63.431486065573765</v>
      </c>
      <c r="Q853" s="33">
        <v>25772.906799332908</v>
      </c>
      <c r="R853" s="33">
        <v>27.723946163893984</v>
      </c>
      <c r="S853" s="33">
        <v>31.510681258371882</v>
      </c>
      <c r="T853" s="33">
        <v>19.190549961270335</v>
      </c>
      <c r="U853" s="37">
        <f t="shared" si="162"/>
        <v>1.0250813262237915E-2</v>
      </c>
      <c r="V853" s="38">
        <f t="shared" si="163"/>
        <v>1.0102508132622379</v>
      </c>
      <c r="W853" s="38">
        <f t="shared" si="164"/>
        <v>0.26547090587796629</v>
      </c>
      <c r="X853" s="37">
        <f t="shared" si="165"/>
        <v>0.20419664926239545</v>
      </c>
      <c r="Y853" s="37">
        <f t="shared" si="166"/>
        <v>7.5618113038151691E-2</v>
      </c>
      <c r="Z853" s="37">
        <f t="shared" si="167"/>
        <v>5.5325043152572917E-2</v>
      </c>
    </row>
    <row r="854" spans="1:26" x14ac:dyDescent="0.3">
      <c r="A854" s="34">
        <v>35431</v>
      </c>
      <c r="B854" s="33">
        <v>766.22</v>
      </c>
      <c r="C854" s="33">
        <v>14.9533</v>
      </c>
      <c r="D854" s="33">
        <v>39.2333</v>
      </c>
      <c r="E854" s="37">
        <f t="shared" si="156"/>
        <v>1.2911382453427725E-2</v>
      </c>
      <c r="F854" s="37">
        <f t="shared" si="157"/>
        <v>1.0129113824534277</v>
      </c>
      <c r="G854" s="37">
        <f t="shared" si="158"/>
        <v>2.5212708894405411E-2</v>
      </c>
      <c r="H854" s="37">
        <f t="shared" si="159"/>
        <v>7.1782620299722488E-2</v>
      </c>
      <c r="I854" s="37">
        <f t="shared" si="160"/>
        <v>-9.5635867420012843E-2</v>
      </c>
      <c r="J854" s="37">
        <f t="shared" si="161"/>
        <v>6.9265356969639313E-2</v>
      </c>
      <c r="K854" s="33">
        <v>159.1</v>
      </c>
      <c r="L854" s="33">
        <v>6.58</v>
      </c>
      <c r="M854" s="33">
        <v>1250.9613052168447</v>
      </c>
      <c r="N854" s="33">
        <v>24.413353456316784</v>
      </c>
      <c r="O854" s="33">
        <v>509105.88293352717</v>
      </c>
      <c r="P854" s="33">
        <v>64.053848993714638</v>
      </c>
      <c r="Q854" s="33">
        <v>26068.105553099569</v>
      </c>
      <c r="R854" s="33">
        <v>28.332870129950383</v>
      </c>
      <c r="S854" s="33">
        <v>32.170588658522398</v>
      </c>
      <c r="T854" s="33">
        <v>19.529838173184515</v>
      </c>
      <c r="U854" s="37">
        <f t="shared" si="162"/>
        <v>3.0436872892878414E-2</v>
      </c>
      <c r="V854" s="38">
        <f t="shared" si="163"/>
        <v>1.0304368728928783</v>
      </c>
      <c r="W854" s="38">
        <f t="shared" si="164"/>
        <v>0.28353120643998886</v>
      </c>
      <c r="X854" s="37">
        <f t="shared" si="165"/>
        <v>0.20968246278837999</v>
      </c>
      <c r="Y854" s="37">
        <f t="shared" si="166"/>
        <v>7.6246334587682263E-2</v>
      </c>
      <c r="Z854" s="37">
        <f t="shared" si="167"/>
        <v>5.6270967231265345E-2</v>
      </c>
    </row>
    <row r="855" spans="1:26" x14ac:dyDescent="0.3">
      <c r="A855" s="34">
        <v>35462</v>
      </c>
      <c r="B855" s="33">
        <v>798.39</v>
      </c>
      <c r="C855" s="33">
        <v>15.0067</v>
      </c>
      <c r="D855" s="33">
        <v>39.736699999999999</v>
      </c>
      <c r="E855" s="37">
        <f t="shared" si="156"/>
        <v>1.274931793716098E-2</v>
      </c>
      <c r="F855" s="37">
        <f t="shared" si="157"/>
        <v>1.0127493179371609</v>
      </c>
      <c r="G855" s="37">
        <f t="shared" si="158"/>
        <v>1.0614448691477429E-2</v>
      </c>
      <c r="H855" s="37">
        <f t="shared" si="159"/>
        <v>7.3810419010365003E-2</v>
      </c>
      <c r="I855" s="37">
        <f t="shared" si="160"/>
        <v>-9.8154118447753014E-2</v>
      </c>
      <c r="J855" s="37">
        <f t="shared" si="161"/>
        <v>6.8645150560390888E-2</v>
      </c>
      <c r="K855" s="33">
        <v>159.6</v>
      </c>
      <c r="L855" s="33">
        <v>6.42</v>
      </c>
      <c r="M855" s="33">
        <v>1299.3997347744362</v>
      </c>
      <c r="N855" s="33">
        <v>24.423780357769424</v>
      </c>
      <c r="O855" s="33">
        <v>529647.26994203916</v>
      </c>
      <c r="P855" s="33">
        <v>64.672475157268167</v>
      </c>
      <c r="Q855" s="33">
        <v>26361.095043156631</v>
      </c>
      <c r="R855" s="33">
        <v>29.265634883575974</v>
      </c>
      <c r="S855" s="33">
        <v>33.194645513976027</v>
      </c>
      <c r="T855" s="33">
        <v>20.092005627039992</v>
      </c>
      <c r="U855" s="37">
        <f t="shared" si="162"/>
        <v>4.1127865097629425E-2</v>
      </c>
      <c r="V855" s="38">
        <f t="shared" si="163"/>
        <v>1.0411278650976294</v>
      </c>
      <c r="W855" s="38">
        <f t="shared" si="164"/>
        <v>0.24689919724720299</v>
      </c>
      <c r="X855" s="37">
        <f t="shared" si="165"/>
        <v>0.19878327466654788</v>
      </c>
      <c r="Y855" s="37">
        <f t="shared" si="166"/>
        <v>6.9380433064479163E-2</v>
      </c>
      <c r="Z855" s="37">
        <f t="shared" si="167"/>
        <v>5.3804903153774397E-2</v>
      </c>
    </row>
    <row r="856" spans="1:26" x14ac:dyDescent="0.3">
      <c r="A856" s="34">
        <v>35490</v>
      </c>
      <c r="B856" s="33">
        <v>792.16</v>
      </c>
      <c r="C856" s="33">
        <v>15.06</v>
      </c>
      <c r="D856" s="33">
        <v>40.24</v>
      </c>
      <c r="E856" s="37">
        <f t="shared" si="156"/>
        <v>1.258633187423437E-2</v>
      </c>
      <c r="F856" s="37">
        <f t="shared" si="157"/>
        <v>1.0125863318742343</v>
      </c>
      <c r="G856" s="37">
        <f t="shared" si="158"/>
        <v>-3.6188070814632267E-3</v>
      </c>
      <c r="H856" s="37">
        <f t="shared" si="159"/>
        <v>7.5774928543586029E-2</v>
      </c>
      <c r="I856" s="37">
        <f t="shared" si="160"/>
        <v>-0.10064010651030575</v>
      </c>
      <c r="J856" s="37">
        <f t="shared" si="161"/>
        <v>6.8036633858675089E-2</v>
      </c>
      <c r="K856" s="33">
        <v>160</v>
      </c>
      <c r="L856" s="33">
        <v>6.69</v>
      </c>
      <c r="M856" s="33">
        <v>1286.0371029999999</v>
      </c>
      <c r="N856" s="33">
        <v>24.449251125</v>
      </c>
      <c r="O856" s="33">
        <v>525031.01674540038</v>
      </c>
      <c r="P856" s="33">
        <v>65.327879499999995</v>
      </c>
      <c r="Q856" s="33">
        <v>26670.430359819875</v>
      </c>
      <c r="R856" s="33">
        <v>28.802458591871677</v>
      </c>
      <c r="S856" s="33">
        <v>32.635485590380661</v>
      </c>
      <c r="T856" s="33">
        <v>19.685884691848905</v>
      </c>
      <c r="U856" s="37">
        <f t="shared" si="162"/>
        <v>-7.8338082556020754E-3</v>
      </c>
      <c r="V856" s="38">
        <f t="shared" si="163"/>
        <v>0.99216619174439791</v>
      </c>
      <c r="W856" s="38">
        <f t="shared" si="164"/>
        <v>0.2704482402032653</v>
      </c>
      <c r="X856" s="37">
        <f t="shared" si="165"/>
        <v>0.17618686069404532</v>
      </c>
      <c r="Y856" s="37">
        <f t="shared" si="166"/>
        <v>5.4054847626647806E-2</v>
      </c>
      <c r="Z856" s="37">
        <f t="shared" si="167"/>
        <v>5.119167955798698E-2</v>
      </c>
    </row>
    <row r="857" spans="1:26" x14ac:dyDescent="0.3">
      <c r="A857" s="34">
        <v>35521</v>
      </c>
      <c r="B857" s="33">
        <v>763.93</v>
      </c>
      <c r="C857" s="33">
        <v>15.093299999999999</v>
      </c>
      <c r="D857" s="33">
        <v>40.343299999999999</v>
      </c>
      <c r="E857" s="37">
        <f t="shared" si="156"/>
        <v>2.5638080491499193E-3</v>
      </c>
      <c r="F857" s="37">
        <f t="shared" si="157"/>
        <v>1.0025638080491499</v>
      </c>
      <c r="G857" s="37">
        <f t="shared" si="158"/>
        <v>-1.7495745021383513E-2</v>
      </c>
      <c r="H857" s="37">
        <f t="shared" si="159"/>
        <v>7.7680700195754682E-2</v>
      </c>
      <c r="I857" s="37">
        <f t="shared" si="160"/>
        <v>-0.10309366607016202</v>
      </c>
      <c r="J857" s="37">
        <f t="shared" si="161"/>
        <v>6.7439957496382874E-2</v>
      </c>
      <c r="K857" s="33">
        <v>160.19999999999999</v>
      </c>
      <c r="L857" s="33">
        <v>6.89</v>
      </c>
      <c r="M857" s="33">
        <v>1238.6586098002495</v>
      </c>
      <c r="N857" s="33">
        <v>24.472721316479401</v>
      </c>
      <c r="O857" s="33">
        <v>506521.10471560189</v>
      </c>
      <c r="P857" s="33">
        <v>65.413815261548066</v>
      </c>
      <c r="Q857" s="33">
        <v>26749.483439415846</v>
      </c>
      <c r="R857" s="33">
        <v>27.585160338136554</v>
      </c>
      <c r="S857" s="33">
        <v>31.2258514875058</v>
      </c>
      <c r="T857" s="33">
        <v>18.93573406240937</v>
      </c>
      <c r="U857" s="37">
        <f t="shared" si="162"/>
        <v>-3.6287229680888544E-2</v>
      </c>
      <c r="V857" s="38">
        <f t="shared" si="163"/>
        <v>0.96371277031911151</v>
      </c>
      <c r="W857" s="38">
        <f t="shared" si="164"/>
        <v>0.34521895882703024</v>
      </c>
      <c r="X857" s="37">
        <f t="shared" si="165"/>
        <v>0.19136854745013832</v>
      </c>
      <c r="Y857" s="37">
        <f t="shared" si="166"/>
        <v>6.4892433279279516E-2</v>
      </c>
      <c r="Z857" s="37">
        <f t="shared" si="167"/>
        <v>4.9279635070471173E-2</v>
      </c>
    </row>
    <row r="858" spans="1:26" x14ac:dyDescent="0.3">
      <c r="A858" s="34">
        <v>35551</v>
      </c>
      <c r="B858" s="33">
        <v>833.09</v>
      </c>
      <c r="C858" s="33">
        <v>15.1267</v>
      </c>
      <c r="D858" s="33">
        <v>40.4467</v>
      </c>
      <c r="E858" s="37">
        <f t="shared" si="156"/>
        <v>2.5597241356111601E-3</v>
      </c>
      <c r="F858" s="37">
        <f t="shared" si="157"/>
        <v>1.0025597241356112</v>
      </c>
      <c r="G858" s="37">
        <f t="shared" si="158"/>
        <v>-2.47287219982677E-2</v>
      </c>
      <c r="H858" s="37">
        <f t="shared" si="159"/>
        <v>7.8937376717632901E-2</v>
      </c>
      <c r="I858" s="37">
        <f t="shared" si="160"/>
        <v>-9.8287247238372455E-2</v>
      </c>
      <c r="J858" s="37">
        <f t="shared" si="161"/>
        <v>6.7891001445730126E-2</v>
      </c>
      <c r="K858" s="33">
        <v>160.1</v>
      </c>
      <c r="L858" s="33">
        <v>6.71</v>
      </c>
      <c r="M858" s="33">
        <v>1351.6403920674579</v>
      </c>
      <c r="N858" s="33">
        <v>24.542196783885071</v>
      </c>
      <c r="O858" s="33">
        <v>553558.7509979083</v>
      </c>
      <c r="P858" s="33">
        <v>65.622433885696438</v>
      </c>
      <c r="Q858" s="33">
        <v>26875.397296795178</v>
      </c>
      <c r="R858" s="33">
        <v>29.928362224688804</v>
      </c>
      <c r="S858" s="33">
        <v>33.842453512139883</v>
      </c>
      <c r="T858" s="33">
        <v>20.597230429182108</v>
      </c>
      <c r="U858" s="37">
        <f t="shared" si="162"/>
        <v>8.6665517615657231E-2</v>
      </c>
      <c r="V858" s="38">
        <f t="shared" si="163"/>
        <v>1.0866655176156572</v>
      </c>
      <c r="W858" s="38">
        <f t="shared" si="164"/>
        <v>0.44098371945948189</v>
      </c>
      <c r="X858" s="37">
        <f t="shared" si="165"/>
        <v>0.20833535083477184</v>
      </c>
      <c r="Y858" s="37">
        <f t="shared" si="166"/>
        <v>6.4753067808084097E-2</v>
      </c>
      <c r="Z858" s="37">
        <f t="shared" si="167"/>
        <v>5.6883519275332084E-2</v>
      </c>
    </row>
    <row r="859" spans="1:26" x14ac:dyDescent="0.3">
      <c r="A859" s="34">
        <v>35582</v>
      </c>
      <c r="B859" s="33">
        <v>876.29</v>
      </c>
      <c r="C859" s="33">
        <v>15.16</v>
      </c>
      <c r="D859" s="33">
        <v>40.549999999999997</v>
      </c>
      <c r="E859" s="37">
        <f t="shared" si="156"/>
        <v>2.550722585177188E-3</v>
      </c>
      <c r="F859" s="37">
        <f t="shared" si="157"/>
        <v>1.0025507225851771</v>
      </c>
      <c r="G859" s="37">
        <f t="shared" si="158"/>
        <v>-3.1927187640342192E-2</v>
      </c>
      <c r="H859" s="37">
        <f t="shared" si="159"/>
        <v>8.0182290161676661E-2</v>
      </c>
      <c r="I859" s="37">
        <f t="shared" si="160"/>
        <v>-9.3616861201382129E-2</v>
      </c>
      <c r="J859" s="37">
        <f t="shared" si="161"/>
        <v>6.8337514384212206E-2</v>
      </c>
      <c r="K859" s="33">
        <v>160.30000000000001</v>
      </c>
      <c r="L859" s="33">
        <v>6.49</v>
      </c>
      <c r="M859" s="33">
        <v>1419.9560597005611</v>
      </c>
      <c r="N859" s="33">
        <v>24.565536369307544</v>
      </c>
      <c r="O859" s="33">
        <v>582375.54392079532</v>
      </c>
      <c r="P859" s="33">
        <v>65.707948533998731</v>
      </c>
      <c r="Q859" s="33">
        <v>26949.215791562438</v>
      </c>
      <c r="R859" s="33">
        <v>31.256560616381286</v>
      </c>
      <c r="S859" s="33">
        <v>35.30591085554618</v>
      </c>
      <c r="T859" s="33">
        <v>21.610110974106043</v>
      </c>
      <c r="U859" s="37">
        <f t="shared" si="162"/>
        <v>5.055540683178409E-2</v>
      </c>
      <c r="V859" s="38">
        <f t="shared" si="163"/>
        <v>1.0505554068317842</v>
      </c>
      <c r="W859" s="38">
        <f t="shared" si="164"/>
        <v>0.32154552414896553</v>
      </c>
      <c r="X859" s="37">
        <f t="shared" si="165"/>
        <v>0.16995719128827513</v>
      </c>
      <c r="Y859" s="37">
        <f t="shared" si="166"/>
        <v>4.1972473983236114E-2</v>
      </c>
      <c r="Z859" s="37">
        <f t="shared" si="167"/>
        <v>5.1692600606321193E-2</v>
      </c>
    </row>
    <row r="860" spans="1:26" x14ac:dyDescent="0.3">
      <c r="A860" s="34">
        <v>35612</v>
      </c>
      <c r="B860" s="33">
        <v>925.29</v>
      </c>
      <c r="C860" s="33">
        <v>15.216699999999999</v>
      </c>
      <c r="D860" s="33">
        <v>40.58</v>
      </c>
      <c r="E860" s="37">
        <f t="shared" si="156"/>
        <v>7.3955383624671098E-4</v>
      </c>
      <c r="F860" s="37">
        <f t="shared" si="157"/>
        <v>1.0007395538362467</v>
      </c>
      <c r="G860" s="37">
        <f t="shared" si="158"/>
        <v>-3.9086625190934865E-2</v>
      </c>
      <c r="H860" s="37">
        <f t="shared" si="159"/>
        <v>8.141724818378826E-2</v>
      </c>
      <c r="I860" s="37">
        <f t="shared" si="160"/>
        <v>-8.9074632314873003E-2</v>
      </c>
      <c r="J860" s="37">
        <f t="shared" si="161"/>
        <v>6.8780058023383717E-2</v>
      </c>
      <c r="K860" s="33">
        <v>160.5</v>
      </c>
      <c r="L860" s="33">
        <v>6.22</v>
      </c>
      <c r="M860" s="33">
        <v>1497.488182990654</v>
      </c>
      <c r="N860" s="33">
        <v>24.626688318380062</v>
      </c>
      <c r="O860" s="33">
        <v>615015.97475629207</v>
      </c>
      <c r="P860" s="33">
        <v>65.674621433021798</v>
      </c>
      <c r="Q860" s="33">
        <v>26972.46080213807</v>
      </c>
      <c r="R860" s="33">
        <v>32.766637689669942</v>
      </c>
      <c r="S860" s="33">
        <v>36.970389812777476</v>
      </c>
      <c r="T860" s="33">
        <v>22.801626416954164</v>
      </c>
      <c r="U860" s="37">
        <f t="shared" si="162"/>
        <v>5.4410115511180739E-2</v>
      </c>
      <c r="V860" s="38">
        <f t="shared" si="163"/>
        <v>1.0544101155111807</v>
      </c>
      <c r="W860" s="38">
        <f t="shared" si="164"/>
        <v>0.25791533384244603</v>
      </c>
      <c r="X860" s="37">
        <f t="shared" si="165"/>
        <v>0.16334202560867972</v>
      </c>
      <c r="Y860" s="37">
        <f t="shared" si="166"/>
        <v>1.9176381612991733E-2</v>
      </c>
      <c r="Z860" s="37">
        <f t="shared" si="167"/>
        <v>4.6942689004723981E-2</v>
      </c>
    </row>
    <row r="861" spans="1:26" x14ac:dyDescent="0.3">
      <c r="A861" s="34">
        <v>35643</v>
      </c>
      <c r="B861" s="33">
        <v>927.24</v>
      </c>
      <c r="C861" s="33">
        <v>15.273300000000001</v>
      </c>
      <c r="D861" s="33">
        <v>40.61</v>
      </c>
      <c r="E861" s="37">
        <f t="shared" si="156"/>
        <v>7.3900730053773681E-4</v>
      </c>
      <c r="F861" s="37">
        <f t="shared" si="157"/>
        <v>1.0007390073005378</v>
      </c>
      <c r="G861" s="37">
        <f t="shared" si="158"/>
        <v>-4.7050859818941082E-2</v>
      </c>
      <c r="H861" s="37">
        <f t="shared" si="159"/>
        <v>8.4961542430215253E-2</v>
      </c>
      <c r="I861" s="37">
        <f t="shared" si="160"/>
        <v>-8.1373198840797745E-2</v>
      </c>
      <c r="J861" s="37">
        <f t="shared" si="161"/>
        <v>6.614726477591315E-2</v>
      </c>
      <c r="K861" s="33">
        <v>160.80000000000001</v>
      </c>
      <c r="L861" s="33">
        <v>6.3</v>
      </c>
      <c r="M861" s="33">
        <v>1497.8443514925373</v>
      </c>
      <c r="N861" s="33">
        <v>24.672173475746266</v>
      </c>
      <c r="O861" s="33">
        <v>616006.65439582174</v>
      </c>
      <c r="P861" s="33">
        <v>65.600555534825858</v>
      </c>
      <c r="Q861" s="33">
        <v>26979.024022922131</v>
      </c>
      <c r="R861" s="33">
        <v>32.586283486713185</v>
      </c>
      <c r="S861" s="33">
        <v>36.726043656284546</v>
      </c>
      <c r="T861" s="33">
        <v>22.832799803004185</v>
      </c>
      <c r="U861" s="37">
        <f t="shared" si="162"/>
        <v>2.1052298426462728E-3</v>
      </c>
      <c r="V861" s="38">
        <f t="shared" si="163"/>
        <v>1.0021052298426463</v>
      </c>
      <c r="W861" s="38">
        <f t="shared" si="164"/>
        <v>0.24377674339123012</v>
      </c>
      <c r="X861" s="37">
        <f t="shared" si="165"/>
        <v>0.14798317923133375</v>
      </c>
      <c r="Y861" s="37">
        <f t="shared" si="166"/>
        <v>-1.5926471781910756E-2</v>
      </c>
      <c r="Z861" s="37">
        <f t="shared" si="167"/>
        <v>4.2055232716806223E-2</v>
      </c>
    </row>
    <row r="862" spans="1:26" x14ac:dyDescent="0.3">
      <c r="A862" s="34">
        <v>35674</v>
      </c>
      <c r="B862" s="33">
        <v>937.02</v>
      </c>
      <c r="C862" s="33">
        <v>15.33</v>
      </c>
      <c r="D862" s="33">
        <v>40.64</v>
      </c>
      <c r="E862" s="37">
        <f t="shared" si="156"/>
        <v>7.3846157202002774E-4</v>
      </c>
      <c r="F862" s="37">
        <f t="shared" si="157"/>
        <v>1.0007384615720201</v>
      </c>
      <c r="G862" s="37">
        <f t="shared" si="158"/>
        <v>-5.5005813030405637E-2</v>
      </c>
      <c r="H862" s="37">
        <f t="shared" si="159"/>
        <v>8.8464668636156318E-2</v>
      </c>
      <c r="I862" s="37">
        <f t="shared" si="160"/>
        <v>-7.3965420747766242E-2</v>
      </c>
      <c r="J862" s="37">
        <f t="shared" si="161"/>
        <v>6.3448325384541704E-2</v>
      </c>
      <c r="K862" s="33">
        <v>161.19999999999999</v>
      </c>
      <c r="L862" s="33">
        <v>6.21</v>
      </c>
      <c r="M862" s="33">
        <v>1509.8868241935484</v>
      </c>
      <c r="N862" s="33">
        <v>24.702316935483871</v>
      </c>
      <c r="O862" s="33">
        <v>621805.86128814786</v>
      </c>
      <c r="P862" s="33">
        <v>65.486116129032254</v>
      </c>
      <c r="Q862" s="33">
        <v>26968.677512486742</v>
      </c>
      <c r="R862" s="33">
        <v>32.666581341708635</v>
      </c>
      <c r="S862" s="33">
        <v>36.775406598013184</v>
      </c>
      <c r="T862" s="33">
        <v>23.056594488188974</v>
      </c>
      <c r="U862" s="37">
        <f t="shared" si="162"/>
        <v>1.049219499431652E-2</v>
      </c>
      <c r="V862" s="38">
        <f t="shared" si="163"/>
        <v>1.0104921949943164</v>
      </c>
      <c r="W862" s="38">
        <f t="shared" si="164"/>
        <v>0.14993794095609214</v>
      </c>
      <c r="X862" s="37">
        <f t="shared" si="165"/>
        <v>0.15010421857351464</v>
      </c>
      <c r="Y862" s="37">
        <f t="shared" si="166"/>
        <v>-1.43852645177307E-2</v>
      </c>
      <c r="Z862" s="37">
        <f t="shared" si="167"/>
        <v>3.7284209628383636E-2</v>
      </c>
    </row>
    <row r="863" spans="1:26" x14ac:dyDescent="0.3">
      <c r="A863" s="34">
        <v>35704</v>
      </c>
      <c r="B863" s="33">
        <v>951.16</v>
      </c>
      <c r="C863" s="33">
        <v>15.386699999999999</v>
      </c>
      <c r="D863" s="33">
        <v>40.333300000000001</v>
      </c>
      <c r="E863" s="37">
        <f t="shared" si="156"/>
        <v>-7.5753727882175792E-3</v>
      </c>
      <c r="F863" s="37">
        <f t="shared" si="157"/>
        <v>0.99242462721178237</v>
      </c>
      <c r="G863" s="37">
        <f t="shared" si="158"/>
        <v>-6.2946547204355885E-2</v>
      </c>
      <c r="H863" s="37">
        <f t="shared" si="159"/>
        <v>9.1927527219820782E-2</v>
      </c>
      <c r="I863" s="37">
        <f t="shared" si="160"/>
        <v>-6.6829944763488136E-2</v>
      </c>
      <c r="J863" s="37">
        <f t="shared" si="161"/>
        <v>6.0679704530961942E-2</v>
      </c>
      <c r="K863" s="33">
        <v>161.6</v>
      </c>
      <c r="L863" s="33">
        <v>6.03</v>
      </c>
      <c r="M863" s="33">
        <v>1528.8778680693069</v>
      </c>
      <c r="N863" s="33">
        <v>24.732311170173265</v>
      </c>
      <c r="O863" s="33">
        <v>630475.58420263638</v>
      </c>
      <c r="P863" s="33">
        <v>64.831037592202975</v>
      </c>
      <c r="Q863" s="33">
        <v>26734.893057235578</v>
      </c>
      <c r="R863" s="33">
        <v>32.901498179798132</v>
      </c>
      <c r="S863" s="33">
        <v>36.998076390873621</v>
      </c>
      <c r="T863" s="33">
        <v>23.582498828511426</v>
      </c>
      <c r="U863" s="37">
        <f t="shared" si="162"/>
        <v>1.4977665619886912E-2</v>
      </c>
      <c r="V863" s="38">
        <f t="shared" si="163"/>
        <v>1.014977665619887</v>
      </c>
      <c r="W863" s="38">
        <f t="shared" si="164"/>
        <v>7.934858985078197E-2</v>
      </c>
      <c r="X863" s="37">
        <f t="shared" si="165"/>
        <v>0.14258121943140001</v>
      </c>
      <c r="Y863" s="37">
        <f t="shared" si="166"/>
        <v>-2.676702926645369E-2</v>
      </c>
      <c r="Z863" s="37">
        <f t="shared" si="167"/>
        <v>3.9085337267532161E-2</v>
      </c>
    </row>
    <row r="864" spans="1:26" x14ac:dyDescent="0.3">
      <c r="A864" s="34">
        <v>35735</v>
      </c>
      <c r="B864" s="33">
        <v>938.92</v>
      </c>
      <c r="C864" s="33">
        <v>15.443300000000001</v>
      </c>
      <c r="D864" s="33">
        <v>40.026699999999998</v>
      </c>
      <c r="E864" s="37">
        <f t="shared" si="156"/>
        <v>-7.6306990471110532E-3</v>
      </c>
      <c r="F864" s="37">
        <f t="shared" si="157"/>
        <v>0.992369300952889</v>
      </c>
      <c r="G864" s="37">
        <f t="shared" si="158"/>
        <v>-5.8939812231440514E-2</v>
      </c>
      <c r="H864" s="37">
        <f t="shared" si="159"/>
        <v>8.658645006017629E-2</v>
      </c>
      <c r="I864" s="37">
        <f t="shared" si="160"/>
        <v>-7.0875619162663828E-2</v>
      </c>
      <c r="J864" s="37">
        <f t="shared" si="161"/>
        <v>5.5853946622287154E-2</v>
      </c>
      <c r="K864" s="33">
        <v>161.5</v>
      </c>
      <c r="L864" s="33">
        <v>5.88</v>
      </c>
      <c r="M864" s="33">
        <v>1510.1379985139317</v>
      </c>
      <c r="N864" s="33">
        <v>24.838659473065015</v>
      </c>
      <c r="O864" s="33">
        <v>623601.25081289932</v>
      </c>
      <c r="P864" s="33">
        <v>64.378052043962839</v>
      </c>
      <c r="Q864" s="33">
        <v>26584.480238904991</v>
      </c>
      <c r="R864" s="33">
        <v>32.336600532812696</v>
      </c>
      <c r="S864" s="33">
        <v>36.323017872736017</v>
      </c>
      <c r="T864" s="33">
        <v>23.457342224065435</v>
      </c>
      <c r="U864" s="37">
        <f t="shared" si="162"/>
        <v>-1.2952013787010027E-2</v>
      </c>
      <c r="V864" s="38">
        <f t="shared" si="163"/>
        <v>0.98704798621298995</v>
      </c>
      <c r="W864" s="38">
        <f t="shared" si="164"/>
        <v>7.5676004309529254E-2</v>
      </c>
      <c r="X864" s="37">
        <f t="shared" si="165"/>
        <v>0.1186770517940694</v>
      </c>
      <c r="Y864" s="37">
        <f t="shared" si="166"/>
        <v>-3.2809810483823032E-2</v>
      </c>
      <c r="Z864" s="37">
        <f t="shared" si="167"/>
        <v>4.0366204502600311E-2</v>
      </c>
    </row>
    <row r="865" spans="1:26" x14ac:dyDescent="0.3">
      <c r="A865" s="34">
        <v>35765</v>
      </c>
      <c r="B865" s="33">
        <v>962.37</v>
      </c>
      <c r="C865" s="33">
        <v>15.5</v>
      </c>
      <c r="D865" s="33">
        <v>39.72</v>
      </c>
      <c r="E865" s="37">
        <f t="shared" si="156"/>
        <v>-7.6918922579260734E-3</v>
      </c>
      <c r="F865" s="37">
        <f t="shared" si="157"/>
        <v>0.9923081077420739</v>
      </c>
      <c r="G865" s="37">
        <f t="shared" si="158"/>
        <v>-5.4871311217820962E-2</v>
      </c>
      <c r="H865" s="37">
        <f t="shared" si="159"/>
        <v>8.1076485149784716E-2</v>
      </c>
      <c r="I865" s="37">
        <f t="shared" si="160"/>
        <v>-7.5068583908191044E-2</v>
      </c>
      <c r="J865" s="37">
        <f t="shared" si="161"/>
        <v>5.0706461404029568E-2</v>
      </c>
      <c r="K865" s="33">
        <v>161.30000000000001</v>
      </c>
      <c r="L865" s="33">
        <v>5.81</v>
      </c>
      <c r="M865" s="33">
        <v>1549.7736801611902</v>
      </c>
      <c r="N865" s="33">
        <v>24.960765654060754</v>
      </c>
      <c r="O865" s="33">
        <v>640827.48514904047</v>
      </c>
      <c r="P865" s="33">
        <v>63.963974953502778</v>
      </c>
      <c r="Q865" s="33">
        <v>26448.941374024424</v>
      </c>
      <c r="R865" s="33">
        <v>33.03078904290544</v>
      </c>
      <c r="S865" s="33">
        <v>37.061292194911474</v>
      </c>
      <c r="T865" s="33">
        <v>24.228851963746223</v>
      </c>
      <c r="U865" s="37">
        <f t="shared" si="162"/>
        <v>2.4668713544098136E-2</v>
      </c>
      <c r="V865" s="38">
        <f t="shared" si="163"/>
        <v>1.0246687135440982</v>
      </c>
      <c r="W865" s="38">
        <f t="shared" si="164"/>
        <v>0.20198792467882654</v>
      </c>
      <c r="X865" s="37">
        <f t="shared" si="165"/>
        <v>0.12010980748527</v>
      </c>
      <c r="Y865" s="37">
        <f t="shared" si="166"/>
        <v>-1.8071411916478208E-2</v>
      </c>
      <c r="Z865" s="37">
        <f t="shared" si="167"/>
        <v>3.6443149162319166E-2</v>
      </c>
    </row>
    <row r="866" spans="1:26" x14ac:dyDescent="0.3">
      <c r="A866" s="34">
        <v>35796</v>
      </c>
      <c r="B866" s="33">
        <v>963.36</v>
      </c>
      <c r="C866" s="33">
        <v>15.55</v>
      </c>
      <c r="D866" s="33">
        <v>39.659999999999997</v>
      </c>
      <c r="E866" s="37">
        <f t="shared" si="156"/>
        <v>-1.5117160853219673E-3</v>
      </c>
      <c r="F866" s="37">
        <f t="shared" si="157"/>
        <v>0.99848828391467803</v>
      </c>
      <c r="G866" s="37">
        <f t="shared" si="158"/>
        <v>-5.0739873972823202E-2</v>
      </c>
      <c r="H866" s="37">
        <f t="shared" si="159"/>
        <v>7.5390480438206176E-2</v>
      </c>
      <c r="I866" s="37">
        <f t="shared" si="160"/>
        <v>-7.9416964670534274E-2</v>
      </c>
      <c r="J866" s="37">
        <f t="shared" si="161"/>
        <v>4.5197007384234489E-2</v>
      </c>
      <c r="K866" s="33">
        <v>161.6</v>
      </c>
      <c r="L866" s="33">
        <v>5.54</v>
      </c>
      <c r="M866" s="33">
        <v>1548.4879336633664</v>
      </c>
      <c r="N866" s="33">
        <v>24.994796720297032</v>
      </c>
      <c r="O866" s="33">
        <v>641157.1059868912</v>
      </c>
      <c r="P866" s="33">
        <v>63.748787004950486</v>
      </c>
      <c r="Q866" s="33">
        <v>26395.418974672084</v>
      </c>
      <c r="R866" s="33">
        <v>32.859968415052251</v>
      </c>
      <c r="S866" s="33">
        <v>36.828633533555887</v>
      </c>
      <c r="T866" s="33">
        <v>24.290468986384269</v>
      </c>
      <c r="U866" s="37">
        <f t="shared" si="162"/>
        <v>1.0281816113531046E-3</v>
      </c>
      <c r="V866" s="38">
        <f t="shared" si="163"/>
        <v>1.0010281816113531</v>
      </c>
      <c r="W866" s="38">
        <f t="shared" si="164"/>
        <v>0.21890320775848227</v>
      </c>
      <c r="X866" s="37">
        <f t="shared" si="165"/>
        <v>0.10000275050335272</v>
      </c>
      <c r="Y866" s="37">
        <f t="shared" si="166"/>
        <v>-2.5323270791026697E-2</v>
      </c>
      <c r="Z866" s="37">
        <f t="shared" si="167"/>
        <v>3.507232016216566E-2</v>
      </c>
    </row>
    <row r="867" spans="1:26" x14ac:dyDescent="0.3">
      <c r="A867" s="34">
        <v>35827</v>
      </c>
      <c r="B867" s="33">
        <v>1023.74</v>
      </c>
      <c r="C867" s="33">
        <v>15.6</v>
      </c>
      <c r="D867" s="33">
        <v>39.6</v>
      </c>
      <c r="E867" s="37">
        <f t="shared" si="156"/>
        <v>-1.5140048312149606E-3</v>
      </c>
      <c r="F867" s="37">
        <f t="shared" si="157"/>
        <v>0.998485995168785</v>
      </c>
      <c r="G867" s="37">
        <f t="shared" si="158"/>
        <v>-4.3688896410123967E-2</v>
      </c>
      <c r="H867" s="37">
        <f t="shared" si="159"/>
        <v>6.5383669458536353E-2</v>
      </c>
      <c r="I867" s="37">
        <f t="shared" si="160"/>
        <v>-7.2769753454020147E-2</v>
      </c>
      <c r="J867" s="37">
        <f t="shared" si="161"/>
        <v>4.2333548423804324E-2</v>
      </c>
      <c r="K867" s="33">
        <v>161.9</v>
      </c>
      <c r="L867" s="33">
        <v>5.57</v>
      </c>
      <c r="M867" s="33">
        <v>1642.4925029030267</v>
      </c>
      <c r="N867" s="33">
        <v>25.028701667696104</v>
      </c>
      <c r="O867" s="33">
        <v>680943.64465980243</v>
      </c>
      <c r="P867" s="33">
        <v>63.534396541074742</v>
      </c>
      <c r="Q867" s="33">
        <v>26340.055413023012</v>
      </c>
      <c r="R867" s="33">
        <v>34.709677782269999</v>
      </c>
      <c r="S867" s="33">
        <v>38.856044080604242</v>
      </c>
      <c r="T867" s="33">
        <v>25.852020202020203</v>
      </c>
      <c r="U867" s="37">
        <f t="shared" si="162"/>
        <v>6.0790693393666211E-2</v>
      </c>
      <c r="V867" s="38">
        <f t="shared" si="163"/>
        <v>1.0607906933936662</v>
      </c>
      <c r="W867" s="38">
        <f t="shared" si="164"/>
        <v>0.2762978835849339</v>
      </c>
      <c r="X867" s="37">
        <f t="shared" si="165"/>
        <v>0.10084013075888354</v>
      </c>
      <c r="Y867" s="37">
        <f t="shared" si="166"/>
        <v>-2.6272427152605804E-2</v>
      </c>
      <c r="Z867" s="37">
        <f t="shared" si="167"/>
        <v>2.7657625400443031E-2</v>
      </c>
    </row>
    <row r="868" spans="1:26" x14ac:dyDescent="0.3">
      <c r="A868" s="34">
        <v>35855</v>
      </c>
      <c r="B868" s="33">
        <v>1076.83</v>
      </c>
      <c r="C868" s="33">
        <v>15.64</v>
      </c>
      <c r="D868" s="33">
        <v>39.54</v>
      </c>
      <c r="E868" s="37">
        <f t="shared" si="156"/>
        <v>-1.516300517964075E-3</v>
      </c>
      <c r="F868" s="37">
        <f t="shared" si="157"/>
        <v>0.99848369948203597</v>
      </c>
      <c r="G868" s="37">
        <f t="shared" si="158"/>
        <v>-3.6616535889484103E-2</v>
      </c>
      <c r="H868" s="37">
        <f t="shared" si="159"/>
        <v>5.504591221166244E-2</v>
      </c>
      <c r="I868" s="37">
        <f t="shared" si="160"/>
        <v>-6.6314981133467121E-2</v>
      </c>
      <c r="J868" s="37">
        <f t="shared" si="161"/>
        <v>3.9377623439235343E-2</v>
      </c>
      <c r="K868" s="33">
        <v>162.19999999999999</v>
      </c>
      <c r="L868" s="33">
        <v>5.65</v>
      </c>
      <c r="M868" s="33">
        <v>1724.474864303329</v>
      </c>
      <c r="N868" s="33">
        <v>25.046466831072753</v>
      </c>
      <c r="O868" s="33">
        <v>715797.1598119518</v>
      </c>
      <c r="P868" s="33">
        <v>63.320799136868061</v>
      </c>
      <c r="Q868" s="33">
        <v>26283.275632146742</v>
      </c>
      <c r="R868" s="33">
        <v>36.296927736425097</v>
      </c>
      <c r="S868" s="33">
        <v>40.583259011780491</v>
      </c>
      <c r="T868" s="33">
        <v>27.233940313606475</v>
      </c>
      <c r="U868" s="37">
        <f t="shared" si="162"/>
        <v>5.055895171946221E-2</v>
      </c>
      <c r="V868" s="38">
        <f t="shared" si="163"/>
        <v>1.0505589517194622</v>
      </c>
      <c r="W868" s="38">
        <f t="shared" si="164"/>
        <v>0.20104526765218544</v>
      </c>
      <c r="X868" s="37">
        <f t="shared" si="165"/>
        <v>7.3342025962182866E-2</v>
      </c>
      <c r="Y868" s="37">
        <f t="shared" si="166"/>
        <v>-5.2054358102253673E-2</v>
      </c>
      <c r="Z868" s="37">
        <f t="shared" si="167"/>
        <v>1.9977596026097721E-2</v>
      </c>
    </row>
    <row r="869" spans="1:26" x14ac:dyDescent="0.3">
      <c r="A869" s="34">
        <v>35886</v>
      </c>
      <c r="B869" s="33">
        <v>1112.2</v>
      </c>
      <c r="C869" s="33">
        <v>15.75</v>
      </c>
      <c r="D869" s="33">
        <v>39.35</v>
      </c>
      <c r="E869" s="37">
        <f t="shared" si="156"/>
        <v>-4.8168428790585759E-3</v>
      </c>
      <c r="F869" s="37">
        <f t="shared" si="157"/>
        <v>0.99518315712094141</v>
      </c>
      <c r="G869" s="37">
        <f t="shared" si="158"/>
        <v>-2.952269549532538E-2</v>
      </c>
      <c r="H869" s="37">
        <f t="shared" si="159"/>
        <v>4.4355337581194476E-2</v>
      </c>
      <c r="I869" s="37">
        <f t="shared" si="160"/>
        <v>-6.0041149755882817E-2</v>
      </c>
      <c r="J869" s="37">
        <f t="shared" si="161"/>
        <v>3.6323331741984433E-2</v>
      </c>
      <c r="K869" s="33">
        <v>162.5</v>
      </c>
      <c r="L869" s="33">
        <v>5.64</v>
      </c>
      <c r="M869" s="33">
        <v>1777.8294559999999</v>
      </c>
      <c r="N869" s="33">
        <v>25.176059999999996</v>
      </c>
      <c r="O869" s="33">
        <v>738814.49224243069</v>
      </c>
      <c r="P869" s="33">
        <v>62.900188</v>
      </c>
      <c r="Q869" s="33">
        <v>26139.498534202168</v>
      </c>
      <c r="R869" s="33">
        <v>37.276934043028781</v>
      </c>
      <c r="S869" s="33">
        <v>41.62739772814114</v>
      </c>
      <c r="T869" s="33">
        <v>28.264294790343076</v>
      </c>
      <c r="U869" s="37">
        <f t="shared" si="162"/>
        <v>3.231849592419745E-2</v>
      </c>
      <c r="V869" s="38">
        <f t="shared" si="163"/>
        <v>1.0323184959241976</v>
      </c>
      <c r="W869" s="38">
        <f t="shared" si="164"/>
        <v>0.17497171151915358</v>
      </c>
      <c r="X869" s="37">
        <f t="shared" si="165"/>
        <v>2.2940756566482534E-2</v>
      </c>
      <c r="Y869" s="37">
        <f t="shared" si="166"/>
        <v>-5.9615619487474181E-2</v>
      </c>
      <c r="Z869" s="37">
        <f t="shared" si="167"/>
        <v>1.2154343496808551E-2</v>
      </c>
    </row>
    <row r="870" spans="1:26" x14ac:dyDescent="0.3">
      <c r="A870" s="34">
        <v>35916</v>
      </c>
      <c r="B870" s="33">
        <v>1108.42</v>
      </c>
      <c r="C870" s="33">
        <v>15.85</v>
      </c>
      <c r="D870" s="33">
        <v>39.159999999999997</v>
      </c>
      <c r="E870" s="37">
        <f t="shared" si="156"/>
        <v>-4.8401572011027034E-3</v>
      </c>
      <c r="F870" s="37">
        <f t="shared" si="157"/>
        <v>0.99515984279889724</v>
      </c>
      <c r="G870" s="37">
        <f t="shared" si="158"/>
        <v>-2.7185196283787683E-3</v>
      </c>
      <c r="H870" s="37">
        <f t="shared" si="159"/>
        <v>2.3304374269302208E-2</v>
      </c>
      <c r="I870" s="37">
        <f t="shared" si="160"/>
        <v>-5.0230291479459233E-2</v>
      </c>
      <c r="J870" s="37">
        <f t="shared" si="161"/>
        <v>3.1550735471726377E-2</v>
      </c>
      <c r="K870" s="33">
        <v>162.80000000000001</v>
      </c>
      <c r="L870" s="33">
        <v>5.65</v>
      </c>
      <c r="M870" s="33">
        <v>1768.5222374692873</v>
      </c>
      <c r="N870" s="33">
        <v>25.289220208845204</v>
      </c>
      <c r="O870" s="33">
        <v>735822.47049215052</v>
      </c>
      <c r="P870" s="33">
        <v>62.481127027027014</v>
      </c>
      <c r="Q870" s="33">
        <v>25996.290164804504</v>
      </c>
      <c r="R870" s="33">
        <v>36.956598518969031</v>
      </c>
      <c r="S870" s="33">
        <v>41.218219323965229</v>
      </c>
      <c r="T870" s="33">
        <v>28.304902962206338</v>
      </c>
      <c r="U870" s="37">
        <f t="shared" si="162"/>
        <v>-3.4044579000047895E-3</v>
      </c>
      <c r="V870" s="38">
        <f t="shared" si="163"/>
        <v>0.99659554209999524</v>
      </c>
      <c r="W870" s="38">
        <f t="shared" si="164"/>
        <v>0.18439236389298297</v>
      </c>
      <c r="X870" s="37">
        <f t="shared" si="165"/>
        <v>1.3441765242541592E-2</v>
      </c>
      <c r="Y870" s="37">
        <f t="shared" si="166"/>
        <v>-5.6237059483141394E-2</v>
      </c>
      <c r="Z870" s="37">
        <f t="shared" si="167"/>
        <v>1.2881339898647148E-2</v>
      </c>
    </row>
    <row r="871" spans="1:26" x14ac:dyDescent="0.3">
      <c r="A871" s="34">
        <v>35947</v>
      </c>
      <c r="B871" s="33">
        <v>1108.3900000000001</v>
      </c>
      <c r="C871" s="33">
        <v>15.95</v>
      </c>
      <c r="D871" s="33">
        <v>38.97</v>
      </c>
      <c r="E871" s="37">
        <f t="shared" si="156"/>
        <v>-4.8636983116916773E-3</v>
      </c>
      <c r="F871" s="37">
        <f t="shared" si="157"/>
        <v>0.99513630168830836</v>
      </c>
      <c r="G871" s="37">
        <f t="shared" si="158"/>
        <v>2.4346370508470772E-2</v>
      </c>
      <c r="H871" s="37">
        <f t="shared" si="159"/>
        <v>6.5249265230882258E-4</v>
      </c>
      <c r="I871" s="37">
        <f t="shared" si="160"/>
        <v>-4.0783918912539185E-2</v>
      </c>
      <c r="J871" s="37">
        <f t="shared" si="161"/>
        <v>2.6491606426137793E-2</v>
      </c>
      <c r="K871" s="33">
        <v>163</v>
      </c>
      <c r="L871" s="33">
        <v>5.5</v>
      </c>
      <c r="M871" s="33">
        <v>1766.304464233129</v>
      </c>
      <c r="N871" s="33">
        <v>25.417548159509202</v>
      </c>
      <c r="O871" s="33">
        <v>735781.0118909037</v>
      </c>
      <c r="P871" s="33">
        <v>62.101683496932509</v>
      </c>
      <c r="Q871" s="33">
        <v>25869.401594554722</v>
      </c>
      <c r="R871" s="33">
        <v>36.802293460092038</v>
      </c>
      <c r="S871" s="33">
        <v>40.994341261980495</v>
      </c>
      <c r="T871" s="33">
        <v>28.442134975622277</v>
      </c>
      <c r="U871" s="37">
        <f t="shared" si="162"/>
        <v>-2.7065919047450365E-5</v>
      </c>
      <c r="V871" s="38">
        <f t="shared" si="163"/>
        <v>0.99997293408095256</v>
      </c>
      <c r="W871" s="38">
        <f t="shared" si="164"/>
        <v>0.18604082388971466</v>
      </c>
      <c r="X871" s="37">
        <f t="shared" si="165"/>
        <v>3.5768927669630024E-2</v>
      </c>
      <c r="Y871" s="37">
        <f t="shared" si="166"/>
        <v>-4.5781128958389594E-2</v>
      </c>
      <c r="Z871" s="37">
        <f t="shared" si="167"/>
        <v>1.555966756099636E-2</v>
      </c>
    </row>
    <row r="872" spans="1:26" x14ac:dyDescent="0.3">
      <c r="A872" s="34">
        <v>35977</v>
      </c>
      <c r="B872" s="33">
        <v>1156.58</v>
      </c>
      <c r="C872" s="33">
        <v>16.0167</v>
      </c>
      <c r="D872" s="33">
        <v>38.676699999999997</v>
      </c>
      <c r="E872" s="37">
        <f t="shared" si="156"/>
        <v>-7.5547678135706618E-3</v>
      </c>
      <c r="F872" s="37">
        <f t="shared" si="157"/>
        <v>0.99244523218642933</v>
      </c>
      <c r="G872" s="37">
        <f t="shared" si="158"/>
        <v>5.1675798947534268E-2</v>
      </c>
      <c r="H872" s="37">
        <f t="shared" si="159"/>
        <v>-2.3849137875977533E-2</v>
      </c>
      <c r="I872" s="37">
        <f t="shared" si="160"/>
        <v>-3.1672024284932654E-2</v>
      </c>
      <c r="J872" s="37">
        <f t="shared" si="161"/>
        <v>2.1112254703414379E-2</v>
      </c>
      <c r="K872" s="33">
        <v>163.19999999999999</v>
      </c>
      <c r="L872" s="33">
        <v>5.46</v>
      </c>
      <c r="M872" s="33">
        <v>1840.8402251225489</v>
      </c>
      <c r="N872" s="33">
        <v>25.492560509191176</v>
      </c>
      <c r="O872" s="33">
        <v>767714.9605439899</v>
      </c>
      <c r="P872" s="33">
        <v>61.558755239583327</v>
      </c>
      <c r="Q872" s="33">
        <v>25672.829561700648</v>
      </c>
      <c r="R872" s="33">
        <v>38.259645085248565</v>
      </c>
      <c r="S872" s="33">
        <v>42.561024955704227</v>
      </c>
      <c r="T872" s="33">
        <v>29.903792205643192</v>
      </c>
      <c r="U872" s="37">
        <f t="shared" si="162"/>
        <v>4.2558862577253831E-2</v>
      </c>
      <c r="V872" s="38">
        <f t="shared" si="163"/>
        <v>1.0425588625772537</v>
      </c>
      <c r="W872" s="38">
        <f t="shared" si="164"/>
        <v>0.177565898550329</v>
      </c>
      <c r="X872" s="37">
        <f t="shared" si="165"/>
        <v>2.723506824796651E-2</v>
      </c>
      <c r="Y872" s="37">
        <f t="shared" si="166"/>
        <v>-3.5271974613485302E-2</v>
      </c>
      <c r="Z872" s="37">
        <f t="shared" si="167"/>
        <v>1.0935331694212458E-2</v>
      </c>
    </row>
    <row r="873" spans="1:26" x14ac:dyDescent="0.3">
      <c r="A873" s="34">
        <v>36008</v>
      </c>
      <c r="B873" s="33">
        <v>1074.6199999999999</v>
      </c>
      <c r="C873" s="33">
        <v>16.083300000000001</v>
      </c>
      <c r="D873" s="33">
        <v>38.383299999999998</v>
      </c>
      <c r="E873" s="37">
        <f t="shared" si="156"/>
        <v>-7.6148823713191654E-3</v>
      </c>
      <c r="F873" s="37">
        <f t="shared" si="157"/>
        <v>0.99238511762868087</v>
      </c>
      <c r="G873" s="37">
        <f t="shared" si="158"/>
        <v>8.470038279592873E-2</v>
      </c>
      <c r="H873" s="37">
        <f t="shared" si="159"/>
        <v>-4.9018444029614194E-2</v>
      </c>
      <c r="I873" s="37">
        <f t="shared" si="160"/>
        <v>-2.2688822351087712E-2</v>
      </c>
      <c r="J873" s="37">
        <f t="shared" si="161"/>
        <v>1.8219899226878944E-2</v>
      </c>
      <c r="K873" s="33">
        <v>163.4</v>
      </c>
      <c r="L873" s="33">
        <v>5.34</v>
      </c>
      <c r="M873" s="33">
        <v>1708.2972390452874</v>
      </c>
      <c r="N873" s="33">
        <v>25.567230262545898</v>
      </c>
      <c r="O873" s="33">
        <v>713327.00414815277</v>
      </c>
      <c r="P873" s="33">
        <v>61.016997092411259</v>
      </c>
      <c r="Q873" s="33">
        <v>25478.629095233475</v>
      </c>
      <c r="R873" s="33">
        <v>35.423401024878338</v>
      </c>
      <c r="S873" s="33">
        <v>39.357953737660544</v>
      </c>
      <c r="T873" s="33">
        <v>27.997071643136465</v>
      </c>
      <c r="U873" s="37">
        <f t="shared" si="162"/>
        <v>-7.3500263813737018E-2</v>
      </c>
      <c r="V873" s="38">
        <f t="shared" si="163"/>
        <v>0.92649973618626302</v>
      </c>
      <c r="W873" s="38">
        <f t="shared" si="164"/>
        <v>0.17833404548848319</v>
      </c>
      <c r="X873" s="37">
        <f t="shared" si="165"/>
        <v>3.8293316227395735E-3</v>
      </c>
      <c r="Y873" s="37">
        <f t="shared" si="166"/>
        <v>-4.2668674545871976E-2</v>
      </c>
      <c r="Z873" s="37">
        <f t="shared" si="167"/>
        <v>8.3196429502940816E-5</v>
      </c>
    </row>
    <row r="874" spans="1:26" x14ac:dyDescent="0.3">
      <c r="A874" s="34">
        <v>36039</v>
      </c>
      <c r="B874" s="33">
        <v>1020.64</v>
      </c>
      <c r="C874" s="33">
        <v>16.14</v>
      </c>
      <c r="D874" s="33">
        <v>38.090000000000003</v>
      </c>
      <c r="E874" s="37">
        <f t="shared" si="156"/>
        <v>-7.6706886752152467E-3</v>
      </c>
      <c r="F874" s="37">
        <f t="shared" si="157"/>
        <v>0.99232931132478475</v>
      </c>
      <c r="G874" s="37">
        <f t="shared" si="158"/>
        <v>0.11823451748769043</v>
      </c>
      <c r="H874" s="37">
        <f t="shared" si="159"/>
        <v>-7.6626738124299543E-2</v>
      </c>
      <c r="I874" s="37">
        <f t="shared" si="160"/>
        <v>-1.3956680962689205E-2</v>
      </c>
      <c r="J874" s="37">
        <f t="shared" si="161"/>
        <v>1.5196136097144652E-2</v>
      </c>
      <c r="K874" s="33">
        <v>163.6</v>
      </c>
      <c r="L874" s="33">
        <v>4.8099999999999996</v>
      </c>
      <c r="M874" s="33">
        <v>1620.5030679706601</v>
      </c>
      <c r="N874" s="33">
        <v>25.625998899755501</v>
      </c>
      <c r="O874" s="33">
        <v>677558.84747974598</v>
      </c>
      <c r="P874" s="33">
        <v>60.476722310513452</v>
      </c>
      <c r="Q874" s="33">
        <v>25286.307121515449</v>
      </c>
      <c r="R874" s="33">
        <v>33.532356980834912</v>
      </c>
      <c r="S874" s="33">
        <v>37.214834941350453</v>
      </c>
      <c r="T874" s="33">
        <v>26.795484379102124</v>
      </c>
      <c r="U874" s="37">
        <f t="shared" si="162"/>
        <v>-5.1537229204283115E-2</v>
      </c>
      <c r="V874" s="38">
        <f t="shared" si="163"/>
        <v>0.94846277079571684</v>
      </c>
      <c r="W874" s="38">
        <f t="shared" si="164"/>
        <v>0.22156241129494125</v>
      </c>
      <c r="X874" s="37">
        <f t="shared" si="165"/>
        <v>2.1955525417178379E-2</v>
      </c>
      <c r="Y874" s="37">
        <f t="shared" si="166"/>
        <v>-2.8051941643858935E-2</v>
      </c>
      <c r="Z874" s="37">
        <f t="shared" si="167"/>
        <v>9.6050760095529597E-3</v>
      </c>
    </row>
    <row r="875" spans="1:26" x14ac:dyDescent="0.3">
      <c r="A875" s="34">
        <v>36069</v>
      </c>
      <c r="B875" s="33">
        <v>1032.47</v>
      </c>
      <c r="C875" s="33">
        <v>16.166699999999999</v>
      </c>
      <c r="D875" s="33">
        <v>37.963299999999997</v>
      </c>
      <c r="E875" s="37">
        <f t="shared" si="156"/>
        <v>-3.3318769129625021E-3</v>
      </c>
      <c r="F875" s="37">
        <f t="shared" si="157"/>
        <v>0.99666812308703745</v>
      </c>
      <c r="G875" s="37">
        <f t="shared" si="158"/>
        <v>0.15228419450469843</v>
      </c>
      <c r="H875" s="37">
        <f t="shared" si="159"/>
        <v>-0.10716078076413194</v>
      </c>
      <c r="I875" s="37">
        <f t="shared" si="160"/>
        <v>-5.4582051385922981E-3</v>
      </c>
      <c r="J875" s="37">
        <f t="shared" si="161"/>
        <v>1.2029760548962543E-2</v>
      </c>
      <c r="K875" s="33">
        <v>164</v>
      </c>
      <c r="L875" s="33">
        <v>4.53</v>
      </c>
      <c r="M875" s="33">
        <v>1635.2876823780489</v>
      </c>
      <c r="N875" s="33">
        <v>25.605785518902437</v>
      </c>
      <c r="O875" s="33">
        <v>684632.71982755233</v>
      </c>
      <c r="P875" s="33">
        <v>60.128543078658524</v>
      </c>
      <c r="Q875" s="33">
        <v>25173.532725047033</v>
      </c>
      <c r="R875" s="33">
        <v>33.77310287904816</v>
      </c>
      <c r="S875" s="33">
        <v>37.440000309890841</v>
      </c>
      <c r="T875" s="33">
        <v>27.196529279593715</v>
      </c>
      <c r="U875" s="37">
        <f t="shared" si="162"/>
        <v>1.1524108229345392E-2</v>
      </c>
      <c r="V875" s="38">
        <f t="shared" si="163"/>
        <v>1.0115241082293454</v>
      </c>
      <c r="W875" s="38">
        <f t="shared" si="164"/>
        <v>0.27886501603661662</v>
      </c>
      <c r="X875" s="37">
        <f t="shared" si="165"/>
        <v>-3.2536602727395447E-3</v>
      </c>
      <c r="Y875" s="37">
        <f t="shared" si="166"/>
        <v>-1.1627819552083363E-2</v>
      </c>
      <c r="Z875" s="37">
        <f t="shared" si="167"/>
        <v>9.5921071268358915E-3</v>
      </c>
    </row>
    <row r="876" spans="1:26" x14ac:dyDescent="0.3">
      <c r="A876" s="34">
        <v>36100</v>
      </c>
      <c r="B876" s="33">
        <v>1144.43</v>
      </c>
      <c r="C876" s="33">
        <v>16.183299999999999</v>
      </c>
      <c r="D876" s="33">
        <v>37.8367</v>
      </c>
      <c r="E876" s="37">
        <f t="shared" si="156"/>
        <v>-3.3403724991505957E-3</v>
      </c>
      <c r="F876" s="37">
        <f t="shared" si="157"/>
        <v>0.99665962750084935</v>
      </c>
      <c r="G876" s="37">
        <f t="shared" si="158"/>
        <v>0.19246674084063353</v>
      </c>
      <c r="H876" s="37">
        <f t="shared" si="159"/>
        <v>-0.1207630570832583</v>
      </c>
      <c r="I876" s="37">
        <f t="shared" si="160"/>
        <v>1.1371138003599235E-2</v>
      </c>
      <c r="J876" s="37">
        <f t="shared" si="161"/>
        <v>-1.71205032632753E-2</v>
      </c>
      <c r="K876" s="33">
        <v>164</v>
      </c>
      <c r="L876" s="33">
        <v>4.83</v>
      </c>
      <c r="M876" s="33">
        <v>1812.6166206707319</v>
      </c>
      <c r="N876" s="33">
        <v>25.632077590853658</v>
      </c>
      <c r="O876" s="33">
        <v>759767.86244973494</v>
      </c>
      <c r="P876" s="33">
        <v>59.92802643353658</v>
      </c>
      <c r="Q876" s="33">
        <v>25119.149866004806</v>
      </c>
      <c r="R876" s="33">
        <v>37.369391883920969</v>
      </c>
      <c r="S876" s="33">
        <v>41.375577000544361</v>
      </c>
      <c r="T876" s="33">
        <v>30.24655955725526</v>
      </c>
      <c r="U876" s="37">
        <f t="shared" si="162"/>
        <v>0.10295270671964395</v>
      </c>
      <c r="V876" s="38">
        <f t="shared" si="163"/>
        <v>1.1029527067196438</v>
      </c>
      <c r="W876" s="38">
        <f t="shared" si="164"/>
        <v>0.24675626537583839</v>
      </c>
      <c r="X876" s="37">
        <f t="shared" si="165"/>
        <v>2.8206348163433148E-3</v>
      </c>
      <c r="Y876" s="37">
        <f t="shared" si="166"/>
        <v>-1.02063907440475E-2</v>
      </c>
      <c r="Z876" s="37">
        <f t="shared" si="167"/>
        <v>-1.7427756273628248E-2</v>
      </c>
    </row>
    <row r="877" spans="1:26" x14ac:dyDescent="0.3">
      <c r="A877" s="34">
        <v>36130</v>
      </c>
      <c r="B877" s="33">
        <v>1190.05</v>
      </c>
      <c r="C877" s="33">
        <v>16.2</v>
      </c>
      <c r="D877" s="33">
        <v>37.71</v>
      </c>
      <c r="E877" s="37">
        <f t="shared" si="156"/>
        <v>-3.3542198081338713E-3</v>
      </c>
      <c r="F877" s="37">
        <f t="shared" si="157"/>
        <v>0.99664578019186612</v>
      </c>
      <c r="G877" s="37">
        <f t="shared" si="158"/>
        <v>0.23291549202886319</v>
      </c>
      <c r="H877" s="37">
        <f t="shared" si="159"/>
        <v>-0.13503139636950667</v>
      </c>
      <c r="I877" s="37">
        <f t="shared" si="160"/>
        <v>2.7014066116621827E-2</v>
      </c>
      <c r="J877" s="37">
        <f t="shared" si="161"/>
        <v>-5.8791808877570517E-2</v>
      </c>
      <c r="K877" s="33">
        <v>163.9</v>
      </c>
      <c r="L877" s="33">
        <v>4.6500000000000004</v>
      </c>
      <c r="M877" s="33">
        <v>1886.0223163514336</v>
      </c>
      <c r="N877" s="33">
        <v>25.67418303843807</v>
      </c>
      <c r="O877" s="33">
        <v>791433.03796176822</v>
      </c>
      <c r="P877" s="33">
        <v>59.763792739475292</v>
      </c>
      <c r="Q877" s="33">
        <v>25078.727668197374</v>
      </c>
      <c r="R877" s="33">
        <v>38.820274780098153</v>
      </c>
      <c r="S877" s="33">
        <v>42.927339874933111</v>
      </c>
      <c r="T877" s="33">
        <v>31.557942190400421</v>
      </c>
      <c r="U877" s="37">
        <f t="shared" si="162"/>
        <v>3.9088626586981992E-2</v>
      </c>
      <c r="V877" s="38">
        <f t="shared" si="163"/>
        <v>1.0390886265869821</v>
      </c>
      <c r="W877" s="38">
        <f t="shared" si="164"/>
        <v>0.20685185390260963</v>
      </c>
      <c r="X877" s="37">
        <f t="shared" si="165"/>
        <v>-1.4163909401039732E-2</v>
      </c>
      <c r="Y877" s="37">
        <f t="shared" si="166"/>
        <v>-2.764914203227109E-2</v>
      </c>
      <c r="Z877" s="37">
        <f t="shared" si="167"/>
        <v>-3.6909486269153469E-2</v>
      </c>
    </row>
    <row r="878" spans="1:26" x14ac:dyDescent="0.3">
      <c r="A878" s="34">
        <v>36161</v>
      </c>
      <c r="B878" s="33">
        <v>1248.77</v>
      </c>
      <c r="C878" s="33">
        <v>16.283333330000001</v>
      </c>
      <c r="D878" s="33">
        <v>37.933333330000004</v>
      </c>
      <c r="E878" s="37">
        <f t="shared" si="156"/>
        <v>5.9049216659816323E-3</v>
      </c>
      <c r="F878" s="37">
        <f t="shared" si="157"/>
        <v>1.0059049216659817</v>
      </c>
      <c r="G878" s="37">
        <f t="shared" si="158"/>
        <v>0.2736395961262641</v>
      </c>
      <c r="H878" s="37">
        <f t="shared" si="159"/>
        <v>-0.15002848084755183</v>
      </c>
      <c r="I878" s="37">
        <f t="shared" si="160"/>
        <v>4.1636008457632379E-2</v>
      </c>
      <c r="J878" s="37">
        <f t="shared" si="161"/>
        <v>-0.13299479516303325</v>
      </c>
      <c r="K878" s="33">
        <v>164.3</v>
      </c>
      <c r="L878" s="33">
        <v>4.72</v>
      </c>
      <c r="M878" s="33">
        <v>1974.2650870967739</v>
      </c>
      <c r="N878" s="33">
        <v>25.743424725912902</v>
      </c>
      <c r="O878" s="33">
        <v>829362.64952864929</v>
      </c>
      <c r="P878" s="33">
        <v>59.971376338816128</v>
      </c>
      <c r="Q878" s="33">
        <v>25193.181959866288</v>
      </c>
      <c r="R878" s="33">
        <v>40.576957677208128</v>
      </c>
      <c r="S878" s="33">
        <v>44.811053449635239</v>
      </c>
      <c r="T878" s="33">
        <v>32.920123025739905</v>
      </c>
      <c r="U878" s="37">
        <f t="shared" si="162"/>
        <v>4.8163743820907899E-2</v>
      </c>
      <c r="V878" s="38">
        <f t="shared" si="163"/>
        <v>1.0481637438209079</v>
      </c>
      <c r="W878" s="38">
        <f t="shared" si="164"/>
        <v>0.19249560862562598</v>
      </c>
      <c r="X878" s="37">
        <f t="shared" si="165"/>
        <v>-2.2492509445552145E-2</v>
      </c>
      <c r="Y878" s="37">
        <f t="shared" si="166"/>
        <v>-2.9623227397929774E-2</v>
      </c>
      <c r="Z878" s="37">
        <f t="shared" si="167"/>
        <v>-4.1353809610277015E-2</v>
      </c>
    </row>
    <row r="879" spans="1:26" x14ac:dyDescent="0.3">
      <c r="A879" s="34">
        <v>36192</v>
      </c>
      <c r="B879" s="33">
        <v>1246.58</v>
      </c>
      <c r="C879" s="33">
        <v>16.366666670000001</v>
      </c>
      <c r="D879" s="33">
        <v>38.15666667</v>
      </c>
      <c r="E879" s="37">
        <f t="shared" si="156"/>
        <v>5.8702584133868956E-3</v>
      </c>
      <c r="F879" s="37">
        <f t="shared" si="157"/>
        <v>1.005870258413387</v>
      </c>
      <c r="G879" s="37">
        <f t="shared" si="158"/>
        <v>0.29028938831139217</v>
      </c>
      <c r="H879" s="37">
        <f t="shared" si="159"/>
        <v>-0.15192187823584691</v>
      </c>
      <c r="I879" s="37">
        <f t="shared" si="160"/>
        <v>4.4832106182742137E-2</v>
      </c>
      <c r="J879" s="37">
        <f t="shared" si="161"/>
        <v>-0.15538042367415184</v>
      </c>
      <c r="K879" s="33">
        <v>164.5</v>
      </c>
      <c r="L879" s="33">
        <v>5</v>
      </c>
      <c r="M879" s="33">
        <v>1968.406654954407</v>
      </c>
      <c r="N879" s="33">
        <v>25.843712872538052</v>
      </c>
      <c r="O879" s="33">
        <v>827806.3165036214</v>
      </c>
      <c r="P879" s="33">
        <v>60.251116337583646</v>
      </c>
      <c r="Q879" s="33">
        <v>25338.389582817956</v>
      </c>
      <c r="R879" s="33">
        <v>40.400159229259948</v>
      </c>
      <c r="S879" s="33">
        <v>44.557734535378316</v>
      </c>
      <c r="T879" s="33">
        <v>32.670044550304006</v>
      </c>
      <c r="U879" s="37">
        <f t="shared" si="162"/>
        <v>-1.7552652431719372E-3</v>
      </c>
      <c r="V879" s="38">
        <f t="shared" si="163"/>
        <v>0.99824473475682807</v>
      </c>
      <c r="W879" s="38">
        <f t="shared" si="164"/>
        <v>0.13523640792313518</v>
      </c>
      <c r="X879" s="37">
        <f t="shared" si="165"/>
        <v>-3.9508240857592636E-2</v>
      </c>
      <c r="Y879" s="37">
        <f t="shared" si="166"/>
        <v>-2.9865476083487774E-2</v>
      </c>
      <c r="Z879" s="37">
        <f t="shared" si="167"/>
        <v>-4.7419359318476406E-2</v>
      </c>
    </row>
    <row r="880" spans="1:26" x14ac:dyDescent="0.3">
      <c r="A880" s="34">
        <v>36220</v>
      </c>
      <c r="B880" s="33">
        <v>1281.6600000000001</v>
      </c>
      <c r="C880" s="33">
        <v>16.45</v>
      </c>
      <c r="D880" s="33">
        <v>38.380000000000003</v>
      </c>
      <c r="E880" s="37">
        <f t="shared" si="156"/>
        <v>5.8359992299195362E-3</v>
      </c>
      <c r="F880" s="37">
        <f t="shared" si="157"/>
        <v>1.0058359992299195</v>
      </c>
      <c r="G880" s="37">
        <f t="shared" si="158"/>
        <v>0.30674483061366531</v>
      </c>
      <c r="H880" s="37">
        <f t="shared" si="159"/>
        <v>-0.15380363953425302</v>
      </c>
      <c r="I880" s="37">
        <f t="shared" si="160"/>
        <v>4.7942482022968136E-2</v>
      </c>
      <c r="J880" s="37">
        <f t="shared" si="161"/>
        <v>-0.18394993969746043</v>
      </c>
      <c r="K880" s="33">
        <v>165</v>
      </c>
      <c r="L880" s="33">
        <v>5.23</v>
      </c>
      <c r="M880" s="33">
        <v>2017.6668483636363</v>
      </c>
      <c r="N880" s="33">
        <v>25.896586969696965</v>
      </c>
      <c r="O880" s="33">
        <v>849430.07278978673</v>
      </c>
      <c r="P880" s="33">
        <v>60.420122060606062</v>
      </c>
      <c r="Q880" s="33">
        <v>25436.641694109214</v>
      </c>
      <c r="R880" s="33">
        <v>41.356103632713001</v>
      </c>
      <c r="S880" s="33">
        <v>45.551555032014981</v>
      </c>
      <c r="T880" s="33">
        <v>33.39395518499218</v>
      </c>
      <c r="U880" s="37">
        <f t="shared" si="162"/>
        <v>2.7752311090286058E-2</v>
      </c>
      <c r="V880" s="38">
        <f t="shared" si="163"/>
        <v>1.027752311090286</v>
      </c>
      <c r="W880" s="38">
        <f t="shared" si="164"/>
        <v>0.10755613234001693</v>
      </c>
      <c r="X880" s="37">
        <f t="shared" si="165"/>
        <v>-5.0856824494748043E-2</v>
      </c>
      <c r="Y880" s="37">
        <f t="shared" si="166"/>
        <v>-2.7623304140928617E-2</v>
      </c>
      <c r="Z880" s="37">
        <f t="shared" si="167"/>
        <v>-5.4714155462235681E-2</v>
      </c>
    </row>
    <row r="881" spans="1:26" x14ac:dyDescent="0.3">
      <c r="A881" s="34">
        <v>36251</v>
      </c>
      <c r="B881" s="33">
        <v>1334.76</v>
      </c>
      <c r="C881" s="33">
        <v>16.45</v>
      </c>
      <c r="D881" s="33">
        <v>39.26</v>
      </c>
      <c r="E881" s="37">
        <f t="shared" si="156"/>
        <v>2.2669698268761071E-2</v>
      </c>
      <c r="F881" s="37">
        <f t="shared" si="157"/>
        <v>1.0226696982687611</v>
      </c>
      <c r="G881" s="37">
        <f t="shared" si="158"/>
        <v>0.3230093073631406</v>
      </c>
      <c r="H881" s="37">
        <f t="shared" si="159"/>
        <v>-0.15567390196998376</v>
      </c>
      <c r="I881" s="37">
        <f t="shared" si="160"/>
        <v>5.0970897934278447E-2</v>
      </c>
      <c r="J881" s="37">
        <f t="shared" si="161"/>
        <v>-0.22375549219200419</v>
      </c>
      <c r="K881" s="33">
        <v>166.2</v>
      </c>
      <c r="L881" s="33">
        <v>5.18</v>
      </c>
      <c r="M881" s="33">
        <v>2086.0885335740072</v>
      </c>
      <c r="N881" s="33">
        <v>25.709608002406735</v>
      </c>
      <c r="O881" s="33">
        <v>879137.31275377329</v>
      </c>
      <c r="P881" s="33">
        <v>61.359222503008418</v>
      </c>
      <c r="Q881" s="33">
        <v>25858.529547419112</v>
      </c>
      <c r="R881" s="33">
        <v>42.704509516892145</v>
      </c>
      <c r="S881" s="33">
        <v>46.972581259880627</v>
      </c>
      <c r="T881" s="33">
        <v>33.997962302598069</v>
      </c>
      <c r="U881" s="37">
        <f t="shared" si="162"/>
        <v>4.0595387694299892E-2</v>
      </c>
      <c r="V881" s="38">
        <f t="shared" si="163"/>
        <v>1.0405953876942999</v>
      </c>
      <c r="W881" s="38">
        <f t="shared" si="164"/>
        <v>0.1182613685111622</v>
      </c>
      <c r="X881" s="37">
        <f t="shared" si="165"/>
        <v>-4.4654325461068733E-2</v>
      </c>
      <c r="Y881" s="37">
        <f t="shared" si="166"/>
        <v>-3.6522922630739529E-2</v>
      </c>
      <c r="Z881" s="37">
        <f t="shared" si="167"/>
        <v>-6.3763828746564499E-2</v>
      </c>
    </row>
    <row r="882" spans="1:26" x14ac:dyDescent="0.3">
      <c r="A882" s="34">
        <v>36281</v>
      </c>
      <c r="B882" s="33">
        <v>1332.07</v>
      </c>
      <c r="C882" s="33">
        <v>16.45</v>
      </c>
      <c r="D882" s="33">
        <v>40.14</v>
      </c>
      <c r="E882" s="37">
        <f t="shared" si="156"/>
        <v>2.2167154519877188E-2</v>
      </c>
      <c r="F882" s="37">
        <f t="shared" si="157"/>
        <v>1.0221671545198772</v>
      </c>
      <c r="G882" s="37">
        <f t="shared" si="158"/>
        <v>0.30186581110120625</v>
      </c>
      <c r="H882" s="37">
        <f t="shared" si="159"/>
        <v>-0.15423294583812863</v>
      </c>
      <c r="I882" s="37">
        <f t="shared" si="160"/>
        <v>5.1673804727457195E-2</v>
      </c>
      <c r="J882" s="37">
        <f t="shared" si="161"/>
        <v>-0.22295023313241646</v>
      </c>
      <c r="K882" s="33">
        <v>166.2</v>
      </c>
      <c r="L882" s="33">
        <v>5.54</v>
      </c>
      <c r="M882" s="33">
        <v>2081.8843484356194</v>
      </c>
      <c r="N882" s="33">
        <v>25.709608002406735</v>
      </c>
      <c r="O882" s="33">
        <v>878268.44596243429</v>
      </c>
      <c r="P882" s="33">
        <v>62.734569314079422</v>
      </c>
      <c r="Q882" s="33">
        <v>26465.347482438698</v>
      </c>
      <c r="R882" s="33">
        <v>42.556676709518037</v>
      </c>
      <c r="S882" s="33">
        <v>46.746674800852063</v>
      </c>
      <c r="T882" s="33">
        <v>33.185600398604883</v>
      </c>
      <c r="U882" s="37">
        <f t="shared" si="162"/>
        <v>-2.0173771198882537E-3</v>
      </c>
      <c r="V882" s="38">
        <f t="shared" si="163"/>
        <v>0.99798262288011175</v>
      </c>
      <c r="W882" s="38">
        <f t="shared" si="164"/>
        <v>8.8811462650099093E-2</v>
      </c>
      <c r="X882" s="37">
        <f t="shared" si="165"/>
        <v>-7.0346647927062023E-2</v>
      </c>
      <c r="Y882" s="37">
        <f t="shared" si="166"/>
        <v>-4.2805421173731872E-2</v>
      </c>
      <c r="Z882" s="37">
        <f t="shared" si="167"/>
        <v>-5.7024378042896728E-2</v>
      </c>
    </row>
    <row r="883" spans="1:26" x14ac:dyDescent="0.3">
      <c r="A883" s="34">
        <v>36312</v>
      </c>
      <c r="B883" s="33">
        <v>1322.55</v>
      </c>
      <c r="C883" s="33">
        <v>16.45</v>
      </c>
      <c r="D883" s="33">
        <v>41.02</v>
      </c>
      <c r="E883" s="37">
        <f t="shared" si="156"/>
        <v>2.1686409276042509E-2</v>
      </c>
      <c r="F883" s="37">
        <f t="shared" si="157"/>
        <v>1.0216864092760425</v>
      </c>
      <c r="G883" s="37">
        <f t="shared" si="158"/>
        <v>0.28163939513053027</v>
      </c>
      <c r="H883" s="37">
        <f t="shared" si="159"/>
        <v>-0.15286021283499318</v>
      </c>
      <c r="I883" s="37">
        <f t="shared" si="160"/>
        <v>5.2343965110929425E-2</v>
      </c>
      <c r="J883" s="37">
        <f t="shared" si="161"/>
        <v>-0.22218598925554156</v>
      </c>
      <c r="K883" s="33">
        <v>166.2</v>
      </c>
      <c r="L883" s="33">
        <v>5.9</v>
      </c>
      <c r="M883" s="33">
        <v>2067.0055965703973</v>
      </c>
      <c r="N883" s="33">
        <v>25.709608002406735</v>
      </c>
      <c r="O883" s="33">
        <v>872895.48812671856</v>
      </c>
      <c r="P883" s="33">
        <v>64.10991612515042</v>
      </c>
      <c r="Q883" s="33">
        <v>27073.587329747832</v>
      </c>
      <c r="R883" s="33">
        <v>42.180675911746917</v>
      </c>
      <c r="S883" s="33">
        <v>46.271432553211689</v>
      </c>
      <c r="T883" s="33">
        <v>32.241589468551922</v>
      </c>
      <c r="U883" s="37">
        <f t="shared" si="162"/>
        <v>-7.1724320709042099E-3</v>
      </c>
      <c r="V883" s="38">
        <f t="shared" si="163"/>
        <v>0.99282756792909577</v>
      </c>
      <c r="W883" s="38">
        <f t="shared" si="164"/>
        <v>5.8520313685821224E-2</v>
      </c>
      <c r="X883" s="37">
        <f t="shared" si="165"/>
        <v>-7.9709561132325746E-2</v>
      </c>
      <c r="Y883" s="37">
        <f t="shared" si="166"/>
        <v>-4.7928785124982998E-2</v>
      </c>
      <c r="Z883" s="37">
        <f t="shared" si="167"/>
        <v>-5.0833911913774177E-2</v>
      </c>
    </row>
    <row r="884" spans="1:26" x14ac:dyDescent="0.3">
      <c r="A884" s="34">
        <v>36342</v>
      </c>
      <c r="B884" s="33">
        <v>1380.99</v>
      </c>
      <c r="C884" s="33">
        <v>16.513333333333335</v>
      </c>
      <c r="D884" s="33">
        <v>42</v>
      </c>
      <c r="E884" s="37">
        <f t="shared" si="156"/>
        <v>2.3609865639133667E-2</v>
      </c>
      <c r="F884" s="37">
        <f t="shared" si="157"/>
        <v>1.0236098656391337</v>
      </c>
      <c r="G884" s="37">
        <f t="shared" si="158"/>
        <v>0.26227165852211676</v>
      </c>
      <c r="H884" s="37">
        <f t="shared" si="159"/>
        <v>-0.1515509585285475</v>
      </c>
      <c r="I884" s="37">
        <f t="shared" si="160"/>
        <v>5.2983618922791464E-2</v>
      </c>
      <c r="J884" s="37">
        <f t="shared" si="161"/>
        <v>-0.22145968308455277</v>
      </c>
      <c r="K884" s="33">
        <v>166.7</v>
      </c>
      <c r="L884" s="33">
        <v>5.79</v>
      </c>
      <c r="M884" s="33">
        <v>2151.8673993401321</v>
      </c>
      <c r="N884" s="33">
        <v>25.731181003799247</v>
      </c>
      <c r="O884" s="33">
        <v>909638.10952787928</v>
      </c>
      <c r="P884" s="33">
        <v>65.444667066586689</v>
      </c>
      <c r="Q884" s="33">
        <v>27664.791635110269</v>
      </c>
      <c r="R884" s="33">
        <v>43.828035992805411</v>
      </c>
      <c r="S884" s="33">
        <v>48.011997893801656</v>
      </c>
      <c r="T884" s="33">
        <v>32.880714285714284</v>
      </c>
      <c r="U884" s="37">
        <f t="shared" si="162"/>
        <v>4.3238942052313094E-2</v>
      </c>
      <c r="V884" s="38">
        <f t="shared" si="163"/>
        <v>1.0432389420523132</v>
      </c>
      <c r="W884" s="38">
        <f t="shared" si="164"/>
        <v>9.8357184033047274E-2</v>
      </c>
      <c r="X884" s="37">
        <f t="shared" si="165"/>
        <v>-9.8625800359151583E-2</v>
      </c>
      <c r="Y884" s="37">
        <f t="shared" si="166"/>
        <v>-4.1220253587790356E-2</v>
      </c>
      <c r="Z884" s="37">
        <f t="shared" si="167"/>
        <v>-4.7567108422094773E-2</v>
      </c>
    </row>
    <row r="885" spans="1:26" x14ac:dyDescent="0.3">
      <c r="A885" s="34">
        <v>36373</v>
      </c>
      <c r="B885" s="33">
        <v>1327.49</v>
      </c>
      <c r="C885" s="33">
        <v>16.576666666666668</v>
      </c>
      <c r="D885" s="33">
        <v>42.98</v>
      </c>
      <c r="E885" s="37">
        <f t="shared" si="156"/>
        <v>2.3065272930995969E-2</v>
      </c>
      <c r="F885" s="37">
        <f t="shared" si="157"/>
        <v>1.0230652729309959</v>
      </c>
      <c r="G885" s="37">
        <f t="shared" si="158"/>
        <v>0.24716939153609596</v>
      </c>
      <c r="H885" s="37">
        <f t="shared" si="159"/>
        <v>-0.14622242828279353</v>
      </c>
      <c r="I885" s="37">
        <f t="shared" si="160"/>
        <v>5.0209777334924155E-2</v>
      </c>
      <c r="J885" s="37">
        <f t="shared" si="161"/>
        <v>-0.20571991313339488</v>
      </c>
      <c r="K885" s="33">
        <v>167.1</v>
      </c>
      <c r="L885" s="33">
        <v>5.94</v>
      </c>
      <c r="M885" s="33">
        <v>2063.5518250748055</v>
      </c>
      <c r="N885" s="33">
        <v>25.768036485138644</v>
      </c>
      <c r="O885" s="33">
        <v>873213.04307579785</v>
      </c>
      <c r="P885" s="33">
        <v>66.811394015559543</v>
      </c>
      <c r="Q885" s="33">
        <v>28271.924151140716</v>
      </c>
      <c r="R885" s="33">
        <v>41.930712159940441</v>
      </c>
      <c r="S885" s="33">
        <v>45.873455189594402</v>
      </c>
      <c r="T885" s="33">
        <v>30.886226151698466</v>
      </c>
      <c r="U885" s="37">
        <f t="shared" si="162"/>
        <v>-3.9510692122423308E-2</v>
      </c>
      <c r="V885" s="38">
        <f t="shared" si="163"/>
        <v>0.96048930787757669</v>
      </c>
      <c r="W885" s="38">
        <f t="shared" si="164"/>
        <v>6.0754377771542689E-2</v>
      </c>
      <c r="X885" s="37">
        <f t="shared" si="165"/>
        <v>-0.15299609679778303</v>
      </c>
      <c r="Y885" s="37">
        <f t="shared" si="166"/>
        <v>-5.450044411159416E-2</v>
      </c>
      <c r="Z885" s="37">
        <f t="shared" si="167"/>
        <v>-5.0750495168100596E-2</v>
      </c>
    </row>
    <row r="886" spans="1:26" x14ac:dyDescent="0.3">
      <c r="A886" s="34">
        <v>36404</v>
      </c>
      <c r="B886" s="33">
        <v>1318.17</v>
      </c>
      <c r="C886" s="33">
        <v>16.64</v>
      </c>
      <c r="D886" s="33">
        <v>43.96</v>
      </c>
      <c r="E886" s="37">
        <f t="shared" si="156"/>
        <v>2.2545238321056222E-2</v>
      </c>
      <c r="F886" s="37">
        <f t="shared" si="157"/>
        <v>1.0225452383210563</v>
      </c>
      <c r="G886" s="37">
        <f t="shared" si="158"/>
        <v>0.23274812178328119</v>
      </c>
      <c r="H886" s="37">
        <f t="shared" si="159"/>
        <v>-0.14121129469136529</v>
      </c>
      <c r="I886" s="37">
        <f t="shared" si="160"/>
        <v>4.7525382164127272E-2</v>
      </c>
      <c r="J886" s="37">
        <f t="shared" si="161"/>
        <v>-0.19272122143497938</v>
      </c>
      <c r="K886" s="33">
        <v>167.9</v>
      </c>
      <c r="L886" s="33">
        <v>5.92</v>
      </c>
      <c r="M886" s="33">
        <v>2039.300845801072</v>
      </c>
      <c r="N886" s="33">
        <v>25.743239547349614</v>
      </c>
      <c r="O886" s="33">
        <v>863858.7862732074</v>
      </c>
      <c r="P886" s="33">
        <v>68.009183323406788</v>
      </c>
      <c r="Q886" s="33">
        <v>28809.055163271958</v>
      </c>
      <c r="R886" s="33">
        <v>41.32345133471501</v>
      </c>
      <c r="S886" s="33">
        <v>45.151839247065297</v>
      </c>
      <c r="T886" s="33">
        <v>29.985668789808919</v>
      </c>
      <c r="U886" s="37">
        <f t="shared" si="162"/>
        <v>-7.0455300781721549E-3</v>
      </c>
      <c r="V886" s="38">
        <f t="shared" si="163"/>
        <v>0.9929544699218279</v>
      </c>
      <c r="W886" s="38">
        <f t="shared" si="164"/>
        <v>0.11369223537532269</v>
      </c>
      <c r="X886" s="37">
        <f t="shared" si="165"/>
        <v>-0.13648724821229985</v>
      </c>
      <c r="Y886" s="37">
        <f t="shared" si="166"/>
        <v>-4.9565347525179604E-2</v>
      </c>
      <c r="Z886" s="37">
        <f t="shared" si="167"/>
        <v>-3.9435483265774618E-2</v>
      </c>
    </row>
    <row r="887" spans="1:26" x14ac:dyDescent="0.3">
      <c r="A887" s="34">
        <v>36434</v>
      </c>
      <c r="B887" s="33">
        <v>1300.01</v>
      </c>
      <c r="C887" s="33">
        <v>16.656666666666666</v>
      </c>
      <c r="D887" s="33">
        <v>45.363333333333337</v>
      </c>
      <c r="E887" s="37">
        <f t="shared" si="156"/>
        <v>3.1424013368695942E-2</v>
      </c>
      <c r="F887" s="37">
        <f t="shared" si="157"/>
        <v>1.031424013368696</v>
      </c>
      <c r="G887" s="37">
        <f t="shared" si="158"/>
        <v>0.21896280219736064</v>
      </c>
      <c r="H887" s="37">
        <f t="shared" si="159"/>
        <v>-0.13648948485254753</v>
      </c>
      <c r="I887" s="37">
        <f t="shared" si="160"/>
        <v>4.4925946769795111E-2</v>
      </c>
      <c r="J887" s="37">
        <f t="shared" si="161"/>
        <v>-0.1817131450767091</v>
      </c>
      <c r="K887" s="33">
        <v>168.2</v>
      </c>
      <c r="L887" s="33">
        <v>6.11</v>
      </c>
      <c r="M887" s="33">
        <v>2007.6188913793105</v>
      </c>
      <c r="N887" s="33">
        <v>25.723062643678158</v>
      </c>
      <c r="O887" s="33">
        <v>851346.17591467733</v>
      </c>
      <c r="P887" s="33">
        <v>70.055064942528745</v>
      </c>
      <c r="Q887" s="33">
        <v>29707.387143234395</v>
      </c>
      <c r="R887" s="33">
        <v>40.552854399539861</v>
      </c>
      <c r="S887" s="33">
        <v>44.256041105624881</v>
      </c>
      <c r="T887" s="33">
        <v>28.657726504519065</v>
      </c>
      <c r="U887" s="37">
        <f t="shared" si="162"/>
        <v>-1.3872454325128653E-2</v>
      </c>
      <c r="V887" s="38">
        <f t="shared" si="163"/>
        <v>0.98612754567487138</v>
      </c>
      <c r="W887" s="38">
        <f t="shared" si="164"/>
        <v>0.10837142605605576</v>
      </c>
      <c r="X887" s="37">
        <f t="shared" si="165"/>
        <v>-0.15114516637928199</v>
      </c>
      <c r="Y887" s="37">
        <f t="shared" si="166"/>
        <v>-4.3036663949710174E-2</v>
      </c>
      <c r="Z887" s="37">
        <f t="shared" si="167"/>
        <v>-3.5406923009211333E-2</v>
      </c>
    </row>
    <row r="888" spans="1:26" x14ac:dyDescent="0.3">
      <c r="A888" s="34">
        <v>36465</v>
      </c>
      <c r="B888" s="33">
        <v>1391</v>
      </c>
      <c r="C888" s="33">
        <v>16.673333333333332</v>
      </c>
      <c r="D888" s="33">
        <v>46.766666666666673</v>
      </c>
      <c r="E888" s="37">
        <f t="shared" si="156"/>
        <v>3.0466555536189162E-2</v>
      </c>
      <c r="F888" s="37">
        <f t="shared" si="157"/>
        <v>1.0304665555361892</v>
      </c>
      <c r="G888" s="37">
        <f t="shared" si="158"/>
        <v>0.15436546161898157</v>
      </c>
      <c r="H888" s="37">
        <f t="shared" si="159"/>
        <v>-0.15588024875077</v>
      </c>
      <c r="I888" s="37">
        <f t="shared" si="160"/>
        <v>3.9615319855004216E-2</v>
      </c>
      <c r="J888" s="37">
        <f t="shared" si="161"/>
        <v>-0.1321743979718133</v>
      </c>
      <c r="K888" s="33">
        <v>168.3</v>
      </c>
      <c r="L888" s="33">
        <v>6.03</v>
      </c>
      <c r="M888" s="33">
        <v>2146.8593166963751</v>
      </c>
      <c r="N888" s="33">
        <v>25.733501802337088</v>
      </c>
      <c r="O888" s="33">
        <v>911301.51936787541</v>
      </c>
      <c r="P888" s="33">
        <v>72.179334323628439</v>
      </c>
      <c r="Q888" s="33">
        <v>30638.773823942713</v>
      </c>
      <c r="R888" s="33">
        <v>43.208290714613895</v>
      </c>
      <c r="S888" s="33">
        <v>47.094097588396927</v>
      </c>
      <c r="T888" s="33">
        <v>29.74340698503207</v>
      </c>
      <c r="U888" s="37">
        <f t="shared" si="162"/>
        <v>6.7650956195708142E-2</v>
      </c>
      <c r="V888" s="38">
        <f t="shared" si="163"/>
        <v>1.0676509561957082</v>
      </c>
      <c r="W888" s="38">
        <f t="shared" si="164"/>
        <v>6.2673232788111211E-2</v>
      </c>
      <c r="X888" s="37">
        <f t="shared" si="165"/>
        <v>-0.15162336051672032</v>
      </c>
      <c r="Y888" s="37">
        <f t="shared" si="166"/>
        <v>-4.0332732023081519E-2</v>
      </c>
      <c r="Z888" s="37">
        <f t="shared" si="167"/>
        <v>-3.1855230602486628E-2</v>
      </c>
    </row>
    <row r="889" spans="1:26" x14ac:dyDescent="0.3">
      <c r="A889" s="34">
        <v>36495</v>
      </c>
      <c r="B889" s="33">
        <v>1428.68</v>
      </c>
      <c r="C889" s="33">
        <v>16.690000000000001</v>
      </c>
      <c r="D889" s="33">
        <v>48.17</v>
      </c>
      <c r="E889" s="37">
        <f t="shared" si="156"/>
        <v>2.9565722201823769E-2</v>
      </c>
      <c r="F889" s="37">
        <f t="shared" si="157"/>
        <v>1.0295657222018237</v>
      </c>
      <c r="G889" s="37">
        <f t="shared" si="158"/>
        <v>9.3587921977980937E-2</v>
      </c>
      <c r="H889" s="37">
        <f t="shared" si="159"/>
        <v>-0.17519826564733654</v>
      </c>
      <c r="I889" s="37">
        <f t="shared" si="160"/>
        <v>3.4489302069993677E-2</v>
      </c>
      <c r="J889" s="37">
        <f t="shared" si="161"/>
        <v>-0.1011911378786321</v>
      </c>
      <c r="K889" s="33">
        <v>168.3</v>
      </c>
      <c r="L889" s="33">
        <v>6.28</v>
      </c>
      <c r="M889" s="33">
        <v>2205.0143555555551</v>
      </c>
      <c r="N889" s="33">
        <v>25.759225014854426</v>
      </c>
      <c r="O889" s="33">
        <v>936898.43509730417</v>
      </c>
      <c r="P889" s="33">
        <v>74.345228817587639</v>
      </c>
      <c r="Q889" s="33">
        <v>31588.87757835005</v>
      </c>
      <c r="R889" s="33">
        <v>44.197939761040537</v>
      </c>
      <c r="S889" s="33">
        <v>48.110968682995178</v>
      </c>
      <c r="T889" s="33">
        <v>29.659123936059789</v>
      </c>
      <c r="U889" s="37">
        <f t="shared" si="162"/>
        <v>2.672802810957289E-2</v>
      </c>
      <c r="V889" s="38">
        <f t="shared" si="163"/>
        <v>1.026728028109573</v>
      </c>
      <c r="W889" s="38">
        <f t="shared" si="164"/>
        <v>-1.3363816029298259E-2</v>
      </c>
      <c r="X889" s="37">
        <f t="shared" si="165"/>
        <v>-0.1531533231391693</v>
      </c>
      <c r="Y889" s="37">
        <f t="shared" si="166"/>
        <v>-4.455623682624088E-2</v>
      </c>
      <c r="Z889" s="37">
        <f t="shared" si="167"/>
        <v>-3.6512104634049081E-2</v>
      </c>
    </row>
    <row r="890" spans="1:26" x14ac:dyDescent="0.3">
      <c r="A890" s="34">
        <v>36526</v>
      </c>
      <c r="B890" s="33">
        <v>1425.59</v>
      </c>
      <c r="C890" s="33">
        <v>16.713333333333335</v>
      </c>
      <c r="D890" s="33">
        <v>49.096666666666671</v>
      </c>
      <c r="E890" s="37">
        <f t="shared" si="156"/>
        <v>1.9054723191212722E-2</v>
      </c>
      <c r="F890" s="37">
        <f t="shared" si="157"/>
        <v>1.0190547231912128</v>
      </c>
      <c r="G890" s="37">
        <f t="shared" si="158"/>
        <v>3.630108527102216E-2</v>
      </c>
      <c r="H890" s="37">
        <f t="shared" si="159"/>
        <v>-0.19447715127637544</v>
      </c>
      <c r="I890" s="37">
        <f t="shared" si="160"/>
        <v>2.9536841180712869E-2</v>
      </c>
      <c r="J890" s="37">
        <f t="shared" si="161"/>
        <v>-7.8852173307629503E-2</v>
      </c>
      <c r="K890" s="33">
        <v>168.8</v>
      </c>
      <c r="L890" s="33">
        <v>6.66</v>
      </c>
      <c r="M890" s="33">
        <v>2193.7279577606632</v>
      </c>
      <c r="N890" s="33">
        <v>25.718829818325432</v>
      </c>
      <c r="O890" s="33">
        <v>933013.55601421476</v>
      </c>
      <c r="P890" s="33">
        <v>75.550986117693526</v>
      </c>
      <c r="Q890" s="33">
        <v>32132.559540338556</v>
      </c>
      <c r="R890" s="33">
        <v>43.772578146937981</v>
      </c>
      <c r="S890" s="33">
        <v>47.587687272921521</v>
      </c>
      <c r="T890" s="33">
        <v>29.036390793672343</v>
      </c>
      <c r="U890" s="37">
        <f t="shared" si="162"/>
        <v>-2.1651779314212222E-3</v>
      </c>
      <c r="V890" s="38">
        <f t="shared" si="163"/>
        <v>0.99783482206857876</v>
      </c>
      <c r="W890" s="38">
        <f t="shared" si="164"/>
        <v>-7.2474156238321763E-2</v>
      </c>
      <c r="X890" s="37">
        <f t="shared" si="165"/>
        <v>-0.16576109744677225</v>
      </c>
      <c r="Y890" s="37">
        <f t="shared" si="166"/>
        <v>-4.4781945256715971E-2</v>
      </c>
      <c r="Z890" s="37">
        <f t="shared" si="167"/>
        <v>-3.7138525831538871E-2</v>
      </c>
    </row>
    <row r="891" spans="1:26" x14ac:dyDescent="0.3">
      <c r="A891" s="34">
        <v>36557</v>
      </c>
      <c r="B891" s="33">
        <v>1388.87</v>
      </c>
      <c r="C891" s="33">
        <v>16.736666666666668</v>
      </c>
      <c r="D891" s="33">
        <v>50.023333333333333</v>
      </c>
      <c r="E891" s="37">
        <f t="shared" si="156"/>
        <v>1.8698419406446416E-2</v>
      </c>
      <c r="F891" s="37">
        <f t="shared" si="157"/>
        <v>1.0186984194064463</v>
      </c>
      <c r="G891" s="37">
        <f t="shared" si="158"/>
        <v>-1.4470249876608388E-2</v>
      </c>
      <c r="H891" s="37">
        <f t="shared" si="159"/>
        <v>-0.19019364548726703</v>
      </c>
      <c r="I891" s="37">
        <f t="shared" si="160"/>
        <v>2.7640872009960127E-2</v>
      </c>
      <c r="J891" s="37">
        <f t="shared" si="161"/>
        <v>-7.4647601290927401E-2</v>
      </c>
      <c r="K891" s="33">
        <v>169.8</v>
      </c>
      <c r="L891" s="33">
        <v>6.52</v>
      </c>
      <c r="M891" s="33">
        <v>2124.6357426972904</v>
      </c>
      <c r="N891" s="33">
        <v>25.603058755398511</v>
      </c>
      <c r="O891" s="33">
        <v>904535.40934749506</v>
      </c>
      <c r="P891" s="33">
        <v>76.523621338829983</v>
      </c>
      <c r="Q891" s="33">
        <v>32578.914004617323</v>
      </c>
      <c r="R891" s="33">
        <v>42.185635887917293</v>
      </c>
      <c r="S891" s="33">
        <v>45.807695321871748</v>
      </c>
      <c r="T891" s="33">
        <v>27.764443259812086</v>
      </c>
      <c r="U891" s="37">
        <f t="shared" si="162"/>
        <v>-2.6095296239902387E-2</v>
      </c>
      <c r="V891" s="38">
        <f t="shared" si="163"/>
        <v>0.97390470376009763</v>
      </c>
      <c r="W891" s="38">
        <f t="shared" si="164"/>
        <v>-6.7184782543849186E-2</v>
      </c>
      <c r="X891" s="37">
        <f t="shared" si="165"/>
        <v>-0.16627417541853573</v>
      </c>
      <c r="Y891" s="37">
        <f t="shared" si="166"/>
        <v>-4.7351997995170425E-2</v>
      </c>
      <c r="Z891" s="37">
        <f t="shared" si="167"/>
        <v>-3.5751156357524128E-2</v>
      </c>
    </row>
    <row r="892" spans="1:26" x14ac:dyDescent="0.3">
      <c r="A892" s="34">
        <v>36586</v>
      </c>
      <c r="B892" s="33">
        <v>1442.21</v>
      </c>
      <c r="C892" s="33">
        <v>16.760000000000002</v>
      </c>
      <c r="D892" s="33">
        <v>50.95</v>
      </c>
      <c r="E892" s="37">
        <f t="shared" si="156"/>
        <v>1.8355196428945383E-2</v>
      </c>
      <c r="F892" s="37">
        <f t="shared" si="157"/>
        <v>1.0183551964289455</v>
      </c>
      <c r="G892" s="37">
        <f t="shared" si="158"/>
        <v>-6.3377818281606491E-2</v>
      </c>
      <c r="H892" s="37">
        <f t="shared" si="159"/>
        <v>-0.18611820467959195</v>
      </c>
      <c r="I892" s="37">
        <f t="shared" si="160"/>
        <v>2.5797679633281057E-2</v>
      </c>
      <c r="J892" s="37">
        <f t="shared" si="161"/>
        <v>-7.0757758546982075E-2</v>
      </c>
      <c r="K892" s="33">
        <v>171.2</v>
      </c>
      <c r="L892" s="33">
        <v>6.26</v>
      </c>
      <c r="M892" s="33">
        <v>2188.1914376752338</v>
      </c>
      <c r="N892" s="33">
        <v>25.429090420560751</v>
      </c>
      <c r="O892" s="33">
        <v>932495.57593299018</v>
      </c>
      <c r="P892" s="33">
        <v>77.303827978971967</v>
      </c>
      <c r="Q892" s="33">
        <v>32942.948387395627</v>
      </c>
      <c r="R892" s="33">
        <v>43.220748439965867</v>
      </c>
      <c r="S892" s="33">
        <v>46.876009335888149</v>
      </c>
      <c r="T892" s="33">
        <v>28.306378802747791</v>
      </c>
      <c r="U892" s="37">
        <f t="shared" si="162"/>
        <v>3.7686192447988744E-2</v>
      </c>
      <c r="V892" s="38">
        <f t="shared" si="163"/>
        <v>1.0376861924479888</v>
      </c>
      <c r="W892" s="38">
        <f t="shared" si="164"/>
        <v>-6.3861380817380242E-2</v>
      </c>
      <c r="X892" s="37">
        <f t="shared" si="165"/>
        <v>-0.18068787719332358</v>
      </c>
      <c r="Y892" s="37">
        <f t="shared" si="166"/>
        <v>-3.9055890428421058E-2</v>
      </c>
      <c r="Z892" s="37">
        <f t="shared" si="167"/>
        <v>-3.6266179892731287E-2</v>
      </c>
    </row>
    <row r="893" spans="1:26" x14ac:dyDescent="0.3">
      <c r="A893" s="34">
        <v>36617</v>
      </c>
      <c r="B893" s="33">
        <v>1461.36</v>
      </c>
      <c r="C893" s="33">
        <v>16.740000000000002</v>
      </c>
      <c r="D893" s="33">
        <v>51.273333333333333</v>
      </c>
      <c r="E893" s="37">
        <f t="shared" si="156"/>
        <v>6.3260392920641961E-3</v>
      </c>
      <c r="F893" s="37">
        <f t="shared" si="157"/>
        <v>1.0063260392920641</v>
      </c>
      <c r="G893" s="37">
        <f t="shared" si="158"/>
        <v>-0.11052240950502901</v>
      </c>
      <c r="H893" s="37">
        <f t="shared" si="159"/>
        <v>-0.18223573506386925</v>
      </c>
      <c r="I893" s="37">
        <f t="shared" si="160"/>
        <v>2.400501581741743E-2</v>
      </c>
      <c r="J893" s="37">
        <f t="shared" si="161"/>
        <v>-6.7145897438990687E-2</v>
      </c>
      <c r="K893" s="33">
        <v>171.3</v>
      </c>
      <c r="L893" s="33">
        <v>5.99</v>
      </c>
      <c r="M893" s="33">
        <v>2215.9523880910679</v>
      </c>
      <c r="N893" s="33">
        <v>25.383918388791592</v>
      </c>
      <c r="O893" s="33">
        <v>945227.32124553679</v>
      </c>
      <c r="P893" s="33">
        <v>77.748990971006023</v>
      </c>
      <c r="Q893" s="33">
        <v>33164.282256251819</v>
      </c>
      <c r="R893" s="33">
        <v>43.52857428850772</v>
      </c>
      <c r="S893" s="33">
        <v>47.155406855244692</v>
      </c>
      <c r="T893" s="33">
        <v>28.501365232089451</v>
      </c>
      <c r="U893" s="37">
        <f t="shared" si="162"/>
        <v>1.3190849658747181E-2</v>
      </c>
      <c r="V893" s="38">
        <f t="shared" si="163"/>
        <v>1.0131908496587472</v>
      </c>
      <c r="W893" s="38">
        <f t="shared" si="164"/>
        <v>-0.1847517680135855</v>
      </c>
      <c r="X893" s="37">
        <f t="shared" si="165"/>
        <v>-0.18910748356894169</v>
      </c>
      <c r="Y893" s="37">
        <f t="shared" si="166"/>
        <v>-4.7216832204458381E-2</v>
      </c>
      <c r="Z893" s="37">
        <f t="shared" si="167"/>
        <v>-3.4509002936723654E-2</v>
      </c>
    </row>
    <row r="894" spans="1:26" x14ac:dyDescent="0.3">
      <c r="A894" s="34">
        <v>36647</v>
      </c>
      <c r="B894" s="33">
        <v>1418.48</v>
      </c>
      <c r="C894" s="33">
        <v>16.72</v>
      </c>
      <c r="D894" s="33">
        <v>51.596666666666671</v>
      </c>
      <c r="E894" s="37">
        <f t="shared" si="156"/>
        <v>6.2862719568785412E-3</v>
      </c>
      <c r="F894" s="37">
        <f t="shared" si="157"/>
        <v>1.0062862719568786</v>
      </c>
      <c r="G894" s="37">
        <f t="shared" si="158"/>
        <v>-0.17405816816773201</v>
      </c>
      <c r="H894" s="37">
        <f t="shared" si="159"/>
        <v>-0.16970682253204261</v>
      </c>
      <c r="I894" s="37">
        <f t="shared" si="160"/>
        <v>2.6057962336069274E-2</v>
      </c>
      <c r="J894" s="37">
        <f t="shared" si="161"/>
        <v>-6.4525139870028614E-2</v>
      </c>
      <c r="K894" s="33">
        <v>171.5</v>
      </c>
      <c r="L894" s="33">
        <v>6.44</v>
      </c>
      <c r="M894" s="33">
        <v>2148.4223640816326</v>
      </c>
      <c r="N894" s="33">
        <v>25.324024256559763</v>
      </c>
      <c r="O894" s="33">
        <v>917322.17427751515</v>
      </c>
      <c r="P894" s="33">
        <v>78.148040563654035</v>
      </c>
      <c r="Q894" s="33">
        <v>33367.24271906467</v>
      </c>
      <c r="R894" s="33">
        <v>41.966050503324297</v>
      </c>
      <c r="S894" s="33">
        <v>45.413038105009896</v>
      </c>
      <c r="T894" s="33">
        <v>27.491698430131144</v>
      </c>
      <c r="U894" s="37">
        <f t="shared" si="162"/>
        <v>-2.9781633219695167E-2</v>
      </c>
      <c r="V894" s="38">
        <f t="shared" si="163"/>
        <v>0.97021836678030482</v>
      </c>
      <c r="W894" s="38">
        <f t="shared" si="164"/>
        <v>-0.19266279071925507</v>
      </c>
      <c r="X894" s="37">
        <f t="shared" si="165"/>
        <v>-0.17739663694695507</v>
      </c>
      <c r="Y894" s="37">
        <f t="shared" si="166"/>
        <v>-5.503834172127986E-2</v>
      </c>
      <c r="Z894" s="37">
        <f t="shared" si="167"/>
        <v>-3.2044463073579443E-2</v>
      </c>
    </row>
    <row r="895" spans="1:26" x14ac:dyDescent="0.3">
      <c r="A895" s="34">
        <v>36678</v>
      </c>
      <c r="B895" s="33">
        <v>1461.96</v>
      </c>
      <c r="C895" s="33">
        <v>16.7</v>
      </c>
      <c r="D895" s="33">
        <v>51.92</v>
      </c>
      <c r="E895" s="37">
        <f t="shared" si="156"/>
        <v>6.2470014781581644E-3</v>
      </c>
      <c r="F895" s="37">
        <f t="shared" si="157"/>
        <v>1.0062470014781582</v>
      </c>
      <c r="G895" s="37">
        <f t="shared" si="158"/>
        <v>-0.23680165932124686</v>
      </c>
      <c r="H895" s="37">
        <f t="shared" si="159"/>
        <v>-0.15777417805377203</v>
      </c>
      <c r="I895" s="37">
        <f t="shared" si="160"/>
        <v>2.806516768102707E-2</v>
      </c>
      <c r="J895" s="37">
        <f t="shared" si="161"/>
        <v>-6.2002642667961627E-2</v>
      </c>
      <c r="K895" s="33">
        <v>172.4</v>
      </c>
      <c r="L895" s="33">
        <v>6.1</v>
      </c>
      <c r="M895" s="33">
        <v>2202.71749350348</v>
      </c>
      <c r="N895" s="33">
        <v>25.161688515081202</v>
      </c>
      <c r="O895" s="33">
        <v>941400.10929634445</v>
      </c>
      <c r="P895" s="33">
        <v>78.227237587006954</v>
      </c>
      <c r="Q895" s="33">
        <v>33432.85293350448</v>
      </c>
      <c r="R895" s="33">
        <v>42.78197156707143</v>
      </c>
      <c r="S895" s="33">
        <v>46.245587485836111</v>
      </c>
      <c r="T895" s="33">
        <v>28.157935285053927</v>
      </c>
      <c r="U895" s="37">
        <f t="shared" si="162"/>
        <v>3.0192125405583446E-2</v>
      </c>
      <c r="V895" s="38">
        <f t="shared" si="163"/>
        <v>1.0301921254055835</v>
      </c>
      <c r="W895" s="38">
        <f t="shared" si="164"/>
        <v>-0.11338598641962727</v>
      </c>
      <c r="X895" s="37">
        <f t="shared" si="165"/>
        <v>-0.15131658406948567</v>
      </c>
      <c r="Y895" s="37">
        <f t="shared" si="166"/>
        <v>-4.6676171530380728E-2</v>
      </c>
      <c r="Z895" s="37">
        <f t="shared" si="167"/>
        <v>-3.543860184791825E-2</v>
      </c>
    </row>
    <row r="896" spans="1:26" x14ac:dyDescent="0.3">
      <c r="A896" s="34">
        <v>36708</v>
      </c>
      <c r="B896" s="33">
        <v>1473</v>
      </c>
      <c r="C896" s="33">
        <v>16.583333333333332</v>
      </c>
      <c r="D896" s="33">
        <v>52.513333333333343</v>
      </c>
      <c r="E896" s="37">
        <f t="shared" si="156"/>
        <v>1.1363033211234099E-2</v>
      </c>
      <c r="F896" s="37">
        <f t="shared" si="157"/>
        <v>1.011363033211234</v>
      </c>
      <c r="G896" s="37">
        <f t="shared" si="158"/>
        <v>-0.29876800484168997</v>
      </c>
      <c r="H896" s="37">
        <f t="shared" si="159"/>
        <v>-0.14638888832134</v>
      </c>
      <c r="I896" s="37">
        <f t="shared" si="160"/>
        <v>3.0028241097294739E-2</v>
      </c>
      <c r="J896" s="37">
        <f t="shared" si="161"/>
        <v>-5.9572213189598155E-2</v>
      </c>
      <c r="K896" s="33">
        <v>172.8</v>
      </c>
      <c r="L896" s="33">
        <v>6.05</v>
      </c>
      <c r="M896" s="33">
        <v>2214.2139409722222</v>
      </c>
      <c r="N896" s="33">
        <v>24.928070505401234</v>
      </c>
      <c r="O896" s="33">
        <v>947201.29092743224</v>
      </c>
      <c r="P896" s="33">
        <v>78.938054822530873</v>
      </c>
      <c r="Q896" s="33">
        <v>33768.294042251116</v>
      </c>
      <c r="R896" s="33">
        <v>42.758093618269584</v>
      </c>
      <c r="S896" s="33">
        <v>46.170728131840342</v>
      </c>
      <c r="T896" s="33">
        <v>28.050019042782779</v>
      </c>
      <c r="U896" s="37">
        <f t="shared" si="162"/>
        <v>7.523136308313921E-3</v>
      </c>
      <c r="V896" s="38">
        <f t="shared" si="163"/>
        <v>1.0075231363083139</v>
      </c>
      <c r="W896" s="38">
        <f t="shared" si="164"/>
        <v>-0.16109052812929858</v>
      </c>
      <c r="X896" s="37">
        <f t="shared" si="165"/>
        <v>-0.14376016131223546</v>
      </c>
      <c r="Y896" s="37">
        <f t="shared" si="166"/>
        <v>-4.8629657099185764E-2</v>
      </c>
      <c r="Z896" s="37">
        <f t="shared" si="167"/>
        <v>-4.2241122091523309E-2</v>
      </c>
    </row>
    <row r="897" spans="1:26" x14ac:dyDescent="0.3">
      <c r="A897" s="34">
        <v>36739</v>
      </c>
      <c r="B897" s="33">
        <v>1485.46</v>
      </c>
      <c r="C897" s="33">
        <v>16.466666666666669</v>
      </c>
      <c r="D897" s="33">
        <v>53.106666666666662</v>
      </c>
      <c r="E897" s="37">
        <f t="shared" si="156"/>
        <v>1.1235364038265019E-2</v>
      </c>
      <c r="F897" s="37">
        <f t="shared" si="157"/>
        <v>1.011235364038265</v>
      </c>
      <c r="G897" s="37">
        <f t="shared" si="158"/>
        <v>-0.362076433283677</v>
      </c>
      <c r="H897" s="37">
        <f t="shared" si="159"/>
        <v>-0.13778018351465882</v>
      </c>
      <c r="I897" s="37">
        <f t="shared" si="160"/>
        <v>3.1097918060204677E-2</v>
      </c>
      <c r="J897" s="37">
        <f t="shared" si="161"/>
        <v>-5.8397697360037526E-2</v>
      </c>
      <c r="K897" s="33">
        <v>172.8</v>
      </c>
      <c r="L897" s="33">
        <v>5.83</v>
      </c>
      <c r="M897" s="33">
        <v>2232.9438158564813</v>
      </c>
      <c r="N897" s="33">
        <v>24.752697145061727</v>
      </c>
      <c r="O897" s="33">
        <v>956095.99475993996</v>
      </c>
      <c r="P897" s="33">
        <v>79.829953626543187</v>
      </c>
      <c r="Q897" s="33">
        <v>34181.379030772419</v>
      </c>
      <c r="R897" s="33">
        <v>42.869565494419483</v>
      </c>
      <c r="S897" s="33">
        <v>46.2421135236469</v>
      </c>
      <c r="T897" s="33">
        <v>27.971252824504145</v>
      </c>
      <c r="U897" s="37">
        <f t="shared" si="162"/>
        <v>8.4233511168757234E-3</v>
      </c>
      <c r="V897" s="38">
        <f t="shared" si="163"/>
        <v>1.0084233511168756</v>
      </c>
      <c r="W897" s="38">
        <f t="shared" si="164"/>
        <v>-0.19070824060193969</v>
      </c>
      <c r="X897" s="37">
        <f t="shared" si="165"/>
        <v>-0.14472207163218531</v>
      </c>
      <c r="Y897" s="37">
        <f t="shared" si="166"/>
        <v>-4.6864514485472686E-2</v>
      </c>
      <c r="Z897" s="37">
        <f t="shared" si="167"/>
        <v>-4.3316464035550784E-2</v>
      </c>
    </row>
    <row r="898" spans="1:26" x14ac:dyDescent="0.3">
      <c r="A898" s="34">
        <v>36770</v>
      </c>
      <c r="B898" s="33">
        <v>1468.05</v>
      </c>
      <c r="C898" s="33">
        <v>16.350000000000001</v>
      </c>
      <c r="D898" s="33">
        <v>53.7</v>
      </c>
      <c r="E898" s="37">
        <f t="shared" si="156"/>
        <v>1.1110531869485428E-2</v>
      </c>
      <c r="F898" s="37">
        <f t="shared" si="157"/>
        <v>1.0111105318694855</v>
      </c>
      <c r="G898" s="37">
        <f t="shared" si="158"/>
        <v>-0.42398083799819231</v>
      </c>
      <c r="H898" s="37">
        <f t="shared" si="159"/>
        <v>-0.12956910319879222</v>
      </c>
      <c r="I898" s="37">
        <f t="shared" si="160"/>
        <v>3.2138427056110253E-2</v>
      </c>
      <c r="J898" s="37">
        <f t="shared" si="161"/>
        <v>-5.726242329090736E-2</v>
      </c>
      <c r="K898" s="33">
        <v>173.7</v>
      </c>
      <c r="L898" s="33">
        <v>5.8</v>
      </c>
      <c r="M898" s="33">
        <v>2195.3390423143351</v>
      </c>
      <c r="N898" s="33">
        <v>24.449980138169259</v>
      </c>
      <c r="O898" s="33">
        <v>940866.89265751268</v>
      </c>
      <c r="P898" s="33">
        <v>80.303604490500874</v>
      </c>
      <c r="Q898" s="33">
        <v>34416.097636802857</v>
      </c>
      <c r="R898" s="33">
        <v>41.898007924884723</v>
      </c>
      <c r="S898" s="33">
        <v>45.147501501622969</v>
      </c>
      <c r="T898" s="33">
        <v>27.337988826815639</v>
      </c>
      <c r="U898" s="37">
        <f t="shared" si="162"/>
        <v>-1.1789499039567714E-2</v>
      </c>
      <c r="V898" s="38">
        <f t="shared" si="163"/>
        <v>0.98821050096043228</v>
      </c>
      <c r="W898" s="38">
        <f t="shared" si="164"/>
        <v>-0.21494786065164218</v>
      </c>
      <c r="X898" s="37">
        <f t="shared" si="165"/>
        <v>-0.14848550036938679</v>
      </c>
      <c r="Y898" s="37">
        <f t="shared" si="166"/>
        <v>-4.8205170893398819E-2</v>
      </c>
      <c r="Z898" s="37">
        <f t="shared" si="167"/>
        <v>-4.3466765145137032E-2</v>
      </c>
    </row>
    <row r="899" spans="1:26" x14ac:dyDescent="0.3">
      <c r="A899" s="34">
        <v>36800</v>
      </c>
      <c r="B899" s="33">
        <v>1390.14</v>
      </c>
      <c r="C899" s="33">
        <v>16.323333333333334</v>
      </c>
      <c r="D899" s="33">
        <v>52.466666666666669</v>
      </c>
      <c r="E899" s="37">
        <f t="shared" si="156"/>
        <v>-2.3234954199625873E-2</v>
      </c>
      <c r="F899" s="37">
        <f t="shared" si="157"/>
        <v>0.97676504580037415</v>
      </c>
      <c r="G899" s="37">
        <f t="shared" si="158"/>
        <v>-0.48452833247672289</v>
      </c>
      <c r="H899" s="37">
        <f t="shared" si="159"/>
        <v>-0.12172633786802445</v>
      </c>
      <c r="I899" s="37">
        <f t="shared" si="160"/>
        <v>3.3150958538192832E-2</v>
      </c>
      <c r="J899" s="37">
        <f t="shared" si="161"/>
        <v>-5.6164386250697529E-2</v>
      </c>
      <c r="K899" s="33">
        <v>174</v>
      </c>
      <c r="L899" s="33">
        <v>5.74</v>
      </c>
      <c r="M899" s="33">
        <v>2075.2473300000001</v>
      </c>
      <c r="N899" s="33">
        <v>24.36801611111111</v>
      </c>
      <c r="O899" s="33">
        <v>890268.90949491353</v>
      </c>
      <c r="P899" s="33">
        <v>78.323988888888891</v>
      </c>
      <c r="Q899" s="33">
        <v>33600.530966784972</v>
      </c>
      <c r="R899" s="33">
        <v>39.369699044201354</v>
      </c>
      <c r="S899" s="33">
        <v>42.382640229890008</v>
      </c>
      <c r="T899" s="33">
        <v>26.495679796696315</v>
      </c>
      <c r="U899" s="37">
        <f t="shared" si="162"/>
        <v>-5.4530528062600905E-2</v>
      </c>
      <c r="V899" s="38">
        <f t="shared" si="163"/>
        <v>0.94546947193739905</v>
      </c>
      <c r="W899" s="38">
        <f t="shared" si="164"/>
        <v>-0.30136513222241623</v>
      </c>
      <c r="X899" s="37">
        <f t="shared" si="165"/>
        <v>-0.13491320723799838</v>
      </c>
      <c r="Y899" s="37">
        <f t="shared" si="166"/>
        <v>-4.5574396007145079E-2</v>
      </c>
      <c r="Z899" s="37">
        <f t="shared" si="167"/>
        <v>-3.919369430066233E-2</v>
      </c>
    </row>
    <row r="900" spans="1:26" x14ac:dyDescent="0.3">
      <c r="A900" s="34">
        <v>36831</v>
      </c>
      <c r="B900" s="33">
        <v>1378.04</v>
      </c>
      <c r="C900" s="33">
        <v>16.296666666666667</v>
      </c>
      <c r="D900" s="33">
        <v>51.233333333333327</v>
      </c>
      <c r="E900" s="37">
        <f t="shared" ref="E900:E963" si="168">LN(D900/D899)</f>
        <v>-2.3787685438752839E-2</v>
      </c>
      <c r="F900" s="37">
        <f t="shared" ref="F900:F963" si="169">1+E900</f>
        <v>0.97621231456124713</v>
      </c>
      <c r="G900" s="37">
        <f t="shared" ref="G900:G963" si="170">PRODUCT(F900:F911)-1</f>
        <v>-0.49525368447480089</v>
      </c>
      <c r="H900" s="37">
        <f t="shared" ref="H900:H963" si="171">((PRODUCT(F900:F935)^(1/COUNT(F900:F935))-1))*12</f>
        <v>-8.7263198396189345E-2</v>
      </c>
      <c r="I900" s="37">
        <f t="shared" ref="I900:I963" si="172">((PRODUCT(F900:F959)^(1/COUNT(F900:F959))-1))*12</f>
        <v>4.119186926607199E-2</v>
      </c>
      <c r="J900" s="37">
        <f t="shared" ref="J900:J963" si="173">((PRODUCT(F900:F1019)^(1/COUNT(F900:F1019))-1))*12</f>
        <v>-5.1351496925244433E-2</v>
      </c>
      <c r="K900" s="33">
        <v>174.1</v>
      </c>
      <c r="L900" s="33">
        <v>5.72</v>
      </c>
      <c r="M900" s="33">
        <v>2056.0024360712232</v>
      </c>
      <c r="N900" s="33">
        <v>24.314233524794183</v>
      </c>
      <c r="O900" s="33">
        <v>882882.18503275479</v>
      </c>
      <c r="P900" s="33">
        <v>76.43889737698639</v>
      </c>
      <c r="Q900" s="33">
        <v>32824.154073789439</v>
      </c>
      <c r="R900" s="33">
        <v>38.782142456784754</v>
      </c>
      <c r="S900" s="33">
        <v>41.713360280388024</v>
      </c>
      <c r="T900" s="33">
        <v>26.897332465842553</v>
      </c>
      <c r="U900" s="37">
        <f t="shared" ref="U900:U963" si="174">LN(B900/B899)</f>
        <v>-8.7422617488279782E-3</v>
      </c>
      <c r="V900" s="38">
        <f t="shared" ref="V900:V963" si="175">1+U900</f>
        <v>0.99125773825117203</v>
      </c>
      <c r="W900" s="38">
        <f t="shared" ref="W900:W963" si="176">PRODUCT(V900:V911)-1</f>
        <v>-0.23880973437743602</v>
      </c>
      <c r="X900" s="37">
        <f t="shared" ref="X900:X963" si="177">((PRODUCT(V900:V935)^(1/COUNT(V900:V935)))-1)*12</f>
        <v>-0.11028558878194428</v>
      </c>
      <c r="Y900" s="37">
        <f t="shared" ref="Y900:Y963" si="178">((PRODUCT(V900:V959)^(1/COUNT(V900:V959)))-1)*12</f>
        <v>-4.0078288819672014E-2</v>
      </c>
      <c r="Z900" s="37">
        <f t="shared" ref="Z900:Z963" si="179">((PRODUCT(V900:V1019)^(1/COUNT(V900:V1019)))-1)*12</f>
        <v>-2.9388092647845809E-2</v>
      </c>
    </row>
    <row r="901" spans="1:26" x14ac:dyDescent="0.3">
      <c r="A901" s="34">
        <v>36861</v>
      </c>
      <c r="B901" s="33">
        <v>1330.93</v>
      </c>
      <c r="C901" s="33">
        <v>16.27</v>
      </c>
      <c r="D901" s="33">
        <v>50</v>
      </c>
      <c r="E901" s="37">
        <f t="shared" si="168"/>
        <v>-2.4367356448294297E-2</v>
      </c>
      <c r="F901" s="37">
        <f t="shared" si="169"/>
        <v>0.97563264355170576</v>
      </c>
      <c r="G901" s="37">
        <f t="shared" si="170"/>
        <v>-0.5065018963399448</v>
      </c>
      <c r="H901" s="37">
        <f t="shared" si="171"/>
        <v>-5.4518154189457046E-2</v>
      </c>
      <c r="I901" s="37">
        <f t="shared" si="172"/>
        <v>4.929757559397796E-2</v>
      </c>
      <c r="J901" s="37">
        <f t="shared" si="173"/>
        <v>-4.6540245728967644E-2</v>
      </c>
      <c r="K901" s="33">
        <v>174</v>
      </c>
      <c r="L901" s="33">
        <v>5.24</v>
      </c>
      <c r="M901" s="33">
        <v>1986.8566683333333</v>
      </c>
      <c r="N901" s="33">
        <v>24.288398333333333</v>
      </c>
      <c r="O901" s="33">
        <v>854058.97810594516</v>
      </c>
      <c r="P901" s="33">
        <v>74.641666666666666</v>
      </c>
      <c r="Q901" s="33">
        <v>32085.044972535939</v>
      </c>
      <c r="R901" s="33">
        <v>37.274238004497192</v>
      </c>
      <c r="S901" s="33">
        <v>40.059879473596069</v>
      </c>
      <c r="T901" s="33">
        <v>26.618600000000001</v>
      </c>
      <c r="U901" s="37">
        <f t="shared" si="174"/>
        <v>-3.4784253752470372E-2</v>
      </c>
      <c r="V901" s="38">
        <f t="shared" si="175"/>
        <v>0.96521574624752959</v>
      </c>
      <c r="W901" s="38">
        <f t="shared" si="176"/>
        <v>-0.19513289732740635</v>
      </c>
      <c r="X901" s="37">
        <f t="shared" si="177"/>
        <v>-0.10387001507625593</v>
      </c>
      <c r="Y901" s="37">
        <f t="shared" si="178"/>
        <v>-3.1007671064965159E-2</v>
      </c>
      <c r="Z901" s="37">
        <f t="shared" si="179"/>
        <v>-2.6239199591890916E-2</v>
      </c>
    </row>
    <row r="902" spans="1:26" x14ac:dyDescent="0.3">
      <c r="A902" s="34">
        <v>36892</v>
      </c>
      <c r="B902" s="33">
        <v>1335.63</v>
      </c>
      <c r="C902" s="33">
        <v>16.169999999999998</v>
      </c>
      <c r="D902" s="33">
        <v>48.48</v>
      </c>
      <c r="E902" s="37">
        <f t="shared" si="168"/>
        <v>-3.0871663667087143E-2</v>
      </c>
      <c r="F902" s="37">
        <f t="shared" si="169"/>
        <v>0.96912833633291284</v>
      </c>
      <c r="G902" s="37">
        <f t="shared" si="170"/>
        <v>-0.51831217159109944</v>
      </c>
      <c r="H902" s="37">
        <f t="shared" si="171"/>
        <v>-2.3216390040079915E-2</v>
      </c>
      <c r="I902" s="37">
        <f t="shared" si="172"/>
        <v>5.7475556085084811E-2</v>
      </c>
      <c r="J902" s="37">
        <f t="shared" si="173"/>
        <v>-4.1725013423464574E-2</v>
      </c>
      <c r="K902" s="33">
        <v>175.1</v>
      </c>
      <c r="L902" s="33">
        <v>5.16</v>
      </c>
      <c r="M902" s="33">
        <v>1981.3472266704744</v>
      </c>
      <c r="N902" s="33">
        <v>23.987470074243284</v>
      </c>
      <c r="O902" s="33">
        <v>852549.9805105367</v>
      </c>
      <c r="P902" s="33">
        <v>71.917906567675615</v>
      </c>
      <c r="Q902" s="33">
        <v>30945.413816064938</v>
      </c>
      <c r="R902" s="33">
        <v>36.978867997029823</v>
      </c>
      <c r="S902" s="33">
        <v>39.712809789447142</v>
      </c>
      <c r="T902" s="33">
        <v>27.550123762376241</v>
      </c>
      <c r="U902" s="37">
        <f t="shared" si="174"/>
        <v>3.5251446561124279E-3</v>
      </c>
      <c r="V902" s="38">
        <f t="shared" si="175"/>
        <v>1.0035251446561124</v>
      </c>
      <c r="W902" s="38">
        <f t="shared" si="176"/>
        <v>-0.15494577904908069</v>
      </c>
      <c r="X902" s="37">
        <f t="shared" si="177"/>
        <v>-8.2750992400701495E-2</v>
      </c>
      <c r="Y902" s="37">
        <f t="shared" si="178"/>
        <v>-2.0035874689496858E-2</v>
      </c>
      <c r="Z902" s="37">
        <f t="shared" si="179"/>
        <v>-1.9276912449994743E-2</v>
      </c>
    </row>
    <row r="903" spans="1:26" x14ac:dyDescent="0.3">
      <c r="A903" s="34">
        <v>36923</v>
      </c>
      <c r="B903" s="33">
        <v>1305.75</v>
      </c>
      <c r="C903" s="33">
        <v>16.07</v>
      </c>
      <c r="D903" s="33">
        <v>46.96</v>
      </c>
      <c r="E903" s="37">
        <f t="shared" si="168"/>
        <v>-3.1855166241217876E-2</v>
      </c>
      <c r="F903" s="37">
        <f t="shared" si="169"/>
        <v>0.96814483375878213</v>
      </c>
      <c r="G903" s="37">
        <f t="shared" si="170"/>
        <v>-0.50290086731350547</v>
      </c>
      <c r="H903" s="37">
        <f t="shared" si="171"/>
        <v>-5.514639868893223E-3</v>
      </c>
      <c r="I903" s="37">
        <f t="shared" si="172"/>
        <v>6.6468568055378263E-2</v>
      </c>
      <c r="J903" s="37">
        <f t="shared" si="173"/>
        <v>-3.6926991648722041E-2</v>
      </c>
      <c r="K903" s="33">
        <v>175.8</v>
      </c>
      <c r="L903" s="33">
        <v>5.0999999999999996</v>
      </c>
      <c r="M903" s="33">
        <v>1929.3087585324231</v>
      </c>
      <c r="N903" s="33">
        <v>23.744201990898745</v>
      </c>
      <c r="O903" s="33">
        <v>831009.85475988907</v>
      </c>
      <c r="P903" s="33">
        <v>69.385670534698519</v>
      </c>
      <c r="Q903" s="33">
        <v>29886.44287154845</v>
      </c>
      <c r="R903" s="33">
        <v>35.83466265143128</v>
      </c>
      <c r="S903" s="33">
        <v>38.458570743648067</v>
      </c>
      <c r="T903" s="33">
        <v>27.805579216354342</v>
      </c>
      <c r="U903" s="37">
        <f t="shared" si="174"/>
        <v>-2.2625502315743246E-2</v>
      </c>
      <c r="V903" s="38">
        <f t="shared" si="175"/>
        <v>0.97737449768425677</v>
      </c>
      <c r="W903" s="38">
        <f t="shared" si="176"/>
        <v>-0.16139294622183342</v>
      </c>
      <c r="X903" s="37">
        <f t="shared" si="177"/>
        <v>-6.8737801369463725E-2</v>
      </c>
      <c r="Y903" s="37">
        <f t="shared" si="178"/>
        <v>-1.8136904742619198E-2</v>
      </c>
      <c r="Z903" s="37">
        <f t="shared" si="179"/>
        <v>-1.6428898996569963E-2</v>
      </c>
    </row>
    <row r="904" spans="1:26" x14ac:dyDescent="0.3">
      <c r="A904" s="34">
        <v>36951</v>
      </c>
      <c r="B904" s="33">
        <v>1185.8499999999999</v>
      </c>
      <c r="C904" s="33">
        <v>15.97</v>
      </c>
      <c r="D904" s="33">
        <v>45.44</v>
      </c>
      <c r="E904" s="37">
        <f t="shared" si="168"/>
        <v>-3.2903401106945125E-2</v>
      </c>
      <c r="F904" s="37">
        <f t="shared" si="169"/>
        <v>0.96709659889305488</v>
      </c>
      <c r="G904" s="37">
        <f t="shared" si="170"/>
        <v>-0.48647535592143254</v>
      </c>
      <c r="H904" s="37">
        <f t="shared" si="171"/>
        <v>1.2396714854251201E-2</v>
      </c>
      <c r="I904" s="37">
        <f t="shared" si="172"/>
        <v>7.5637101952152896E-2</v>
      </c>
      <c r="J904" s="37">
        <f t="shared" si="173"/>
        <v>-3.2053400072280525E-2</v>
      </c>
      <c r="K904" s="33">
        <v>176.2</v>
      </c>
      <c r="L904" s="33">
        <v>4.8899999999999997</v>
      </c>
      <c r="M904" s="33">
        <v>1748.1730706583426</v>
      </c>
      <c r="N904" s="33">
        <v>23.542879738933031</v>
      </c>
      <c r="O904" s="33">
        <v>753834.45333306247</v>
      </c>
      <c r="P904" s="33">
        <v>66.987379795686721</v>
      </c>
      <c r="Q904" s="33">
        <v>28885.809806851092</v>
      </c>
      <c r="R904" s="33">
        <v>32.325837236178742</v>
      </c>
      <c r="S904" s="33">
        <v>34.675224630315931</v>
      </c>
      <c r="T904" s="33">
        <v>26.097051056338028</v>
      </c>
      <c r="U904" s="37">
        <f t="shared" si="174"/>
        <v>-9.6317771305504757E-2</v>
      </c>
      <c r="V904" s="38">
        <f t="shared" si="175"/>
        <v>0.90368222869449522</v>
      </c>
      <c r="W904" s="38">
        <f t="shared" si="176"/>
        <v>-0.17226223305891686</v>
      </c>
      <c r="X904" s="37">
        <f t="shared" si="177"/>
        <v>-5.8005991813324442E-2</v>
      </c>
      <c r="Y904" s="37">
        <f t="shared" si="178"/>
        <v>-1.3891353757450542E-2</v>
      </c>
      <c r="Z904" s="37">
        <f t="shared" si="179"/>
        <v>-1.1231747552538973E-2</v>
      </c>
    </row>
    <row r="905" spans="1:26" x14ac:dyDescent="0.3">
      <c r="A905" s="34">
        <v>36982</v>
      </c>
      <c r="B905" s="33">
        <v>1189.8399999999999</v>
      </c>
      <c r="C905" s="33">
        <v>15.876666666666665</v>
      </c>
      <c r="D905" s="33">
        <v>42.556666666666665</v>
      </c>
      <c r="E905" s="37">
        <f t="shared" si="168"/>
        <v>-6.5556253248746185E-2</v>
      </c>
      <c r="F905" s="37">
        <f t="shared" si="169"/>
        <v>0.93444374675125386</v>
      </c>
      <c r="G905" s="37">
        <f t="shared" si="170"/>
        <v>-0.46893210986940581</v>
      </c>
      <c r="H905" s="37">
        <f t="shared" si="171"/>
        <v>3.0547751401797996E-2</v>
      </c>
      <c r="I905" s="37">
        <f t="shared" si="172"/>
        <v>8.4996163331875429E-2</v>
      </c>
      <c r="J905" s="37">
        <f t="shared" si="173"/>
        <v>-2.7096469601566753E-2</v>
      </c>
      <c r="K905" s="33">
        <v>176.9</v>
      </c>
      <c r="L905" s="33">
        <v>5.14</v>
      </c>
      <c r="M905" s="33">
        <v>1747.1142426229505</v>
      </c>
      <c r="N905" s="33">
        <v>23.312672677595621</v>
      </c>
      <c r="O905" s="33">
        <v>754215.59995974414</v>
      </c>
      <c r="P905" s="33">
        <v>62.488534972677591</v>
      </c>
      <c r="Q905" s="33">
        <v>26975.813455831747</v>
      </c>
      <c r="R905" s="33">
        <v>32.173901168360679</v>
      </c>
      <c r="S905" s="33">
        <v>34.496099624617528</v>
      </c>
      <c r="T905" s="33">
        <v>27.95895668520404</v>
      </c>
      <c r="U905" s="37">
        <f t="shared" si="174"/>
        <v>3.3590272734389266E-3</v>
      </c>
      <c r="V905" s="38">
        <f t="shared" si="175"/>
        <v>1.003359027273439</v>
      </c>
      <c r="W905" s="38">
        <f t="shared" si="176"/>
        <v>-4.0866824093487075E-2</v>
      </c>
      <c r="X905" s="37">
        <f t="shared" si="177"/>
        <v>-3.0097384831702101E-2</v>
      </c>
      <c r="Y905" s="37">
        <f t="shared" si="178"/>
        <v>9.0015034142680861E-3</v>
      </c>
      <c r="Z905" s="37">
        <f t="shared" si="179"/>
        <v>-2.3838827571127652E-3</v>
      </c>
    </row>
    <row r="906" spans="1:26" x14ac:dyDescent="0.3">
      <c r="A906" s="34">
        <v>37012</v>
      </c>
      <c r="B906" s="33">
        <v>1270.3699999999999</v>
      </c>
      <c r="C906" s="33">
        <v>15.783333333333331</v>
      </c>
      <c r="D906" s="33">
        <v>39.673333333333332</v>
      </c>
      <c r="E906" s="37">
        <f t="shared" si="168"/>
        <v>-7.0157263615553495E-2</v>
      </c>
      <c r="F906" s="37">
        <f t="shared" si="169"/>
        <v>0.92984273638444648</v>
      </c>
      <c r="G906" s="37">
        <f t="shared" si="170"/>
        <v>-0.41624014296583445</v>
      </c>
      <c r="H906" s="37">
        <f t="shared" si="171"/>
        <v>6.1908072334297515E-2</v>
      </c>
      <c r="I906" s="37">
        <f t="shared" si="172"/>
        <v>0.10033027689051366</v>
      </c>
      <c r="J906" s="37">
        <f t="shared" si="173"/>
        <v>-1.9292597614555262E-2</v>
      </c>
      <c r="K906" s="33">
        <v>177.7</v>
      </c>
      <c r="L906" s="33">
        <v>5.39</v>
      </c>
      <c r="M906" s="33">
        <v>1856.9635262239728</v>
      </c>
      <c r="N906" s="33">
        <v>23.071289720502719</v>
      </c>
      <c r="O906" s="33">
        <v>802466.65408730123</v>
      </c>
      <c r="P906" s="33">
        <v>57.992500581504409</v>
      </c>
      <c r="Q906" s="33">
        <v>25060.830353747489</v>
      </c>
      <c r="R906" s="33">
        <v>34.074643217140022</v>
      </c>
      <c r="S906" s="33">
        <v>36.517428561211965</v>
      </c>
      <c r="T906" s="33">
        <v>32.020752814653001</v>
      </c>
      <c r="U906" s="37">
        <f t="shared" si="174"/>
        <v>6.5489352320127675E-2</v>
      </c>
      <c r="V906" s="38">
        <f t="shared" si="175"/>
        <v>1.0654893523201276</v>
      </c>
      <c r="W906" s="38">
        <f t="shared" si="176"/>
        <v>-7.9403832622195414E-2</v>
      </c>
      <c r="X906" s="37">
        <f t="shared" si="177"/>
        <v>-2.8460397969883644E-2</v>
      </c>
      <c r="Y906" s="37">
        <f t="shared" si="178"/>
        <v>9.6260790128681606E-3</v>
      </c>
      <c r="Z906" s="37">
        <f t="shared" si="179"/>
        <v>-6.9002453264310759E-4</v>
      </c>
    </row>
    <row r="907" spans="1:26" x14ac:dyDescent="0.3">
      <c r="A907" s="34">
        <v>37043</v>
      </c>
      <c r="B907" s="33">
        <v>1238.71</v>
      </c>
      <c r="C907" s="33">
        <v>15.69</v>
      </c>
      <c r="D907" s="33">
        <v>36.79</v>
      </c>
      <c r="E907" s="37">
        <f t="shared" si="168"/>
        <v>-7.5453188431913371E-2</v>
      </c>
      <c r="F907" s="37">
        <f t="shared" si="169"/>
        <v>0.9245468115680866</v>
      </c>
      <c r="G907" s="37">
        <f t="shared" si="170"/>
        <v>-0.35559583564263819</v>
      </c>
      <c r="H907" s="37">
        <f t="shared" si="171"/>
        <v>9.4788397396404989E-2</v>
      </c>
      <c r="I907" s="37">
        <f t="shared" si="172"/>
        <v>0.11666686774785529</v>
      </c>
      <c r="J907" s="37">
        <f t="shared" si="173"/>
        <v>-1.1001171974005963E-2</v>
      </c>
      <c r="K907" s="33">
        <v>178</v>
      </c>
      <c r="L907" s="33">
        <v>5.28</v>
      </c>
      <c r="M907" s="33">
        <v>1807.6328012921349</v>
      </c>
      <c r="N907" s="33">
        <v>22.896205449438199</v>
      </c>
      <c r="O907" s="33">
        <v>781973.44507835689</v>
      </c>
      <c r="P907" s="33">
        <v>53.687150955056175</v>
      </c>
      <c r="Q907" s="33">
        <v>23224.808909617866</v>
      </c>
      <c r="R907" s="33">
        <v>33.068534411112758</v>
      </c>
      <c r="S907" s="33">
        <v>35.426859322674495</v>
      </c>
      <c r="T907" s="33">
        <v>33.669747213916828</v>
      </c>
      <c r="U907" s="37">
        <f t="shared" si="174"/>
        <v>-2.5237681097165406E-2</v>
      </c>
      <c r="V907" s="38">
        <f t="shared" si="175"/>
        <v>0.9747623189028346</v>
      </c>
      <c r="W907" s="38">
        <f t="shared" si="176"/>
        <v>-0.16176171673862627</v>
      </c>
      <c r="X907" s="37">
        <f t="shared" si="177"/>
        <v>-5.8739177717888058E-2</v>
      </c>
      <c r="Y907" s="37">
        <f t="shared" si="178"/>
        <v>-4.9488794921899171E-3</v>
      </c>
      <c r="Z907" s="37">
        <f t="shared" si="179"/>
        <v>-6.5235827604910313E-3</v>
      </c>
    </row>
    <row r="908" spans="1:26" x14ac:dyDescent="0.3">
      <c r="A908" s="34">
        <v>37073</v>
      </c>
      <c r="B908" s="33">
        <v>1204.45</v>
      </c>
      <c r="C908" s="33">
        <v>15.706666666666667</v>
      </c>
      <c r="D908" s="33">
        <v>33.963333333333331</v>
      </c>
      <c r="E908" s="37">
        <f t="shared" si="168"/>
        <v>-7.994455779859877E-2</v>
      </c>
      <c r="F908" s="37">
        <f t="shared" si="169"/>
        <v>0.92005544220140123</v>
      </c>
      <c r="G908" s="37">
        <f t="shared" si="170"/>
        <v>-0.28505148366562016</v>
      </c>
      <c r="H908" s="37">
        <f t="shared" si="171"/>
        <v>0.12947297181743167</v>
      </c>
      <c r="I908" s="37">
        <f t="shared" si="172"/>
        <v>0.13416706576581738</v>
      </c>
      <c r="J908" s="37">
        <f t="shared" si="173"/>
        <v>-2.1434016190151617E-3</v>
      </c>
      <c r="K908" s="33">
        <v>177.5</v>
      </c>
      <c r="L908" s="33">
        <v>5.24</v>
      </c>
      <c r="M908" s="33">
        <v>1762.5887371830986</v>
      </c>
      <c r="N908" s="33">
        <v>22.985091755868545</v>
      </c>
      <c r="O908" s="33">
        <v>763316.19841921737</v>
      </c>
      <c r="P908" s="33">
        <v>49.701846328638489</v>
      </c>
      <c r="Q908" s="33">
        <v>21524.150015064701</v>
      </c>
      <c r="R908" s="33">
        <v>32.163038687444335</v>
      </c>
      <c r="S908" s="33">
        <v>34.448593957650338</v>
      </c>
      <c r="T908" s="33">
        <v>35.463244675630584</v>
      </c>
      <c r="U908" s="37">
        <f t="shared" si="174"/>
        <v>-2.8047484314399226E-2</v>
      </c>
      <c r="V908" s="38">
        <f t="shared" si="175"/>
        <v>0.97195251568560082</v>
      </c>
      <c r="W908" s="38">
        <f t="shared" si="176"/>
        <v>-0.19367073423829662</v>
      </c>
      <c r="X908" s="37">
        <f t="shared" si="177"/>
        <v>-4.1467910953797205E-2</v>
      </c>
      <c r="Y908" s="37">
        <f t="shared" si="178"/>
        <v>-5.7165460884540664E-3</v>
      </c>
      <c r="Z908" s="37">
        <f t="shared" si="179"/>
        <v>-7.9309661824100708E-3</v>
      </c>
    </row>
    <row r="909" spans="1:26" x14ac:dyDescent="0.3">
      <c r="A909" s="34">
        <v>37104</v>
      </c>
      <c r="B909" s="33">
        <v>1178.5</v>
      </c>
      <c r="C909" s="33">
        <v>15.723333333333333</v>
      </c>
      <c r="D909" s="33">
        <v>31.136666666666667</v>
      </c>
      <c r="E909" s="37">
        <f t="shared" si="168"/>
        <v>-8.6895394101436499E-2</v>
      </c>
      <c r="F909" s="37">
        <f t="shared" si="169"/>
        <v>0.91310460589856346</v>
      </c>
      <c r="G909" s="37">
        <f t="shared" si="170"/>
        <v>-0.19160260310861144</v>
      </c>
      <c r="H909" s="37">
        <f t="shared" si="171"/>
        <v>0.1607962624499395</v>
      </c>
      <c r="I909" s="37">
        <f t="shared" si="172"/>
        <v>0.15466125324316327</v>
      </c>
      <c r="J909" s="37">
        <f t="shared" si="173"/>
        <v>7.4118086176868658E-3</v>
      </c>
      <c r="K909" s="33">
        <v>177.5</v>
      </c>
      <c r="L909" s="33">
        <v>4.97</v>
      </c>
      <c r="M909" s="33">
        <v>1724.61358028169</v>
      </c>
      <c r="N909" s="33">
        <v>23.009481708920188</v>
      </c>
      <c r="O909" s="33">
        <v>747700.85606646526</v>
      </c>
      <c r="P909" s="33">
        <v>45.565310291079811</v>
      </c>
      <c r="Q909" s="33">
        <v>19754.698618347764</v>
      </c>
      <c r="R909" s="33">
        <v>31.404318760780129</v>
      </c>
      <c r="S909" s="33">
        <v>33.631390163183063</v>
      </c>
      <c r="T909" s="33">
        <v>37.849266673803662</v>
      </c>
      <c r="U909" s="37">
        <f t="shared" si="174"/>
        <v>-2.1780587816719762E-2</v>
      </c>
      <c r="V909" s="38">
        <f t="shared" si="175"/>
        <v>0.97821941218328023</v>
      </c>
      <c r="W909" s="38">
        <f t="shared" si="176"/>
        <v>-0.26605701005120219</v>
      </c>
      <c r="X909" s="37">
        <f t="shared" si="177"/>
        <v>-4.0101996586104693E-2</v>
      </c>
      <c r="Y909" s="37">
        <f t="shared" si="178"/>
        <v>1.0938216851661409E-3</v>
      </c>
      <c r="Z909" s="37">
        <f t="shared" si="179"/>
        <v>-2.2281884500765514E-3</v>
      </c>
    </row>
    <row r="910" spans="1:26" x14ac:dyDescent="0.3">
      <c r="A910" s="34">
        <v>37135</v>
      </c>
      <c r="B910" s="33">
        <v>1044.6400000000001</v>
      </c>
      <c r="C910" s="33">
        <v>15.74</v>
      </c>
      <c r="D910" s="33">
        <v>28.31</v>
      </c>
      <c r="E910" s="37">
        <f t="shared" si="168"/>
        <v>-9.5171018092839454E-2</v>
      </c>
      <c r="F910" s="37">
        <f t="shared" si="169"/>
        <v>0.90482898190716055</v>
      </c>
      <c r="G910" s="37">
        <f t="shared" si="170"/>
        <v>-8.0364389113818713E-2</v>
      </c>
      <c r="H910" s="37">
        <f t="shared" si="171"/>
        <v>0.19473858138217892</v>
      </c>
      <c r="I910" s="37">
        <f t="shared" si="172"/>
        <v>0.17666488559320026</v>
      </c>
      <c r="J910" s="37">
        <f t="shared" si="173"/>
        <v>1.7719323615738247E-2</v>
      </c>
      <c r="K910" s="33">
        <v>178.3</v>
      </c>
      <c r="L910" s="33">
        <v>4.7300000000000004</v>
      </c>
      <c r="M910" s="33">
        <v>1521.8641274256868</v>
      </c>
      <c r="N910" s="33">
        <v>22.930522826696574</v>
      </c>
      <c r="O910" s="33">
        <v>660627.91585032572</v>
      </c>
      <c r="P910" s="33">
        <v>41.242890802019062</v>
      </c>
      <c r="Q910" s="33">
        <v>17903.178413350743</v>
      </c>
      <c r="R910" s="33">
        <v>27.667392586862476</v>
      </c>
      <c r="S910" s="33">
        <v>29.63191012429958</v>
      </c>
      <c r="T910" s="33">
        <v>36.900035323207355</v>
      </c>
      <c r="U910" s="37">
        <f t="shared" si="174"/>
        <v>-0.12057011493786239</v>
      </c>
      <c r="V910" s="38">
        <f t="shared" si="175"/>
        <v>0.8794298850621376</v>
      </c>
      <c r="W910" s="38">
        <f t="shared" si="176"/>
        <v>-0.24231219069249166</v>
      </c>
      <c r="X910" s="37">
        <f t="shared" si="177"/>
        <v>-3.7945099761142131E-2</v>
      </c>
      <c r="Y910" s="37">
        <f t="shared" si="178"/>
        <v>9.6835712332365986E-3</v>
      </c>
      <c r="Z910" s="37">
        <f t="shared" si="179"/>
        <v>-1.1848273406823928E-2</v>
      </c>
    </row>
    <row r="911" spans="1:26" x14ac:dyDescent="0.3">
      <c r="A911" s="34">
        <v>37165</v>
      </c>
      <c r="B911" s="33">
        <v>1076.5899999999999</v>
      </c>
      <c r="C911" s="33">
        <v>15.740000000000002</v>
      </c>
      <c r="D911" s="33">
        <v>27.103333333333335</v>
      </c>
      <c r="E911" s="37">
        <f t="shared" si="168"/>
        <v>-4.3558377572171694E-2</v>
      </c>
      <c r="F911" s="37">
        <f t="shared" si="169"/>
        <v>0.95644162242782826</v>
      </c>
      <c r="G911" s="37">
        <f t="shared" si="170"/>
        <v>5.4279575062113228E-2</v>
      </c>
      <c r="H911" s="37">
        <f t="shared" si="171"/>
        <v>0.23183874855528686</v>
      </c>
      <c r="I911" s="37">
        <f t="shared" si="172"/>
        <v>0.20049753530872749</v>
      </c>
      <c r="J911" s="37">
        <f t="shared" si="173"/>
        <v>2.8933885827003181E-2</v>
      </c>
      <c r="K911" s="33">
        <v>177.7</v>
      </c>
      <c r="L911" s="33">
        <v>4.57</v>
      </c>
      <c r="M911" s="33">
        <v>1573.7055839617333</v>
      </c>
      <c r="N911" s="33">
        <v>23.007947214406304</v>
      </c>
      <c r="O911" s="33">
        <v>683964.13474402484</v>
      </c>
      <c r="P911" s="33">
        <v>39.618301313074475</v>
      </c>
      <c r="Q911" s="33">
        <v>17218.911500211056</v>
      </c>
      <c r="R911" s="33">
        <v>28.577373113360093</v>
      </c>
      <c r="S911" s="33">
        <v>30.610210495719627</v>
      </c>
      <c r="T911" s="33">
        <v>39.721682449883154</v>
      </c>
      <c r="U911" s="37">
        <f t="shared" si="174"/>
        <v>3.0126310144559132E-2</v>
      </c>
      <c r="V911" s="38">
        <f t="shared" si="175"/>
        <v>1.030126310144559</v>
      </c>
      <c r="W911" s="38">
        <f t="shared" si="176"/>
        <v>-0.18174399871030322</v>
      </c>
      <c r="X911" s="37">
        <f t="shared" si="177"/>
        <v>1.3395862279407034E-2</v>
      </c>
      <c r="Y911" s="37">
        <f t="shared" si="178"/>
        <v>4.0085975903163096E-2</v>
      </c>
      <c r="Z911" s="37">
        <f t="shared" si="179"/>
        <v>2.0308036004834662E-5</v>
      </c>
    </row>
    <row r="912" spans="1:26" x14ac:dyDescent="0.3">
      <c r="A912" s="34">
        <v>37196</v>
      </c>
      <c r="B912" s="33">
        <v>1129.68</v>
      </c>
      <c r="C912" s="33">
        <v>15.740000000000002</v>
      </c>
      <c r="D912" s="33">
        <v>25.896666666666665</v>
      </c>
      <c r="E912" s="37">
        <f t="shared" si="168"/>
        <v>-4.5542461257416927E-2</v>
      </c>
      <c r="F912" s="37">
        <f t="shared" si="169"/>
        <v>0.9544575387425831</v>
      </c>
      <c r="G912" s="37">
        <f t="shared" si="170"/>
        <v>7.1911895524173097E-2</v>
      </c>
      <c r="H912" s="37">
        <f t="shared" si="171"/>
        <v>0.24850441300407944</v>
      </c>
      <c r="I912" s="37">
        <f t="shared" si="172"/>
        <v>0.21206402974728622</v>
      </c>
      <c r="J912" s="37">
        <f t="shared" si="173"/>
        <v>3.3387474789286387E-2</v>
      </c>
      <c r="K912" s="33">
        <v>177.4</v>
      </c>
      <c r="L912" s="33">
        <v>4.6500000000000004</v>
      </c>
      <c r="M912" s="33">
        <v>1654.1024184892897</v>
      </c>
      <c r="N912" s="33">
        <v>23.046855806087937</v>
      </c>
      <c r="O912" s="33">
        <v>719740.93685794098</v>
      </c>
      <c r="P912" s="33">
        <v>37.918471570838022</v>
      </c>
      <c r="Q912" s="33">
        <v>16499.266277321432</v>
      </c>
      <c r="R912" s="33">
        <v>30.005103811056802</v>
      </c>
      <c r="S912" s="33">
        <v>32.143096534852347</v>
      </c>
      <c r="T912" s="33">
        <v>43.622602651563916</v>
      </c>
      <c r="U912" s="37">
        <f t="shared" si="174"/>
        <v>4.8135768178114172E-2</v>
      </c>
      <c r="V912" s="38">
        <f t="shared" si="175"/>
        <v>1.0481357681781143</v>
      </c>
      <c r="W912" s="38">
        <f t="shared" si="176"/>
        <v>-0.21783060538780752</v>
      </c>
      <c r="X912" s="37">
        <f t="shared" si="177"/>
        <v>3.3607896480196686E-3</v>
      </c>
      <c r="Y912" s="37">
        <f t="shared" si="178"/>
        <v>4.0848640820974502E-2</v>
      </c>
      <c r="Z912" s="37">
        <f t="shared" si="179"/>
        <v>-1.8576253718727287E-4</v>
      </c>
    </row>
    <row r="913" spans="1:26" x14ac:dyDescent="0.3">
      <c r="A913" s="34">
        <v>37226</v>
      </c>
      <c r="B913" s="33">
        <v>1144.93</v>
      </c>
      <c r="C913" s="33">
        <v>15.74</v>
      </c>
      <c r="D913" s="33">
        <v>24.69</v>
      </c>
      <c r="E913" s="37">
        <f t="shared" si="168"/>
        <v>-4.7715956937131508E-2</v>
      </c>
      <c r="F913" s="37">
        <f t="shared" si="169"/>
        <v>0.95228404306286851</v>
      </c>
      <c r="G913" s="37">
        <f t="shared" si="170"/>
        <v>9.1227207556105139E-2</v>
      </c>
      <c r="H913" s="37">
        <f t="shared" si="171"/>
        <v>0.26589349167081977</v>
      </c>
      <c r="I913" s="37">
        <f t="shared" si="172"/>
        <v>0.22403401095662367</v>
      </c>
      <c r="J913" s="37">
        <f t="shared" si="173"/>
        <v>3.8051027760133138E-2</v>
      </c>
      <c r="K913" s="33">
        <v>176.7</v>
      </c>
      <c r="L913" s="33">
        <v>5.09</v>
      </c>
      <c r="M913" s="33">
        <v>1683.0730180531975</v>
      </c>
      <c r="N913" s="33">
        <v>23.138156310130164</v>
      </c>
      <c r="O913" s="33">
        <v>733185.76112105581</v>
      </c>
      <c r="P913" s="33">
        <v>36.294858913412561</v>
      </c>
      <c r="Q913" s="33">
        <v>15810.884894341896</v>
      </c>
      <c r="R913" s="33">
        <v>30.49995325502044</v>
      </c>
      <c r="S913" s="33">
        <v>32.6779626749301</v>
      </c>
      <c r="T913" s="33">
        <v>46.37221547185095</v>
      </c>
      <c r="U913" s="37">
        <f t="shared" si="174"/>
        <v>1.3409092987321382E-2</v>
      </c>
      <c r="V913" s="38">
        <f t="shared" si="175"/>
        <v>1.0134090929873214</v>
      </c>
      <c r="W913" s="38">
        <f t="shared" si="176"/>
        <v>-0.20696278547220193</v>
      </c>
      <c r="X913" s="37">
        <f t="shared" si="177"/>
        <v>2.4456539252053489E-3</v>
      </c>
      <c r="Y913" s="37">
        <f t="shared" si="178"/>
        <v>3.5066075760258109E-2</v>
      </c>
      <c r="Z913" s="37">
        <f t="shared" si="179"/>
        <v>-3.3210206655844843E-3</v>
      </c>
    </row>
    <row r="914" spans="1:26" x14ac:dyDescent="0.3">
      <c r="A914" s="34">
        <v>37257</v>
      </c>
      <c r="B914" s="33">
        <v>1140.21</v>
      </c>
      <c r="C914" s="33">
        <v>15.736666666666668</v>
      </c>
      <c r="D914" s="33">
        <v>24.693333333333332</v>
      </c>
      <c r="E914" s="37">
        <f t="shared" si="168"/>
        <v>1.3499831272600408E-4</v>
      </c>
      <c r="F914" s="37">
        <f t="shared" si="169"/>
        <v>1.0001349983127259</v>
      </c>
      <c r="G914" s="37">
        <f t="shared" si="170"/>
        <v>0.11247857555811369</v>
      </c>
      <c r="H914" s="37">
        <f t="shared" si="171"/>
        <v>0.28407839848832062</v>
      </c>
      <c r="I914" s="37">
        <f t="shared" si="172"/>
        <v>0.23645082044189802</v>
      </c>
      <c r="J914" s="37">
        <f t="shared" si="173"/>
        <v>4.2945180681634554E-2</v>
      </c>
      <c r="K914" s="33">
        <v>177.1</v>
      </c>
      <c r="L914" s="33">
        <v>5.04</v>
      </c>
      <c r="M914" s="33">
        <v>1672.3487754376058</v>
      </c>
      <c r="N914" s="33">
        <v>23.081007208733297</v>
      </c>
      <c r="O914" s="33">
        <v>729351.91685987497</v>
      </c>
      <c r="P914" s="33">
        <v>36.217771955580652</v>
      </c>
      <c r="Q914" s="33">
        <v>15795.449961258464</v>
      </c>
      <c r="R914" s="33">
        <v>30.277204433095982</v>
      </c>
      <c r="S914" s="33">
        <v>32.445677897691269</v>
      </c>
      <c r="T914" s="33">
        <v>46.174811015118799</v>
      </c>
      <c r="U914" s="37">
        <f t="shared" si="174"/>
        <v>-4.1310437981367763E-3</v>
      </c>
      <c r="V914" s="38">
        <f t="shared" si="175"/>
        <v>0.99586895620186322</v>
      </c>
      <c r="W914" s="38">
        <f t="shared" si="176"/>
        <v>-0.2267560855020907</v>
      </c>
      <c r="X914" s="37">
        <f t="shared" si="177"/>
        <v>6.4218987071056333E-3</v>
      </c>
      <c r="Y914" s="37">
        <f t="shared" si="178"/>
        <v>3.6328641209876444E-2</v>
      </c>
      <c r="Z914" s="37">
        <f t="shared" si="179"/>
        <v>-3.2937209611367813E-3</v>
      </c>
    </row>
    <row r="915" spans="1:26" x14ac:dyDescent="0.3">
      <c r="A915" s="34">
        <v>37288</v>
      </c>
      <c r="B915" s="33">
        <v>1100.67</v>
      </c>
      <c r="C915" s="33">
        <v>15.733333333333334</v>
      </c>
      <c r="D915" s="33">
        <v>24.696666666666669</v>
      </c>
      <c r="E915" s="37">
        <f t="shared" si="168"/>
        <v>1.3498009064185864E-4</v>
      </c>
      <c r="F915" s="37">
        <f t="shared" si="169"/>
        <v>1.0001349800906418</v>
      </c>
      <c r="G915" s="37">
        <f t="shared" si="170"/>
        <v>0.14842424767228768</v>
      </c>
      <c r="H915" s="37">
        <f t="shared" si="171"/>
        <v>0.28724644480822104</v>
      </c>
      <c r="I915" s="37">
        <f t="shared" si="172"/>
        <v>0.2377820398350492</v>
      </c>
      <c r="J915" s="37">
        <f t="shared" si="173"/>
        <v>4.353967282131066E-2</v>
      </c>
      <c r="K915" s="33">
        <v>177.8</v>
      </c>
      <c r="L915" s="33">
        <v>4.91</v>
      </c>
      <c r="M915" s="33">
        <v>1607.9996316647919</v>
      </c>
      <c r="N915" s="33">
        <v>22.985267341582301</v>
      </c>
      <c r="O915" s="33">
        <v>702123.0618736787</v>
      </c>
      <c r="P915" s="33">
        <v>36.080052062242217</v>
      </c>
      <c r="Q915" s="33">
        <v>15754.130863995219</v>
      </c>
      <c r="R915" s="33">
        <v>29.085704152008411</v>
      </c>
      <c r="S915" s="33">
        <v>31.176385637974693</v>
      </c>
      <c r="T915" s="33">
        <v>44.567552976110136</v>
      </c>
      <c r="U915" s="37">
        <f t="shared" si="174"/>
        <v>-3.5293370675208061E-2</v>
      </c>
      <c r="V915" s="38">
        <f t="shared" si="175"/>
        <v>0.9647066293247919</v>
      </c>
      <c r="W915" s="38">
        <f t="shared" si="176"/>
        <v>-0.22643802574586325</v>
      </c>
      <c r="X915" s="37">
        <f t="shared" si="177"/>
        <v>2.7779324100123404E-3</v>
      </c>
      <c r="Y915" s="37">
        <f t="shared" si="178"/>
        <v>3.8249473457272032E-2</v>
      </c>
      <c r="Z915" s="37">
        <f t="shared" si="179"/>
        <v>1.5239739180525902E-3</v>
      </c>
    </row>
    <row r="916" spans="1:26" x14ac:dyDescent="0.3">
      <c r="A916" s="34">
        <v>37316</v>
      </c>
      <c r="B916" s="33">
        <v>1153.79</v>
      </c>
      <c r="C916" s="33">
        <v>15.73</v>
      </c>
      <c r="D916" s="33">
        <v>24.7</v>
      </c>
      <c r="E916" s="37">
        <f t="shared" si="168"/>
        <v>1.3496187347544945E-4</v>
      </c>
      <c r="F916" s="37">
        <f t="shared" si="169"/>
        <v>1.0001349618734754</v>
      </c>
      <c r="G916" s="37">
        <f t="shared" si="170"/>
        <v>0.1843601207768315</v>
      </c>
      <c r="H916" s="37">
        <f t="shared" si="171"/>
        <v>0.29038531383953092</v>
      </c>
      <c r="I916" s="37">
        <f t="shared" si="172"/>
        <v>0.23910441399754312</v>
      </c>
      <c r="J916" s="37">
        <f t="shared" si="173"/>
        <v>4.4130534180073511E-2</v>
      </c>
      <c r="K916" s="33">
        <v>178.8</v>
      </c>
      <c r="L916" s="33">
        <v>5.28</v>
      </c>
      <c r="M916" s="33">
        <v>1676.1768113534674</v>
      </c>
      <c r="N916" s="33">
        <v>22.851871868008949</v>
      </c>
      <c r="O916" s="33">
        <v>732723.7150316484</v>
      </c>
      <c r="P916" s="33">
        <v>35.883104586129747</v>
      </c>
      <c r="Q916" s="33">
        <v>15685.93570864864</v>
      </c>
      <c r="R916" s="33">
        <v>30.292130640918664</v>
      </c>
      <c r="S916" s="33">
        <v>32.475809252847995</v>
      </c>
      <c r="T916" s="33">
        <v>46.712145748987851</v>
      </c>
      <c r="U916" s="37">
        <f t="shared" si="174"/>
        <v>4.7133090496909648E-2</v>
      </c>
      <c r="V916" s="38">
        <f t="shared" si="175"/>
        <v>1.0471330904969096</v>
      </c>
      <c r="W916" s="38">
        <f t="shared" si="176"/>
        <v>-0.25258559016286952</v>
      </c>
      <c r="X916" s="37">
        <f t="shared" si="177"/>
        <v>1.983392972205511E-2</v>
      </c>
      <c r="Y916" s="37">
        <f t="shared" si="178"/>
        <v>4.8329191570133823E-2</v>
      </c>
      <c r="Z916" s="37">
        <f t="shared" si="179"/>
        <v>8.9594015478748901E-3</v>
      </c>
    </row>
    <row r="917" spans="1:26" x14ac:dyDescent="0.3">
      <c r="A917" s="34">
        <v>37347</v>
      </c>
      <c r="B917" s="33">
        <v>1111.93</v>
      </c>
      <c r="C917" s="33">
        <v>15.833333333333332</v>
      </c>
      <c r="D917" s="33">
        <v>25.38</v>
      </c>
      <c r="E917" s="37">
        <f t="shared" si="168"/>
        <v>2.7158218652310041E-2</v>
      </c>
      <c r="F917" s="37">
        <f t="shared" si="169"/>
        <v>1.0271582186523101</v>
      </c>
      <c r="G917" s="37">
        <f t="shared" si="170"/>
        <v>0.22028620747404726</v>
      </c>
      <c r="H917" s="37">
        <f t="shared" si="171"/>
        <v>0.29349553761122316</v>
      </c>
      <c r="I917" s="37">
        <f t="shared" si="172"/>
        <v>0.2404180583035167</v>
      </c>
      <c r="J917" s="37">
        <f t="shared" si="173"/>
        <v>4.4717808064007158E-2</v>
      </c>
      <c r="K917" s="33">
        <v>179.8</v>
      </c>
      <c r="L917" s="33">
        <v>5.21</v>
      </c>
      <c r="M917" s="33">
        <v>1606.3801629032257</v>
      </c>
      <c r="N917" s="33">
        <v>22.87405913978494</v>
      </c>
      <c r="O917" s="33">
        <v>703046.08073930407</v>
      </c>
      <c r="P917" s="33">
        <v>36.665912903225802</v>
      </c>
      <c r="Q917" s="33">
        <v>16047.151825351899</v>
      </c>
      <c r="R917" s="33">
        <v>29.005883253118668</v>
      </c>
      <c r="S917" s="33">
        <v>31.104690399704143</v>
      </c>
      <c r="T917" s="33">
        <v>43.811268715524037</v>
      </c>
      <c r="U917" s="37">
        <f t="shared" si="174"/>
        <v>-3.6954931583054774E-2</v>
      </c>
      <c r="V917" s="38">
        <f t="shared" si="175"/>
        <v>0.96304506841694526</v>
      </c>
      <c r="W917" s="38">
        <f t="shared" si="176"/>
        <v>-0.27808812519023651</v>
      </c>
      <c r="X917" s="37">
        <f t="shared" si="177"/>
        <v>3.1464556873279648E-3</v>
      </c>
      <c r="Y917" s="37">
        <f t="shared" si="178"/>
        <v>3.3687040893257247E-2</v>
      </c>
      <c r="Z917" s="37">
        <f t="shared" si="179"/>
        <v>6.998136305505831E-3</v>
      </c>
    </row>
    <row r="918" spans="1:26" x14ac:dyDescent="0.3">
      <c r="A918" s="34">
        <v>37377</v>
      </c>
      <c r="B918" s="33">
        <v>1079.25</v>
      </c>
      <c r="C918" s="33">
        <v>15.936666666666667</v>
      </c>
      <c r="D918" s="33">
        <v>26.06</v>
      </c>
      <c r="E918" s="37">
        <f t="shared" si="168"/>
        <v>2.6440109410457494E-2</v>
      </c>
      <c r="F918" s="37">
        <f t="shared" si="169"/>
        <v>1.0264401094104576</v>
      </c>
      <c r="G918" s="37">
        <f t="shared" si="170"/>
        <v>0.24202323319089958</v>
      </c>
      <c r="H918" s="37">
        <f t="shared" si="171"/>
        <v>0.28999699974567772</v>
      </c>
      <c r="I918" s="37">
        <f t="shared" si="172"/>
        <v>0.23638952208642916</v>
      </c>
      <c r="J918" s="37">
        <f t="shared" si="173"/>
        <v>4.1793745427611384E-2</v>
      </c>
      <c r="K918" s="33">
        <v>179.8</v>
      </c>
      <c r="L918" s="33">
        <v>5.16</v>
      </c>
      <c r="M918" s="33">
        <v>1559.1681048387095</v>
      </c>
      <c r="N918" s="33">
        <v>23.02334247311828</v>
      </c>
      <c r="O918" s="33">
        <v>683223.01484017086</v>
      </c>
      <c r="P918" s="33">
        <v>37.648293548387095</v>
      </c>
      <c r="Q918" s="33">
        <v>16497.374812818951</v>
      </c>
      <c r="R918" s="33">
        <v>28.128107508688323</v>
      </c>
      <c r="S918" s="33">
        <v>30.171984137541511</v>
      </c>
      <c r="T918" s="33">
        <v>41.414044512663089</v>
      </c>
      <c r="U918" s="37">
        <f t="shared" si="174"/>
        <v>-2.9830888753241351E-2</v>
      </c>
      <c r="V918" s="38">
        <f t="shared" si="175"/>
        <v>0.97016911124675864</v>
      </c>
      <c r="W918" s="38">
        <f t="shared" si="176"/>
        <v>-0.21291195001576113</v>
      </c>
      <c r="X918" s="37">
        <f t="shared" si="177"/>
        <v>6.976334155932129E-3</v>
      </c>
      <c r="Y918" s="37">
        <f t="shared" si="178"/>
        <v>4.9019103859996527E-2</v>
      </c>
      <c r="Z918" s="37">
        <f t="shared" si="179"/>
        <v>1.0563571200052913E-2</v>
      </c>
    </row>
    <row r="919" spans="1:26" x14ac:dyDescent="0.3">
      <c r="A919" s="34">
        <v>37408</v>
      </c>
      <c r="B919" s="33">
        <v>1014.02</v>
      </c>
      <c r="C919" s="33">
        <v>16.04</v>
      </c>
      <c r="D919" s="33">
        <v>26.74</v>
      </c>
      <c r="E919" s="37">
        <f t="shared" si="168"/>
        <v>2.5758999977098053E-2</v>
      </c>
      <c r="F919" s="37">
        <f t="shared" si="169"/>
        <v>1.025758999977098</v>
      </c>
      <c r="G919" s="37">
        <f t="shared" si="170"/>
        <v>0.26264008216739465</v>
      </c>
      <c r="H919" s="37">
        <f t="shared" si="171"/>
        <v>0.28664618936856101</v>
      </c>
      <c r="I919" s="37">
        <f t="shared" si="172"/>
        <v>0.23249484442420076</v>
      </c>
      <c r="J919" s="37">
        <f t="shared" si="173"/>
        <v>3.8940005634542807E-2</v>
      </c>
      <c r="K919" s="33">
        <v>179.9</v>
      </c>
      <c r="L919" s="33">
        <v>4.93</v>
      </c>
      <c r="M919" s="33">
        <v>1464.1174933852137</v>
      </c>
      <c r="N919" s="33">
        <v>23.159744969427457</v>
      </c>
      <c r="O919" s="33">
        <v>642417.81928505213</v>
      </c>
      <c r="P919" s="33">
        <v>38.609200778210109</v>
      </c>
      <c r="Q919" s="33">
        <v>16940.743267077862</v>
      </c>
      <c r="R919" s="33">
        <v>26.387672541183338</v>
      </c>
      <c r="S919" s="33">
        <v>28.315227417431327</v>
      </c>
      <c r="T919" s="33">
        <v>37.921465968586389</v>
      </c>
      <c r="U919" s="37">
        <f t="shared" si="174"/>
        <v>-6.2343726613093627E-2</v>
      </c>
      <c r="V919" s="38">
        <f t="shared" si="175"/>
        <v>0.93765627338690638</v>
      </c>
      <c r="W919" s="38">
        <f t="shared" si="176"/>
        <v>-0.14788834354309921</v>
      </c>
      <c r="X919" s="37">
        <f t="shared" si="177"/>
        <v>2.1005862348682847E-2</v>
      </c>
      <c r="Y919" s="37">
        <f t="shared" si="178"/>
        <v>6.1420573191662164E-2</v>
      </c>
      <c r="Z919" s="37">
        <f t="shared" si="179"/>
        <v>1.0224176340870805E-2</v>
      </c>
    </row>
    <row r="920" spans="1:26" x14ac:dyDescent="0.3">
      <c r="A920" s="34">
        <v>37438</v>
      </c>
      <c r="B920" s="33">
        <v>903.59</v>
      </c>
      <c r="C920" s="33">
        <v>15.96</v>
      </c>
      <c r="D920" s="33">
        <v>27.84</v>
      </c>
      <c r="E920" s="37">
        <f t="shared" si="168"/>
        <v>4.0313263792421734E-2</v>
      </c>
      <c r="F920" s="37">
        <f t="shared" si="169"/>
        <v>1.0403132637924217</v>
      </c>
      <c r="G920" s="37">
        <f t="shared" si="170"/>
        <v>0.28222118785456329</v>
      </c>
      <c r="H920" s="37">
        <f t="shared" si="171"/>
        <v>0.28343379110448996</v>
      </c>
      <c r="I920" s="37">
        <f t="shared" si="172"/>
        <v>0.22872678592317097</v>
      </c>
      <c r="J920" s="37">
        <f t="shared" si="173"/>
        <v>3.6152967527009139E-2</v>
      </c>
      <c r="K920" s="33">
        <v>180.1</v>
      </c>
      <c r="L920" s="33">
        <v>4.6500000000000004</v>
      </c>
      <c r="M920" s="33">
        <v>1303.2216172681844</v>
      </c>
      <c r="N920" s="33">
        <v>23.018644530816214</v>
      </c>
      <c r="O920" s="33">
        <v>572662.43464098405</v>
      </c>
      <c r="P920" s="33">
        <v>40.152823542476405</v>
      </c>
      <c r="Q920" s="33">
        <v>17643.978109989039</v>
      </c>
      <c r="R920" s="33">
        <v>23.463120467431434</v>
      </c>
      <c r="S920" s="33">
        <v>25.189619576345255</v>
      </c>
      <c r="T920" s="33">
        <v>32.456537356321839</v>
      </c>
      <c r="U920" s="37">
        <f t="shared" si="174"/>
        <v>-0.11530219013361916</v>
      </c>
      <c r="V920" s="38">
        <f t="shared" si="175"/>
        <v>0.8846978098663808</v>
      </c>
      <c r="W920" s="38">
        <f t="shared" si="176"/>
        <v>-4.205900687332309E-2</v>
      </c>
      <c r="X920" s="37">
        <f t="shared" si="177"/>
        <v>4.919164559156286E-2</v>
      </c>
      <c r="Y920" s="37">
        <f t="shared" si="178"/>
        <v>7.4773141209853122E-2</v>
      </c>
      <c r="Z920" s="37">
        <f t="shared" si="179"/>
        <v>1.5322557932249126E-2</v>
      </c>
    </row>
    <row r="921" spans="1:26" x14ac:dyDescent="0.3">
      <c r="A921" s="34">
        <v>37469</v>
      </c>
      <c r="B921" s="33">
        <v>912.55</v>
      </c>
      <c r="C921" s="33">
        <v>15.879999999999999</v>
      </c>
      <c r="D921" s="33">
        <v>28.939999999999998</v>
      </c>
      <c r="E921" s="37">
        <f t="shared" si="168"/>
        <v>3.8750885737118934E-2</v>
      </c>
      <c r="F921" s="37">
        <f t="shared" si="169"/>
        <v>1.038750885737119</v>
      </c>
      <c r="G921" s="37">
        <f t="shared" si="170"/>
        <v>0.27954753035661062</v>
      </c>
      <c r="H921" s="37">
        <f t="shared" si="171"/>
        <v>0.27562669573218646</v>
      </c>
      <c r="I921" s="37">
        <f t="shared" si="172"/>
        <v>0.2154936339729181</v>
      </c>
      <c r="J921" s="37">
        <f t="shared" si="173"/>
        <v>3.1646800318004153E-2</v>
      </c>
      <c r="K921" s="33">
        <v>180.7</v>
      </c>
      <c r="L921" s="33">
        <v>4.26</v>
      </c>
      <c r="M921" s="33">
        <v>1311.7742122302159</v>
      </c>
      <c r="N921" s="33">
        <v>22.827214388489207</v>
      </c>
      <c r="O921" s="33">
        <v>577256.51681506634</v>
      </c>
      <c r="P921" s="33">
        <v>41.60072949640287</v>
      </c>
      <c r="Q921" s="33">
        <v>18306.726860586285</v>
      </c>
      <c r="R921" s="33">
        <v>23.588713528842366</v>
      </c>
      <c r="S921" s="33">
        <v>25.335997073986558</v>
      </c>
      <c r="T921" s="33">
        <v>31.532480995162405</v>
      </c>
      <c r="U921" s="37">
        <f t="shared" si="174"/>
        <v>9.8671607871553893E-3</v>
      </c>
      <c r="V921" s="38">
        <f t="shared" si="175"/>
        <v>1.0098671607871554</v>
      </c>
      <c r="W921" s="38">
        <f t="shared" si="176"/>
        <v>8.7753099708978155E-2</v>
      </c>
      <c r="X921" s="37">
        <f t="shared" si="177"/>
        <v>9.5759518850177194E-2</v>
      </c>
      <c r="Y921" s="37">
        <f t="shared" si="178"/>
        <v>0.10031746603977343</v>
      </c>
      <c r="Z921" s="37">
        <f t="shared" si="179"/>
        <v>3.027168569221228E-2</v>
      </c>
    </row>
    <row r="922" spans="1:26" x14ac:dyDescent="0.3">
      <c r="A922" s="34">
        <v>37500</v>
      </c>
      <c r="B922" s="33">
        <v>867.81</v>
      </c>
      <c r="C922" s="33">
        <v>15.8</v>
      </c>
      <c r="D922" s="33">
        <v>30.04</v>
      </c>
      <c r="E922" s="37">
        <f t="shared" si="168"/>
        <v>3.7305105692596312E-2</v>
      </c>
      <c r="F922" s="37">
        <f t="shared" si="169"/>
        <v>1.0373051056925964</v>
      </c>
      <c r="G922" s="37">
        <f t="shared" si="170"/>
        <v>0.27707340299448191</v>
      </c>
      <c r="H922" s="37">
        <f t="shared" si="171"/>
        <v>0.2682439914724366</v>
      </c>
      <c r="I922" s="37">
        <f t="shared" si="172"/>
        <v>0.20244537546424901</v>
      </c>
      <c r="J922" s="37">
        <f t="shared" si="173"/>
        <v>2.7290004803934842E-2</v>
      </c>
      <c r="K922" s="33">
        <v>181</v>
      </c>
      <c r="L922" s="33">
        <v>3.87</v>
      </c>
      <c r="M922" s="33">
        <v>1245.3936515469611</v>
      </c>
      <c r="N922" s="33">
        <v>22.674571270718229</v>
      </c>
      <c r="O922" s="33">
        <v>548876.74137214187</v>
      </c>
      <c r="P922" s="33">
        <v>43.11038740331491</v>
      </c>
      <c r="Q922" s="33">
        <v>18999.847098810962</v>
      </c>
      <c r="R922" s="33">
        <v>22.365036801224317</v>
      </c>
      <c r="S922" s="33">
        <v>24.033754017347924</v>
      </c>
      <c r="T922" s="33">
        <v>28.888482023968042</v>
      </c>
      <c r="U922" s="37">
        <f t="shared" si="174"/>
        <v>-5.0270081785686267E-2</v>
      </c>
      <c r="V922" s="38">
        <f t="shared" si="175"/>
        <v>0.94972991821431374</v>
      </c>
      <c r="W922" s="38">
        <f t="shared" si="176"/>
        <v>7.3853457449144067E-2</v>
      </c>
      <c r="X922" s="37">
        <f t="shared" si="177"/>
        <v>9.3017900172903012E-2</v>
      </c>
      <c r="Y922" s="37">
        <f t="shared" si="178"/>
        <v>8.9176428674738517E-2</v>
      </c>
      <c r="Z922" s="37">
        <f t="shared" si="179"/>
        <v>3.2407493301325196E-2</v>
      </c>
    </row>
    <row r="923" spans="1:26" x14ac:dyDescent="0.3">
      <c r="A923" s="34">
        <v>37530</v>
      </c>
      <c r="B923" s="33">
        <v>854.63</v>
      </c>
      <c r="C923" s="33">
        <v>15.89</v>
      </c>
      <c r="D923" s="33">
        <v>29.223333333333333</v>
      </c>
      <c r="E923" s="37">
        <f t="shared" si="168"/>
        <v>-2.7562349963549428E-2</v>
      </c>
      <c r="F923" s="37">
        <f t="shared" si="169"/>
        <v>0.97243765003645055</v>
      </c>
      <c r="G923" s="37">
        <f t="shared" si="170"/>
        <v>0.27477727112275452</v>
      </c>
      <c r="H923" s="37">
        <f t="shared" si="171"/>
        <v>0.26125038756665031</v>
      </c>
      <c r="I923" s="37">
        <f t="shared" si="172"/>
        <v>0.18955183425499733</v>
      </c>
      <c r="J923" s="37">
        <f t="shared" si="173"/>
        <v>2.307135155775164E-2</v>
      </c>
      <c r="K923" s="33">
        <v>181.3</v>
      </c>
      <c r="L923" s="33">
        <v>3.94</v>
      </c>
      <c r="M923" s="33">
        <v>1224.4495664092663</v>
      </c>
      <c r="N923" s="33">
        <v>22.765996525096522</v>
      </c>
      <c r="O923" s="33">
        <v>540482.27855348692</v>
      </c>
      <c r="P923" s="33">
        <v>41.868993399521962</v>
      </c>
      <c r="Q923" s="33">
        <v>18481.323832451548</v>
      </c>
      <c r="R923" s="33">
        <v>21.956233863659069</v>
      </c>
      <c r="S923" s="33">
        <v>23.606572751994385</v>
      </c>
      <c r="T923" s="33">
        <v>29.244781567240789</v>
      </c>
      <c r="U923" s="37">
        <f t="shared" si="174"/>
        <v>-1.5304169954265832E-2</v>
      </c>
      <c r="V923" s="38">
        <f t="shared" si="175"/>
        <v>0.98469583004573413</v>
      </c>
      <c r="W923" s="38">
        <f t="shared" si="176"/>
        <v>0.16436404255576509</v>
      </c>
      <c r="X923" s="37">
        <f t="shared" si="177"/>
        <v>0.11080890634459628</v>
      </c>
      <c r="Y923" s="37">
        <f t="shared" si="178"/>
        <v>0.10529988953603908</v>
      </c>
      <c r="Z923" s="37">
        <f t="shared" si="179"/>
        <v>4.0358765206826241E-2</v>
      </c>
    </row>
    <row r="924" spans="1:26" x14ac:dyDescent="0.3">
      <c r="A924" s="34">
        <v>37561</v>
      </c>
      <c r="B924" s="33">
        <v>909.93</v>
      </c>
      <c r="C924" s="33">
        <v>15.98</v>
      </c>
      <c r="D924" s="33">
        <v>28.406666666666666</v>
      </c>
      <c r="E924" s="37">
        <f t="shared" si="168"/>
        <v>-2.8343617528728177E-2</v>
      </c>
      <c r="F924" s="37">
        <f t="shared" si="169"/>
        <v>0.97165638247127184</v>
      </c>
      <c r="G924" s="37">
        <f t="shared" si="170"/>
        <v>0.4212110437622687</v>
      </c>
      <c r="H924" s="37">
        <f t="shared" si="171"/>
        <v>0.27642304428132203</v>
      </c>
      <c r="I924" s="37">
        <f t="shared" si="172"/>
        <v>0.18392982939843705</v>
      </c>
      <c r="J924" s="37">
        <f t="shared" si="173"/>
        <v>2.5875844851746876E-2</v>
      </c>
      <c r="K924" s="33">
        <v>181.3</v>
      </c>
      <c r="L924" s="33">
        <v>4.05</v>
      </c>
      <c r="M924" s="33">
        <v>1303.6792459459457</v>
      </c>
      <c r="N924" s="33">
        <v>22.894941753998893</v>
      </c>
      <c r="O924" s="33">
        <v>576297.08992013847</v>
      </c>
      <c r="P924" s="33">
        <v>40.69893484096341</v>
      </c>
      <c r="Q924" s="33">
        <v>17991.141444211535</v>
      </c>
      <c r="R924" s="33">
        <v>23.348396502725119</v>
      </c>
      <c r="S924" s="33">
        <v>25.114358041300324</v>
      </c>
      <c r="T924" s="33">
        <v>32.032269420323864</v>
      </c>
      <c r="U924" s="37">
        <f t="shared" si="174"/>
        <v>6.2699046739163669E-2</v>
      </c>
      <c r="V924" s="38">
        <f t="shared" si="175"/>
        <v>1.0626990467391637</v>
      </c>
      <c r="W924" s="38">
        <f t="shared" si="176"/>
        <v>0.20462626635591108</v>
      </c>
      <c r="X924" s="37">
        <f t="shared" si="177"/>
        <v>0.10641205811372245</v>
      </c>
      <c r="Y924" s="37">
        <f t="shared" si="178"/>
        <v>0.1139896703178751</v>
      </c>
      <c r="Z924" s="37">
        <f t="shared" si="179"/>
        <v>4.1515467041818077E-2</v>
      </c>
    </row>
    <row r="925" spans="1:26" x14ac:dyDescent="0.3">
      <c r="A925" s="34">
        <v>37591</v>
      </c>
      <c r="B925" s="33">
        <v>899.18</v>
      </c>
      <c r="C925" s="33">
        <v>16.07</v>
      </c>
      <c r="D925" s="33">
        <v>27.59</v>
      </c>
      <c r="E925" s="37">
        <f t="shared" si="168"/>
        <v>-2.9170471174461567E-2</v>
      </c>
      <c r="F925" s="37">
        <f t="shared" si="169"/>
        <v>0.97082952882553841</v>
      </c>
      <c r="G925" s="37">
        <f t="shared" si="170"/>
        <v>0.57618315692105937</v>
      </c>
      <c r="H925" s="37">
        <f t="shared" si="171"/>
        <v>0.29179666404446802</v>
      </c>
      <c r="I925" s="37">
        <f t="shared" si="172"/>
        <v>0.17780808558461825</v>
      </c>
      <c r="J925" s="37">
        <f t="shared" si="173"/>
        <v>2.8761557978169705E-2</v>
      </c>
      <c r="K925" s="33">
        <v>180.9</v>
      </c>
      <c r="L925" s="33">
        <v>4.03</v>
      </c>
      <c r="M925" s="33">
        <v>1291.1260505251519</v>
      </c>
      <c r="N925" s="33">
        <v>23.074796627971253</v>
      </c>
      <c r="O925" s="33">
        <v>571597.92139614269</v>
      </c>
      <c r="P925" s="33">
        <v>39.616281205085677</v>
      </c>
      <c r="Q925" s="33">
        <v>17538.631476811737</v>
      </c>
      <c r="R925" s="33">
        <v>23.101442537685625</v>
      </c>
      <c r="S925" s="33">
        <v>24.860432504266146</v>
      </c>
      <c r="T925" s="33">
        <v>32.590793765857192</v>
      </c>
      <c r="U925" s="37">
        <f t="shared" si="174"/>
        <v>-1.1884436576053765E-2</v>
      </c>
      <c r="V925" s="38">
        <f t="shared" si="175"/>
        <v>0.98811556342394624</v>
      </c>
      <c r="W925" s="38">
        <f t="shared" si="176"/>
        <v>0.14567815156651065</v>
      </c>
      <c r="X925" s="37">
        <f t="shared" si="177"/>
        <v>9.8308580206472485E-2</v>
      </c>
      <c r="Y925" s="37">
        <f t="shared" si="178"/>
        <v>9.1205736871202703E-2</v>
      </c>
      <c r="Z925" s="37">
        <f t="shared" si="179"/>
        <v>3.2299770037818476E-2</v>
      </c>
    </row>
    <row r="926" spans="1:26" x14ac:dyDescent="0.3">
      <c r="A926" s="34">
        <v>37622</v>
      </c>
      <c r="B926" s="33">
        <v>895.84</v>
      </c>
      <c r="C926" s="33">
        <v>16.119999999999997</v>
      </c>
      <c r="D926" s="33">
        <v>28.5</v>
      </c>
      <c r="E926" s="37">
        <f t="shared" si="168"/>
        <v>3.2450699045410043E-2</v>
      </c>
      <c r="F926" s="37">
        <f t="shared" si="169"/>
        <v>1.0324506990454101</v>
      </c>
      <c r="G926" s="37">
        <f t="shared" si="170"/>
        <v>0.74046431349545982</v>
      </c>
      <c r="H926" s="37">
        <f t="shared" si="171"/>
        <v>0.30739119096497003</v>
      </c>
      <c r="I926" s="37">
        <f t="shared" si="172"/>
        <v>0.17111365414755042</v>
      </c>
      <c r="J926" s="37">
        <f t="shared" si="173"/>
        <v>3.1733321794805924E-2</v>
      </c>
      <c r="K926" s="33">
        <v>181.7</v>
      </c>
      <c r="L926" s="33">
        <v>4.05</v>
      </c>
      <c r="M926" s="33">
        <v>1280.6666346725374</v>
      </c>
      <c r="N926" s="33">
        <v>23.044680022014305</v>
      </c>
      <c r="O926" s="33">
        <v>567817.58606399712</v>
      </c>
      <c r="P926" s="33">
        <v>40.742765547605941</v>
      </c>
      <c r="Q926" s="33">
        <v>18064.387840266023</v>
      </c>
      <c r="R926" s="33">
        <v>22.898348576613209</v>
      </c>
      <c r="S926" s="33">
        <v>24.653867027835648</v>
      </c>
      <c r="T926" s="33">
        <v>31.432982456140351</v>
      </c>
      <c r="U926" s="37">
        <f t="shared" si="174"/>
        <v>-3.7214112986040039E-3</v>
      </c>
      <c r="V926" s="38">
        <f t="shared" si="175"/>
        <v>0.99627858870139596</v>
      </c>
      <c r="W926" s="38">
        <f t="shared" si="176"/>
        <v>0.19291790368957407</v>
      </c>
      <c r="X926" s="37">
        <f t="shared" si="177"/>
        <v>0.10890861698858334</v>
      </c>
      <c r="Y926" s="37">
        <f t="shared" si="178"/>
        <v>9.5772522879755684E-2</v>
      </c>
      <c r="Z926" s="37">
        <f t="shared" si="179"/>
        <v>3.54575350770574E-2</v>
      </c>
    </row>
    <row r="927" spans="1:26" x14ac:dyDescent="0.3">
      <c r="A927" s="34">
        <v>37653</v>
      </c>
      <c r="B927" s="33">
        <v>837.03</v>
      </c>
      <c r="C927" s="33">
        <v>16.169999999999998</v>
      </c>
      <c r="D927" s="33">
        <v>29.41</v>
      </c>
      <c r="E927" s="37">
        <f t="shared" si="168"/>
        <v>3.1430665291298787E-2</v>
      </c>
      <c r="F927" s="37">
        <f t="shared" si="169"/>
        <v>1.0314306652912988</v>
      </c>
      <c r="G927" s="37">
        <f t="shared" si="170"/>
        <v>0.7229316801913408</v>
      </c>
      <c r="H927" s="37">
        <f t="shared" si="171"/>
        <v>0.30104785694897984</v>
      </c>
      <c r="I927" s="37">
        <f t="shared" si="172"/>
        <v>0.15854765053179953</v>
      </c>
      <c r="J927" s="37">
        <f t="shared" si="173"/>
        <v>2.8989297024396343E-2</v>
      </c>
      <c r="K927" s="33">
        <v>183.1</v>
      </c>
      <c r="L927" s="33">
        <v>3.9</v>
      </c>
      <c r="M927" s="33">
        <v>1187.4443123429819</v>
      </c>
      <c r="N927" s="33">
        <v>22.939410212998357</v>
      </c>
      <c r="O927" s="33">
        <v>527332.55851324892</v>
      </c>
      <c r="P927" s="33">
        <v>41.722204969961773</v>
      </c>
      <c r="Q927" s="33">
        <v>18528.428546019441</v>
      </c>
      <c r="R927" s="33">
        <v>21.214102123415273</v>
      </c>
      <c r="S927" s="33">
        <v>22.853826114365571</v>
      </c>
      <c r="T927" s="33">
        <v>28.460727643658618</v>
      </c>
      <c r="U927" s="37">
        <f t="shared" si="174"/>
        <v>-6.7901913459520763E-2</v>
      </c>
      <c r="V927" s="38">
        <f t="shared" si="175"/>
        <v>0.93209808654047921</v>
      </c>
      <c r="W927" s="38">
        <f t="shared" si="176"/>
        <v>0.25352081416581629</v>
      </c>
      <c r="X927" s="37">
        <f t="shared" si="177"/>
        <v>0.11454638197081213</v>
      </c>
      <c r="Y927" s="37">
        <f t="shared" si="178"/>
        <v>8.1830580637777039E-2</v>
      </c>
      <c r="Z927" s="37">
        <f t="shared" si="179"/>
        <v>3.9770154938153723E-2</v>
      </c>
    </row>
    <row r="928" spans="1:26" x14ac:dyDescent="0.3">
      <c r="A928" s="34">
        <v>37681</v>
      </c>
      <c r="B928" s="33">
        <v>846.63</v>
      </c>
      <c r="C928" s="33">
        <v>16.22</v>
      </c>
      <c r="D928" s="33">
        <v>30.32</v>
      </c>
      <c r="E928" s="37">
        <f t="shared" si="168"/>
        <v>3.0472808208267154E-2</v>
      </c>
      <c r="F928" s="37">
        <f t="shared" si="169"/>
        <v>1.0304728082082673</v>
      </c>
      <c r="G928" s="37">
        <f t="shared" si="170"/>
        <v>0.7064676974978743</v>
      </c>
      <c r="H928" s="37">
        <f t="shared" si="171"/>
        <v>0.29498507727754042</v>
      </c>
      <c r="I928" s="37">
        <f t="shared" si="172"/>
        <v>0.14600631159749256</v>
      </c>
      <c r="J928" s="37">
        <f t="shared" si="173"/>
        <v>2.6342882464301276E-2</v>
      </c>
      <c r="K928" s="33">
        <v>184.2</v>
      </c>
      <c r="L928" s="33">
        <v>3.81</v>
      </c>
      <c r="M928" s="33">
        <v>1193.8907838762213</v>
      </c>
      <c r="N928" s="33">
        <v>22.872929750271446</v>
      </c>
      <c r="O928" s="33">
        <v>531041.84491518594</v>
      </c>
      <c r="P928" s="33">
        <v>42.756302714440828</v>
      </c>
      <c r="Q928" s="33">
        <v>19017.975665672657</v>
      </c>
      <c r="R928" s="33">
        <v>21.309719026990976</v>
      </c>
      <c r="S928" s="33">
        <v>22.969623651201275</v>
      </c>
      <c r="T928" s="33">
        <v>27.923153034300793</v>
      </c>
      <c r="U928" s="37">
        <f t="shared" si="174"/>
        <v>1.1403851179016983E-2</v>
      </c>
      <c r="V928" s="38">
        <f t="shared" si="175"/>
        <v>1.0114038511790169</v>
      </c>
      <c r="W928" s="38">
        <f t="shared" si="176"/>
        <v>0.35764888256362615</v>
      </c>
      <c r="X928" s="37">
        <f t="shared" si="177"/>
        <v>0.13768298895670483</v>
      </c>
      <c r="Y928" s="37">
        <f t="shared" si="178"/>
        <v>9.2443817481323798E-2</v>
      </c>
      <c r="Z928" s="37">
        <f t="shared" si="179"/>
        <v>4.8945844743418121E-2</v>
      </c>
    </row>
    <row r="929" spans="1:26" x14ac:dyDescent="0.3">
      <c r="A929" s="34">
        <v>37712</v>
      </c>
      <c r="B929" s="33">
        <v>890.03</v>
      </c>
      <c r="C929" s="33">
        <v>16.203333333333333</v>
      </c>
      <c r="D929" s="33">
        <v>31.73</v>
      </c>
      <c r="E929" s="37">
        <f t="shared" si="168"/>
        <v>4.5455044820933377E-2</v>
      </c>
      <c r="F929" s="37">
        <f t="shared" si="169"/>
        <v>1.0454550448209334</v>
      </c>
      <c r="G929" s="37">
        <f t="shared" si="170"/>
        <v>0.69097754581462301</v>
      </c>
      <c r="H929" s="37">
        <f t="shared" si="171"/>
        <v>0.28918374655163426</v>
      </c>
      <c r="I929" s="37">
        <f t="shared" si="172"/>
        <v>0.13346554735190619</v>
      </c>
      <c r="J929" s="37">
        <f t="shared" si="173"/>
        <v>2.3788084809420518E-2</v>
      </c>
      <c r="K929" s="33">
        <v>183.8</v>
      </c>
      <c r="L929" s="33">
        <v>3.96</v>
      </c>
      <c r="M929" s="33">
        <v>1257.8235178998909</v>
      </c>
      <c r="N929" s="33">
        <v>22.899153663402245</v>
      </c>
      <c r="O929" s="33">
        <v>560327.87752328021</v>
      </c>
      <c r="P929" s="33">
        <v>44.842016811751904</v>
      </c>
      <c r="Q929" s="33">
        <v>19975.95985957067</v>
      </c>
      <c r="R929" s="33">
        <v>22.427939577730889</v>
      </c>
      <c r="S929" s="33">
        <v>24.186166302446413</v>
      </c>
      <c r="T929" s="33">
        <v>28.050110305704379</v>
      </c>
      <c r="U929" s="37">
        <f t="shared" si="174"/>
        <v>4.9991406703177331E-2</v>
      </c>
      <c r="V929" s="38">
        <f t="shared" si="175"/>
        <v>1.0499914067031773</v>
      </c>
      <c r="W929" s="38">
        <f t="shared" si="176"/>
        <v>0.31939325156151721</v>
      </c>
      <c r="X929" s="37">
        <f t="shared" si="177"/>
        <v>0.13831377105775822</v>
      </c>
      <c r="Y929" s="37">
        <f t="shared" si="178"/>
        <v>8.4355693564001299E-2</v>
      </c>
      <c r="Z929" s="37">
        <f t="shared" si="179"/>
        <v>5.0301584599639959E-2</v>
      </c>
    </row>
    <row r="930" spans="1:26" x14ac:dyDescent="0.3">
      <c r="A930" s="34">
        <v>37742</v>
      </c>
      <c r="B930" s="33">
        <v>935.96</v>
      </c>
      <c r="C930" s="33">
        <v>16.186666666666667</v>
      </c>
      <c r="D930" s="33">
        <v>33.139999999999993</v>
      </c>
      <c r="E930" s="37">
        <f t="shared" si="168"/>
        <v>4.3478406403312513E-2</v>
      </c>
      <c r="F930" s="37">
        <f t="shared" si="169"/>
        <v>1.0434784064033125</v>
      </c>
      <c r="G930" s="37">
        <f t="shared" si="170"/>
        <v>0.65992210571855714</v>
      </c>
      <c r="H930" s="37">
        <f t="shared" si="171"/>
        <v>0.27684170111425388</v>
      </c>
      <c r="I930" s="37">
        <f t="shared" si="172"/>
        <v>0.11389144989240485</v>
      </c>
      <c r="J930" s="37">
        <f t="shared" si="173"/>
        <v>2.0557131287184838E-2</v>
      </c>
      <c r="K930" s="33">
        <v>183.5</v>
      </c>
      <c r="L930" s="33">
        <v>3.57</v>
      </c>
      <c r="M930" s="33">
        <v>1324.8960102452315</v>
      </c>
      <c r="N930" s="33">
        <v>22.91299851044505</v>
      </c>
      <c r="O930" s="33">
        <v>591057.53557513829</v>
      </c>
      <c r="P930" s="33">
        <v>46.911250245231599</v>
      </c>
      <c r="Q930" s="33">
        <v>20927.867354331469</v>
      </c>
      <c r="R930" s="33">
        <v>23.591080453481471</v>
      </c>
      <c r="S930" s="33">
        <v>25.45002301017637</v>
      </c>
      <c r="T930" s="33">
        <v>28.242607121303568</v>
      </c>
      <c r="U930" s="37">
        <f t="shared" si="174"/>
        <v>5.0317570498432336E-2</v>
      </c>
      <c r="V930" s="38">
        <f t="shared" si="175"/>
        <v>1.0503175704984324</v>
      </c>
      <c r="W930" s="38">
        <f t="shared" si="176"/>
        <v>0.26701832369674472</v>
      </c>
      <c r="X930" s="37">
        <f t="shared" si="177"/>
        <v>0.12405689177518653</v>
      </c>
      <c r="Y930" s="37">
        <f t="shared" si="178"/>
        <v>8.2399726550519858E-2</v>
      </c>
      <c r="Z930" s="37">
        <f t="shared" si="179"/>
        <v>4.6673862194668736E-2</v>
      </c>
    </row>
    <row r="931" spans="1:26" x14ac:dyDescent="0.3">
      <c r="A931" s="34">
        <v>37773</v>
      </c>
      <c r="B931" s="33">
        <v>988</v>
      </c>
      <c r="C931" s="33">
        <v>16.170000000000002</v>
      </c>
      <c r="D931" s="33">
        <v>34.549999999999997</v>
      </c>
      <c r="E931" s="37">
        <f t="shared" si="168"/>
        <v>4.1666538215262207E-2</v>
      </c>
      <c r="F931" s="37">
        <f t="shared" si="169"/>
        <v>1.0416665382152621</v>
      </c>
      <c r="G931" s="37">
        <f t="shared" si="170"/>
        <v>0.63145507354153629</v>
      </c>
      <c r="H931" s="37">
        <f t="shared" si="171"/>
        <v>0.26513363984726457</v>
      </c>
      <c r="I931" s="37">
        <f t="shared" si="172"/>
        <v>9.4145584355595169E-2</v>
      </c>
      <c r="J931" s="37">
        <f t="shared" si="173"/>
        <v>1.7501837431279199E-2</v>
      </c>
      <c r="K931" s="33">
        <v>183.7</v>
      </c>
      <c r="L931" s="33">
        <v>3.33</v>
      </c>
      <c r="M931" s="33">
        <v>1397.0384540010887</v>
      </c>
      <c r="N931" s="33">
        <v>22.864485628742514</v>
      </c>
      <c r="O931" s="33">
        <v>624091.46444371203</v>
      </c>
      <c r="P931" s="33">
        <v>48.853925694066405</v>
      </c>
      <c r="Q931" s="33">
        <v>21824.251109848428</v>
      </c>
      <c r="R931" s="33">
        <v>24.832223259531048</v>
      </c>
      <c r="S931" s="33">
        <v>26.796570516909885</v>
      </c>
      <c r="T931" s="33">
        <v>28.596237337192477</v>
      </c>
      <c r="U931" s="37">
        <f t="shared" si="174"/>
        <v>5.4109957226178701E-2</v>
      </c>
      <c r="V931" s="38">
        <f t="shared" si="175"/>
        <v>1.0541099572261787</v>
      </c>
      <c r="W931" s="38">
        <f t="shared" si="176"/>
        <v>0.17332353233636977</v>
      </c>
      <c r="X931" s="37">
        <f t="shared" si="177"/>
        <v>0.10436491337605425</v>
      </c>
      <c r="Y931" s="37">
        <f t="shared" si="178"/>
        <v>7.7215222690563579E-2</v>
      </c>
      <c r="Z931" s="37">
        <f t="shared" si="179"/>
        <v>4.5979463365508622E-2</v>
      </c>
    </row>
    <row r="932" spans="1:26" x14ac:dyDescent="0.3">
      <c r="A932" s="34">
        <v>37803</v>
      </c>
      <c r="B932" s="33">
        <v>992.54</v>
      </c>
      <c r="C932" s="33">
        <v>16.310000000000002</v>
      </c>
      <c r="D932" s="33">
        <v>35.893333333333331</v>
      </c>
      <c r="E932" s="37">
        <f t="shared" si="168"/>
        <v>3.8144027014629059E-2</v>
      </c>
      <c r="F932" s="37">
        <f t="shared" si="169"/>
        <v>1.0381440270146292</v>
      </c>
      <c r="G932" s="37">
        <f t="shared" si="170"/>
        <v>0.60526576304824453</v>
      </c>
      <c r="H932" s="37">
        <f t="shared" si="171"/>
        <v>0.25400552337156412</v>
      </c>
      <c r="I932" s="37">
        <f t="shared" si="172"/>
        <v>7.4129329794438981E-2</v>
      </c>
      <c r="J932" s="37">
        <f t="shared" si="173"/>
        <v>1.4606941426329456E-2</v>
      </c>
      <c r="K932" s="33">
        <v>183.9</v>
      </c>
      <c r="L932" s="33">
        <v>3.98</v>
      </c>
      <c r="M932" s="33">
        <v>1401.9317162588361</v>
      </c>
      <c r="N932" s="33">
        <v>23.037365035345296</v>
      </c>
      <c r="O932" s="33">
        <v>627135.01830556418</v>
      </c>
      <c r="P932" s="33">
        <v>50.698211056733726</v>
      </c>
      <c r="Q932" s="33">
        <v>22679.152736461725</v>
      </c>
      <c r="R932" s="33">
        <v>24.867329101268766</v>
      </c>
      <c r="S932" s="33">
        <v>26.8419109075211</v>
      </c>
      <c r="T932" s="33">
        <v>27.652488855869244</v>
      </c>
      <c r="U932" s="37">
        <f t="shared" si="174"/>
        <v>4.5846162683656514E-3</v>
      </c>
      <c r="V932" s="38">
        <f t="shared" si="175"/>
        <v>1.0045846162683656</v>
      </c>
      <c r="W932" s="38">
        <f t="shared" si="176"/>
        <v>0.14295043567412891</v>
      </c>
      <c r="X932" s="37">
        <f t="shared" si="177"/>
        <v>7.679221948679249E-2</v>
      </c>
      <c r="Y932" s="37">
        <f t="shared" si="178"/>
        <v>5.732108879090525E-2</v>
      </c>
      <c r="Z932" s="37">
        <f t="shared" si="179"/>
        <v>3.9384771361937077E-2</v>
      </c>
    </row>
    <row r="933" spans="1:26" x14ac:dyDescent="0.3">
      <c r="A933" s="34">
        <v>37834</v>
      </c>
      <c r="B933" s="33">
        <v>989.53</v>
      </c>
      <c r="C933" s="33">
        <v>16.450000000000003</v>
      </c>
      <c r="D933" s="33">
        <v>37.236666666666665</v>
      </c>
      <c r="E933" s="37">
        <f t="shared" si="168"/>
        <v>3.674236168633941E-2</v>
      </c>
      <c r="F933" s="37">
        <f t="shared" si="169"/>
        <v>1.0367423616863394</v>
      </c>
      <c r="G933" s="37">
        <f t="shared" si="170"/>
        <v>0.56108396880582823</v>
      </c>
      <c r="H933" s="37">
        <f t="shared" si="171"/>
        <v>0.24736856441544663</v>
      </c>
      <c r="I933" s="37">
        <f t="shared" si="172"/>
        <v>5.926834527859004E-2</v>
      </c>
      <c r="J933" s="37">
        <f t="shared" si="173"/>
        <v>1.2098651677862726E-2</v>
      </c>
      <c r="K933" s="33">
        <v>184.6</v>
      </c>
      <c r="L933" s="33">
        <v>4.45</v>
      </c>
      <c r="M933" s="33">
        <v>1392.3802063380281</v>
      </c>
      <c r="N933" s="33">
        <v>23.147003521126766</v>
      </c>
      <c r="O933" s="33">
        <v>623725.15538534278</v>
      </c>
      <c r="P933" s="33">
        <v>52.396185680751174</v>
      </c>
      <c r="Q933" s="33">
        <v>23471.189052074096</v>
      </c>
      <c r="R933" s="33">
        <v>24.642251409932154</v>
      </c>
      <c r="S933" s="33">
        <v>26.606108883763639</v>
      </c>
      <c r="T933" s="33">
        <v>26.574075731805568</v>
      </c>
      <c r="U933" s="37">
        <f t="shared" si="174"/>
        <v>-3.0372310906073806E-3</v>
      </c>
      <c r="V933" s="38">
        <f t="shared" si="175"/>
        <v>0.99696276890939262</v>
      </c>
      <c r="W933" s="38">
        <f t="shared" si="176"/>
        <v>0.1103799693569445</v>
      </c>
      <c r="X933" s="37">
        <f t="shared" si="177"/>
        <v>7.7139745278371308E-2</v>
      </c>
      <c r="Y933" s="37">
        <f t="shared" si="178"/>
        <v>4.2987921116308669E-2</v>
      </c>
      <c r="Z933" s="37">
        <f t="shared" si="179"/>
        <v>4.1927379084810035E-2</v>
      </c>
    </row>
    <row r="934" spans="1:26" x14ac:dyDescent="0.3">
      <c r="A934" s="34">
        <v>37865</v>
      </c>
      <c r="B934" s="33">
        <v>1019.44</v>
      </c>
      <c r="C934" s="33">
        <v>16.59</v>
      </c>
      <c r="D934" s="33">
        <v>38.58</v>
      </c>
      <c r="E934" s="37">
        <f t="shared" si="168"/>
        <v>3.54400685629358E-2</v>
      </c>
      <c r="F934" s="37">
        <f t="shared" si="169"/>
        <v>1.0354400685629357</v>
      </c>
      <c r="G934" s="37">
        <f t="shared" si="170"/>
        <v>0.52003404136149256</v>
      </c>
      <c r="H934" s="37">
        <f t="shared" si="171"/>
        <v>0.24108719438870541</v>
      </c>
      <c r="I934" s="37">
        <f t="shared" si="172"/>
        <v>4.441985952031402E-2</v>
      </c>
      <c r="J934" s="37">
        <f t="shared" si="173"/>
        <v>9.7109515493896126E-3</v>
      </c>
      <c r="K934" s="33">
        <v>185.2</v>
      </c>
      <c r="L934" s="33">
        <v>4.2699999999999996</v>
      </c>
      <c r="M934" s="33">
        <v>1429.8196453563714</v>
      </c>
      <c r="N934" s="33">
        <v>23.268370788336934</v>
      </c>
      <c r="O934" s="33">
        <v>641364.97973522067</v>
      </c>
      <c r="P934" s="33">
        <v>54.110533153347724</v>
      </c>
      <c r="Q934" s="33">
        <v>24272.012985741985</v>
      </c>
      <c r="R934" s="33">
        <v>25.243686752606244</v>
      </c>
      <c r="S934" s="33">
        <v>27.261410549557137</v>
      </c>
      <c r="T934" s="33">
        <v>26.424053913945052</v>
      </c>
      <c r="U934" s="37">
        <f t="shared" si="174"/>
        <v>2.9778652978397682E-2</v>
      </c>
      <c r="V934" s="38">
        <f t="shared" si="175"/>
        <v>1.0297786529783977</v>
      </c>
      <c r="W934" s="38">
        <f t="shared" si="176"/>
        <v>9.6600170681986564E-2</v>
      </c>
      <c r="X934" s="37">
        <f t="shared" si="177"/>
        <v>8.5177084062016739E-2</v>
      </c>
      <c r="Y934" s="37">
        <f t="shared" si="178"/>
        <v>4.7380541468753812E-2</v>
      </c>
      <c r="Z934" s="37">
        <f t="shared" si="179"/>
        <v>4.2317355070711216E-2</v>
      </c>
    </row>
    <row r="935" spans="1:26" x14ac:dyDescent="0.3">
      <c r="A935" s="34">
        <v>37895</v>
      </c>
      <c r="B935" s="33">
        <v>1038.73</v>
      </c>
      <c r="C935" s="33">
        <v>16.856666666666669</v>
      </c>
      <c r="D935" s="33">
        <v>41.966666666666669</v>
      </c>
      <c r="E935" s="37">
        <f t="shared" si="168"/>
        <v>8.4141644904608959E-2</v>
      </c>
      <c r="F935" s="37">
        <f t="shared" si="169"/>
        <v>1.0841416449046091</v>
      </c>
      <c r="G935" s="37">
        <f t="shared" si="170"/>
        <v>0.48179435504340673</v>
      </c>
      <c r="H935" s="37">
        <f t="shared" si="171"/>
        <v>0.23513258931944581</v>
      </c>
      <c r="I935" s="37">
        <f t="shared" si="172"/>
        <v>2.9543223579314493E-2</v>
      </c>
      <c r="J935" s="37">
        <f t="shared" si="173"/>
        <v>7.4347147219535614E-3</v>
      </c>
      <c r="K935" s="33">
        <v>185</v>
      </c>
      <c r="L935" s="33">
        <v>4.29</v>
      </c>
      <c r="M935" s="33">
        <v>1458.4499118378376</v>
      </c>
      <c r="N935" s="33">
        <v>23.667944522522525</v>
      </c>
      <c r="O935" s="33">
        <v>655092.18855396833</v>
      </c>
      <c r="P935" s="33">
        <v>58.924149009009007</v>
      </c>
      <c r="Q935" s="33">
        <v>26466.96977364815</v>
      </c>
      <c r="R935" s="33">
        <v>25.682756070579668</v>
      </c>
      <c r="S935" s="33">
        <v>27.740905417972638</v>
      </c>
      <c r="T935" s="33">
        <v>24.751310563939633</v>
      </c>
      <c r="U935" s="37">
        <f t="shared" si="174"/>
        <v>1.8745356169324722E-2</v>
      </c>
      <c r="V935" s="38">
        <f t="shared" si="175"/>
        <v>1.0187453561693247</v>
      </c>
      <c r="W935" s="38">
        <f t="shared" si="176"/>
        <v>9.2610898714858836E-2</v>
      </c>
      <c r="X935" s="37">
        <f t="shared" si="177"/>
        <v>8.3120162574488177E-2</v>
      </c>
      <c r="Y935" s="37">
        <f t="shared" si="178"/>
        <v>3.0849593975013967E-2</v>
      </c>
      <c r="Z935" s="37">
        <f t="shared" si="179"/>
        <v>4.0388707154928483E-2</v>
      </c>
    </row>
    <row r="936" spans="1:26" x14ac:dyDescent="0.3">
      <c r="A936" s="34">
        <v>37926</v>
      </c>
      <c r="B936" s="33">
        <v>1049.9000000000001</v>
      </c>
      <c r="C936" s="33">
        <v>17.123333333333335</v>
      </c>
      <c r="D936" s="33">
        <v>45.353333333333332</v>
      </c>
      <c r="E936" s="37">
        <f t="shared" si="168"/>
        <v>7.7608023866613238E-2</v>
      </c>
      <c r="F936" s="37">
        <f t="shared" si="169"/>
        <v>1.0776080238666133</v>
      </c>
      <c r="G936" s="37">
        <f t="shared" si="170"/>
        <v>0.37292794908419058</v>
      </c>
      <c r="H936" s="37">
        <f t="shared" si="171"/>
        <v>0.2118845171045276</v>
      </c>
      <c r="I936" s="37">
        <f t="shared" si="172"/>
        <v>-4.5544560770330644E-2</v>
      </c>
      <c r="J936" s="37">
        <f t="shared" si="173"/>
        <v>1.3714921597474117E-3</v>
      </c>
      <c r="K936" s="33">
        <v>184.5</v>
      </c>
      <c r="L936" s="33">
        <v>4.3</v>
      </c>
      <c r="M936" s="33">
        <v>1478.1283181571816</v>
      </c>
      <c r="N936" s="33">
        <v>24.107518717253839</v>
      </c>
      <c r="O936" s="33">
        <v>664833.50642904115</v>
      </c>
      <c r="P936" s="33">
        <v>63.851839530261962</v>
      </c>
      <c r="Q936" s="33">
        <v>28719.321486089255</v>
      </c>
      <c r="R936" s="33">
        <v>25.946798218420113</v>
      </c>
      <c r="S936" s="33">
        <v>28.030020810958007</v>
      </c>
      <c r="T936" s="33">
        <v>23.149345876819055</v>
      </c>
      <c r="U936" s="37">
        <f t="shared" si="174"/>
        <v>1.0696108447547308E-2</v>
      </c>
      <c r="V936" s="38">
        <f t="shared" si="175"/>
        <v>1.0106961084475472</v>
      </c>
      <c r="W936" s="38">
        <f t="shared" si="176"/>
        <v>7.2074477649204827E-2</v>
      </c>
      <c r="X936" s="37">
        <f t="shared" si="177"/>
        <v>8.812566056616955E-2</v>
      </c>
      <c r="Y936" s="37">
        <f t="shared" si="178"/>
        <v>-2.4644772427246942E-2</v>
      </c>
      <c r="Z936" s="37">
        <f t="shared" si="179"/>
        <v>4.0442252745636509E-2</v>
      </c>
    </row>
    <row r="937" spans="1:26" x14ac:dyDescent="0.3">
      <c r="A937" s="34">
        <v>37956</v>
      </c>
      <c r="B937" s="33">
        <v>1080.6400000000001</v>
      </c>
      <c r="C937" s="33">
        <v>17.39</v>
      </c>
      <c r="D937" s="33">
        <v>48.74</v>
      </c>
      <c r="E937" s="37">
        <f t="shared" si="168"/>
        <v>7.2016371948255192E-2</v>
      </c>
      <c r="F937" s="37">
        <f t="shared" si="169"/>
        <v>1.0720163719482552</v>
      </c>
      <c r="G937" s="37">
        <f t="shared" si="170"/>
        <v>0.27974690437055783</v>
      </c>
      <c r="H937" s="37">
        <f t="shared" si="171"/>
        <v>0.19067662497727422</v>
      </c>
      <c r="I937" s="37">
        <f t="shared" si="172"/>
        <v>-0.1439855079698269</v>
      </c>
      <c r="J937" s="37">
        <f t="shared" si="173"/>
        <v>-4.1243136986146567E-3</v>
      </c>
      <c r="K937" s="33">
        <v>184.3</v>
      </c>
      <c r="L937" s="33">
        <v>4.2699999999999996</v>
      </c>
      <c r="M937" s="33">
        <v>1523.0574168204014</v>
      </c>
      <c r="N937" s="33">
        <v>24.509520727075419</v>
      </c>
      <c r="O937" s="33">
        <v>685960.4043479719</v>
      </c>
      <c r="P937" s="33">
        <v>68.694309386869236</v>
      </c>
      <c r="Q937" s="33">
        <v>30938.804882218086</v>
      </c>
      <c r="R937" s="33">
        <v>26.635170511081515</v>
      </c>
      <c r="S937" s="33">
        <v>28.775402120617279</v>
      </c>
      <c r="T937" s="33">
        <v>22.171522363561756</v>
      </c>
      <c r="U937" s="37">
        <f t="shared" si="174"/>
        <v>2.8858536676307282E-2</v>
      </c>
      <c r="V937" s="38">
        <f t="shared" si="175"/>
        <v>1.0288585366763072</v>
      </c>
      <c r="W937" s="38">
        <f t="shared" si="176"/>
        <v>0.10874041539842594</v>
      </c>
      <c r="X937" s="37">
        <f t="shared" si="177"/>
        <v>9.0661799724041536E-2</v>
      </c>
      <c r="Y937" s="37">
        <f t="shared" si="178"/>
        <v>-4.6162667837950533E-2</v>
      </c>
      <c r="Z937" s="37">
        <f t="shared" si="179"/>
        <v>4.2948655778889844E-2</v>
      </c>
    </row>
    <row r="938" spans="1:26" x14ac:dyDescent="0.3">
      <c r="A938" s="34">
        <v>37987</v>
      </c>
      <c r="B938" s="33">
        <v>1132.52</v>
      </c>
      <c r="C938" s="33">
        <v>17.600000000000001</v>
      </c>
      <c r="D938" s="33">
        <v>49.826666666666675</v>
      </c>
      <c r="E938" s="37">
        <f t="shared" si="168"/>
        <v>2.2050267752113491E-2</v>
      </c>
      <c r="F938" s="37">
        <f t="shared" si="169"/>
        <v>1.0220502677521135</v>
      </c>
      <c r="G938" s="37">
        <f t="shared" si="170"/>
        <v>0.19908846564081606</v>
      </c>
      <c r="H938" s="37">
        <f t="shared" si="171"/>
        <v>0.17121486829050259</v>
      </c>
      <c r="I938" s="37">
        <f t="shared" si="172"/>
        <v>-0.30509305938857345</v>
      </c>
      <c r="J938" s="37">
        <f t="shared" si="173"/>
        <v>-9.1360998641802915E-3</v>
      </c>
      <c r="K938" s="33">
        <v>185.2</v>
      </c>
      <c r="L938" s="33">
        <v>4.1500000000000004</v>
      </c>
      <c r="M938" s="33">
        <v>1588.4204511879047</v>
      </c>
      <c r="N938" s="33">
        <v>24.684950323974082</v>
      </c>
      <c r="O938" s="33">
        <v>716325.33205775789</v>
      </c>
      <c r="P938" s="33">
        <v>69.884590424766031</v>
      </c>
      <c r="Q938" s="33">
        <v>31515.649653278731</v>
      </c>
      <c r="R938" s="33">
        <v>27.658540355736559</v>
      </c>
      <c r="S938" s="33">
        <v>29.879678114424973</v>
      </c>
      <c r="T938" s="33">
        <v>22.729194541075724</v>
      </c>
      <c r="U938" s="37">
        <f t="shared" si="174"/>
        <v>4.6891780048199369E-2</v>
      </c>
      <c r="V938" s="38">
        <f t="shared" si="175"/>
        <v>1.0468917800481994</v>
      </c>
      <c r="W938" s="38">
        <f t="shared" si="176"/>
        <v>0.10519186635420152</v>
      </c>
      <c r="X938" s="37">
        <f t="shared" si="177"/>
        <v>8.7694618258026935E-2</v>
      </c>
      <c r="Y938" s="37">
        <f t="shared" si="178"/>
        <v>-5.3072896231326716E-2</v>
      </c>
      <c r="Z938" s="37">
        <f t="shared" si="179"/>
        <v>4.1439281520657012E-2</v>
      </c>
    </row>
    <row r="939" spans="1:26" x14ac:dyDescent="0.3">
      <c r="A939" s="34">
        <v>38018</v>
      </c>
      <c r="B939" s="33">
        <v>1143.3599999999999</v>
      </c>
      <c r="C939" s="33">
        <v>17.810000000000002</v>
      </c>
      <c r="D939" s="33">
        <v>50.913333333333334</v>
      </c>
      <c r="E939" s="37">
        <f t="shared" si="168"/>
        <v>2.1574524842954832E-2</v>
      </c>
      <c r="F939" s="37">
        <f t="shared" si="169"/>
        <v>1.0215745248429549</v>
      </c>
      <c r="G939" s="37">
        <f t="shared" si="170"/>
        <v>0.18432041526452414</v>
      </c>
      <c r="H939" s="37">
        <f t="shared" si="171"/>
        <v>0.16609437824793183</v>
      </c>
      <c r="I939" s="37">
        <f t="shared" si="172"/>
        <v>-0.35226496549781183</v>
      </c>
      <c r="J939" s="37">
        <f t="shared" si="173"/>
        <v>-1.1099742618960295E-2</v>
      </c>
      <c r="K939" s="33">
        <v>186.2</v>
      </c>
      <c r="L939" s="33">
        <v>4.08</v>
      </c>
      <c r="M939" s="33">
        <v>1595.0117619763694</v>
      </c>
      <c r="N939" s="33">
        <v>24.845332599355533</v>
      </c>
      <c r="O939" s="33">
        <v>720231.49849181657</v>
      </c>
      <c r="P939" s="33">
        <v>71.025193734335843</v>
      </c>
      <c r="Q939" s="33">
        <v>32071.601560208532</v>
      </c>
      <c r="R939" s="33">
        <v>27.650862036740204</v>
      </c>
      <c r="S939" s="33">
        <v>29.869912101543235</v>
      </c>
      <c r="T939" s="33">
        <v>22.456985727379859</v>
      </c>
      <c r="U939" s="37">
        <f t="shared" si="174"/>
        <v>9.5260575896424816E-3</v>
      </c>
      <c r="V939" s="38">
        <f t="shared" si="175"/>
        <v>1.0095260575896425</v>
      </c>
      <c r="W939" s="38">
        <f t="shared" si="176"/>
        <v>3.9901585940560036E-2</v>
      </c>
      <c r="X939" s="37">
        <f t="shared" si="177"/>
        <v>7.414024804921393E-2</v>
      </c>
      <c r="Y939" s="37">
        <f t="shared" si="178"/>
        <v>-6.494750025156959E-2</v>
      </c>
      <c r="Z939" s="37">
        <f t="shared" si="179"/>
        <v>3.7644331240644924E-2</v>
      </c>
    </row>
    <row r="940" spans="1:26" x14ac:dyDescent="0.3">
      <c r="A940" s="34">
        <v>38047</v>
      </c>
      <c r="B940" s="33">
        <v>1123.98</v>
      </c>
      <c r="C940" s="33">
        <v>18.02</v>
      </c>
      <c r="D940" s="33">
        <v>52</v>
      </c>
      <c r="E940" s="37">
        <f t="shared" si="168"/>
        <v>2.1118877789298954E-2</v>
      </c>
      <c r="F940" s="37">
        <f t="shared" si="169"/>
        <v>1.021118877789299</v>
      </c>
      <c r="G940" s="37">
        <f t="shared" si="170"/>
        <v>0.17017615559690102</v>
      </c>
      <c r="H940" s="37">
        <f t="shared" si="171"/>
        <v>0.16111842700651025</v>
      </c>
      <c r="I940" s="37">
        <f t="shared" si="172"/>
        <v>-0.41137901879058214</v>
      </c>
      <c r="J940" s="37">
        <f t="shared" si="173"/>
        <v>-1.3017019714911982E-2</v>
      </c>
      <c r="K940" s="33">
        <v>187.4</v>
      </c>
      <c r="L940" s="33">
        <v>3.83</v>
      </c>
      <c r="M940" s="33">
        <v>1557.9358427961579</v>
      </c>
      <c r="N940" s="33">
        <v>24.977316221985053</v>
      </c>
      <c r="O940" s="33">
        <v>704429.65639526909</v>
      </c>
      <c r="P940" s="33">
        <v>72.076606189967976</v>
      </c>
      <c r="Q940" s="33">
        <v>32589.85225053292</v>
      </c>
      <c r="R940" s="33">
        <v>26.886530384035858</v>
      </c>
      <c r="S940" s="33">
        <v>29.043714557354281</v>
      </c>
      <c r="T940" s="33">
        <v>21.615000000000002</v>
      </c>
      <c r="U940" s="37">
        <f t="shared" si="174"/>
        <v>-1.7095338134022441E-2</v>
      </c>
      <c r="V940" s="38">
        <f t="shared" si="175"/>
        <v>0.98290466186597758</v>
      </c>
      <c r="W940" s="38">
        <f t="shared" si="176"/>
        <v>4.5853931921692404E-2</v>
      </c>
      <c r="X940" s="37">
        <f t="shared" si="177"/>
        <v>7.5751995473476441E-2</v>
      </c>
      <c r="Y940" s="37">
        <f t="shared" si="178"/>
        <v>-8.1743706154274065E-2</v>
      </c>
      <c r="Z940" s="37">
        <f t="shared" si="179"/>
        <v>3.6399621551123751E-2</v>
      </c>
    </row>
    <row r="941" spans="1:26" x14ac:dyDescent="0.3">
      <c r="A941" s="34">
        <v>38078</v>
      </c>
      <c r="B941" s="33">
        <v>1133.3599999999999</v>
      </c>
      <c r="C941" s="33">
        <v>18.213333333333335</v>
      </c>
      <c r="D941" s="33">
        <v>53.383333333333333</v>
      </c>
      <c r="E941" s="37">
        <f t="shared" si="168"/>
        <v>2.6254868805630011E-2</v>
      </c>
      <c r="F941" s="37">
        <f t="shared" si="169"/>
        <v>1.0262548688056301</v>
      </c>
      <c r="G941" s="37">
        <f t="shared" si="170"/>
        <v>0.15661698070219243</v>
      </c>
      <c r="H941" s="37">
        <f t="shared" si="171"/>
        <v>0.15628046237517079</v>
      </c>
      <c r="I941" s="37">
        <f t="shared" si="172"/>
        <v>-0.49221893553407847</v>
      </c>
      <c r="J941" s="37">
        <f t="shared" si="173"/>
        <v>-1.4889895241602336E-2</v>
      </c>
      <c r="K941" s="33">
        <v>188</v>
      </c>
      <c r="L941" s="33">
        <v>4.3499999999999996</v>
      </c>
      <c r="M941" s="33">
        <v>1565.9237238297869</v>
      </c>
      <c r="N941" s="33">
        <v>25.164723262411346</v>
      </c>
      <c r="O941" s="33">
        <v>708989.6206399115</v>
      </c>
      <c r="P941" s="33">
        <v>73.757877570921977</v>
      </c>
      <c r="Q941" s="33">
        <v>33394.710637832592</v>
      </c>
      <c r="R941" s="33">
        <v>26.900577508444876</v>
      </c>
      <c r="S941" s="33">
        <v>29.058291817756949</v>
      </c>
      <c r="T941" s="33">
        <v>21.230596315953793</v>
      </c>
      <c r="U941" s="37">
        <f t="shared" si="174"/>
        <v>8.3107143700728824E-3</v>
      </c>
      <c r="V941" s="38">
        <f t="shared" si="175"/>
        <v>1.0083107143700729</v>
      </c>
      <c r="W941" s="38">
        <f t="shared" si="176"/>
        <v>5.9840432408977628E-2</v>
      </c>
      <c r="X941" s="37">
        <f t="shared" si="177"/>
        <v>7.2511352926807326E-2</v>
      </c>
      <c r="Y941" s="37">
        <f t="shared" si="178"/>
        <v>-9.0942707162481096E-2</v>
      </c>
      <c r="Z941" s="37">
        <f t="shared" si="179"/>
        <v>4.0631942156663214E-2</v>
      </c>
    </row>
    <row r="942" spans="1:26" x14ac:dyDescent="0.3">
      <c r="A942" s="34">
        <v>38108</v>
      </c>
      <c r="B942" s="33">
        <v>1102.78</v>
      </c>
      <c r="C942" s="33">
        <v>18.406666666666666</v>
      </c>
      <c r="D942" s="33">
        <v>54.766666666666673</v>
      </c>
      <c r="E942" s="37">
        <f t="shared" si="168"/>
        <v>2.5583148988055263E-2</v>
      </c>
      <c r="F942" s="37">
        <f t="shared" si="169"/>
        <v>1.0255831489880554</v>
      </c>
      <c r="G942" s="37">
        <f t="shared" si="170"/>
        <v>0.14583393733017802</v>
      </c>
      <c r="H942" s="37">
        <f t="shared" si="171"/>
        <v>0.14991006308627508</v>
      </c>
      <c r="I942" s="37">
        <f t="shared" si="172"/>
        <v>-0.49131635500547644</v>
      </c>
      <c r="J942" s="37">
        <f t="shared" si="173"/>
        <v>-1.673436553087182E-2</v>
      </c>
      <c r="K942" s="33">
        <v>189.1</v>
      </c>
      <c r="L942" s="33">
        <v>4.72</v>
      </c>
      <c r="M942" s="33">
        <v>1514.8091662612374</v>
      </c>
      <c r="N942" s="33">
        <v>25.283907385862857</v>
      </c>
      <c r="O942" s="33">
        <v>686800.89293106226</v>
      </c>
      <c r="P942" s="33">
        <v>75.229010928961756</v>
      </c>
      <c r="Q942" s="33">
        <v>34108.158988669107</v>
      </c>
      <c r="R942" s="33">
        <v>25.902814292943749</v>
      </c>
      <c r="S942" s="33">
        <v>27.980644843237346</v>
      </c>
      <c r="T942" s="33">
        <v>20.135970785149116</v>
      </c>
      <c r="U942" s="37">
        <f t="shared" si="174"/>
        <v>-2.7352407740603827E-2</v>
      </c>
      <c r="V942" s="38">
        <f t="shared" si="175"/>
        <v>0.97264759225939612</v>
      </c>
      <c r="W942" s="38">
        <f t="shared" si="176"/>
        <v>2.3954112855555154E-2</v>
      </c>
      <c r="X942" s="37">
        <f t="shared" si="177"/>
        <v>8.2732246198179205E-2</v>
      </c>
      <c r="Y942" s="37">
        <f t="shared" si="178"/>
        <v>-7.1226426369418228E-2</v>
      </c>
      <c r="Z942" s="37">
        <f t="shared" si="179"/>
        <v>3.9841357123144405E-2</v>
      </c>
    </row>
    <row r="943" spans="1:26" x14ac:dyDescent="0.3">
      <c r="A943" s="34">
        <v>38139</v>
      </c>
      <c r="B943" s="33">
        <v>1132.76</v>
      </c>
      <c r="C943" s="33">
        <v>18.600000000000001</v>
      </c>
      <c r="D943" s="33">
        <v>56.15</v>
      </c>
      <c r="E943" s="37">
        <f t="shared" si="168"/>
        <v>2.4944944809339283E-2</v>
      </c>
      <c r="F943" s="37">
        <f t="shared" si="169"/>
        <v>1.0249449448093393</v>
      </c>
      <c r="G943" s="37">
        <f t="shared" si="170"/>
        <v>0.1355888939617711</v>
      </c>
      <c r="H943" s="37">
        <f t="shared" si="171"/>
        <v>0.143747236252457</v>
      </c>
      <c r="I943" s="37">
        <f t="shared" si="172"/>
        <v>-0.49046266242935532</v>
      </c>
      <c r="J943" s="37">
        <f t="shared" si="173"/>
        <v>-1.8518674685083614E-2</v>
      </c>
      <c r="K943" s="33">
        <v>189.7</v>
      </c>
      <c r="L943" s="33">
        <v>4.7300000000000004</v>
      </c>
      <c r="M943" s="33">
        <v>1551.0691000527149</v>
      </c>
      <c r="N943" s="33">
        <v>25.468665260938327</v>
      </c>
      <c r="O943" s="33">
        <v>704203.09381307301</v>
      </c>
      <c r="P943" s="33">
        <v>76.885244860305747</v>
      </c>
      <c r="Q943" s="33">
        <v>34906.7796511212</v>
      </c>
      <c r="R943" s="33">
        <v>26.401285366474902</v>
      </c>
      <c r="S943" s="33">
        <v>28.517933395288189</v>
      </c>
      <c r="T943" s="33">
        <v>20.173820124666072</v>
      </c>
      <c r="U943" s="37">
        <f t="shared" si="174"/>
        <v>2.6822868251061862E-2</v>
      </c>
      <c r="V943" s="38">
        <f t="shared" si="175"/>
        <v>1.0268228682510618</v>
      </c>
      <c r="W943" s="38">
        <f t="shared" si="176"/>
        <v>6.5197104112998838E-2</v>
      </c>
      <c r="X943" s="37">
        <f t="shared" si="177"/>
        <v>0.10260852426427647</v>
      </c>
      <c r="Y943" s="37">
        <f t="shared" si="178"/>
        <v>-5.3738332568748604E-2</v>
      </c>
      <c r="Z943" s="37">
        <f t="shared" si="179"/>
        <v>4.3979043507115456E-2</v>
      </c>
    </row>
    <row r="944" spans="1:26" x14ac:dyDescent="0.3">
      <c r="A944" s="34">
        <v>38169</v>
      </c>
      <c r="B944" s="33">
        <v>1105.8499999999999</v>
      </c>
      <c r="C944" s="33">
        <v>18.786666666666669</v>
      </c>
      <c r="D944" s="33">
        <v>56.69</v>
      </c>
      <c r="E944" s="37">
        <f t="shared" si="168"/>
        <v>9.5711471517602245E-3</v>
      </c>
      <c r="F944" s="37">
        <f t="shared" si="169"/>
        <v>1.0095711471517603</v>
      </c>
      <c r="G944" s="37">
        <f t="shared" si="170"/>
        <v>0.12584256563497931</v>
      </c>
      <c r="H944" s="37">
        <f t="shared" si="171"/>
        <v>0.13778101961088041</v>
      </c>
      <c r="I944" s="37">
        <f t="shared" si="172"/>
        <v>-0.48965398248822423</v>
      </c>
      <c r="J944" s="37">
        <f t="shared" si="173"/>
        <v>-2.0245990546774006E-2</v>
      </c>
      <c r="K944" s="33">
        <v>189.4</v>
      </c>
      <c r="L944" s="33">
        <v>4.5</v>
      </c>
      <c r="M944" s="33">
        <v>1516.6201428194295</v>
      </c>
      <c r="N944" s="33">
        <v>25.765010700457584</v>
      </c>
      <c r="O944" s="33">
        <v>689537.67438876</v>
      </c>
      <c r="P944" s="33">
        <v>77.747611246040123</v>
      </c>
      <c r="Q944" s="33">
        <v>35348.275770763496</v>
      </c>
      <c r="R944" s="33">
        <v>25.695888646268546</v>
      </c>
      <c r="S944" s="33">
        <v>27.755514536330775</v>
      </c>
      <c r="T944" s="33">
        <v>19.506967719174458</v>
      </c>
      <c r="U944" s="37">
        <f t="shared" si="174"/>
        <v>-2.4042862566823125E-2</v>
      </c>
      <c r="V944" s="38">
        <f t="shared" si="175"/>
        <v>0.97595713743317691</v>
      </c>
      <c r="W944" s="38">
        <f t="shared" si="176"/>
        <v>5.8263502740138584E-2</v>
      </c>
      <c r="X944" s="37">
        <f t="shared" si="177"/>
        <v>9.4389892571823175E-2</v>
      </c>
      <c r="Y944" s="37">
        <f t="shared" si="178"/>
        <v>-5.391059480517324E-2</v>
      </c>
      <c r="Z944" s="37">
        <f t="shared" si="179"/>
        <v>4.4277501758314131E-2</v>
      </c>
    </row>
    <row r="945" spans="1:26" x14ac:dyDescent="0.3">
      <c r="A945" s="34">
        <v>38200</v>
      </c>
      <c r="B945" s="33">
        <v>1088.94</v>
      </c>
      <c r="C945" s="33">
        <v>18.973333333333333</v>
      </c>
      <c r="D945" s="33">
        <v>57.23</v>
      </c>
      <c r="E945" s="37">
        <f t="shared" si="168"/>
        <v>9.4804080847985753E-3</v>
      </c>
      <c r="F945" s="37">
        <f t="shared" si="169"/>
        <v>1.0094804080847986</v>
      </c>
      <c r="G945" s="37">
        <f t="shared" si="170"/>
        <v>0.13387370181378411</v>
      </c>
      <c r="H945" s="37">
        <f t="shared" si="171"/>
        <v>0.12599721602028069</v>
      </c>
      <c r="I945" s="37">
        <f t="shared" si="172"/>
        <v>-0.4562140130457375</v>
      </c>
      <c r="J945" s="37">
        <f t="shared" si="173"/>
        <v>-2.028879565767383E-2</v>
      </c>
      <c r="K945" s="33">
        <v>189.5</v>
      </c>
      <c r="L945" s="33">
        <v>4.28</v>
      </c>
      <c r="M945" s="33">
        <v>1492.6408011609499</v>
      </c>
      <c r="N945" s="33">
        <v>26.007283658751096</v>
      </c>
      <c r="O945" s="33">
        <v>679620.72667610948</v>
      </c>
      <c r="P945" s="33">
        <v>78.44677672823218</v>
      </c>
      <c r="Q945" s="33">
        <v>35717.940554735564</v>
      </c>
      <c r="R945" s="33">
        <v>25.174462226477768</v>
      </c>
      <c r="S945" s="33">
        <v>27.192500070259673</v>
      </c>
      <c r="T945" s="33">
        <v>19.027433164424256</v>
      </c>
      <c r="U945" s="37">
        <f t="shared" si="174"/>
        <v>-1.5409524018365955E-2</v>
      </c>
      <c r="V945" s="38">
        <f t="shared" si="175"/>
        <v>0.98459047598163407</v>
      </c>
      <c r="W945" s="38">
        <f t="shared" si="176"/>
        <v>0.10221514028729084</v>
      </c>
      <c r="X945" s="37">
        <f t="shared" si="177"/>
        <v>0.10401013210054177</v>
      </c>
      <c r="Y945" s="37">
        <f t="shared" si="178"/>
        <v>-4.6999369035070515E-2</v>
      </c>
      <c r="Z945" s="37">
        <f t="shared" si="179"/>
        <v>4.8043863876547022E-2</v>
      </c>
    </row>
    <row r="946" spans="1:26" x14ac:dyDescent="0.3">
      <c r="A946" s="34">
        <v>38231</v>
      </c>
      <c r="B946" s="33">
        <v>1117.6600000000001</v>
      </c>
      <c r="C946" s="33">
        <v>19.16</v>
      </c>
      <c r="D946" s="33">
        <v>57.77</v>
      </c>
      <c r="E946" s="37">
        <f t="shared" si="168"/>
        <v>9.3913733721632843E-3</v>
      </c>
      <c r="F946" s="37">
        <f t="shared" si="169"/>
        <v>1.0093913733721633</v>
      </c>
      <c r="G946" s="37">
        <f t="shared" si="170"/>
        <v>0.14175398489543301</v>
      </c>
      <c r="H946" s="37">
        <f t="shared" si="171"/>
        <v>0.11403157937301334</v>
      </c>
      <c r="I946" s="37">
        <f t="shared" si="172"/>
        <v>-0.42817692991579248</v>
      </c>
      <c r="J946" s="37">
        <f t="shared" si="173"/>
        <v>-2.033081445834739E-2</v>
      </c>
      <c r="K946" s="33">
        <v>189.9</v>
      </c>
      <c r="L946" s="33">
        <v>4.13</v>
      </c>
      <c r="M946" s="33">
        <v>1528.7811373354398</v>
      </c>
      <c r="N946" s="33">
        <v>26.207832964718271</v>
      </c>
      <c r="O946" s="33">
        <v>697070.33928215294</v>
      </c>
      <c r="P946" s="33">
        <v>79.020172775144815</v>
      </c>
      <c r="Q946" s="33">
        <v>36030.414884964994</v>
      </c>
      <c r="R946" s="33">
        <v>25.668406776357688</v>
      </c>
      <c r="S946" s="33">
        <v>27.725340561354148</v>
      </c>
      <c r="T946" s="33">
        <v>19.346719750735677</v>
      </c>
      <c r="U946" s="37">
        <f t="shared" si="174"/>
        <v>2.6032467976330059E-2</v>
      </c>
      <c r="V946" s="38">
        <f t="shared" si="175"/>
        <v>1.02603246797633</v>
      </c>
      <c r="W946" s="38">
        <f t="shared" si="176"/>
        <v>0.12132333306916343</v>
      </c>
      <c r="X946" s="37">
        <f t="shared" si="177"/>
        <v>9.3954356455544286E-2</v>
      </c>
      <c r="Y946" s="37">
        <f t="shared" si="178"/>
        <v>-2.9297032360535269E-2</v>
      </c>
      <c r="Z946" s="37">
        <f t="shared" si="179"/>
        <v>4.9010857970318789E-2</v>
      </c>
    </row>
    <row r="947" spans="1:26" x14ac:dyDescent="0.3">
      <c r="A947" s="34">
        <v>38261</v>
      </c>
      <c r="B947" s="33">
        <v>1117.21</v>
      </c>
      <c r="C947" s="33">
        <v>19.253333333333334</v>
      </c>
      <c r="D947" s="33">
        <v>58.03</v>
      </c>
      <c r="E947" s="37">
        <f t="shared" si="168"/>
        <v>4.4905084093426265E-3</v>
      </c>
      <c r="F947" s="37">
        <f t="shared" si="169"/>
        <v>1.0044905084093427</v>
      </c>
      <c r="G947" s="37">
        <f t="shared" si="170"/>
        <v>0.14948762582065167</v>
      </c>
      <c r="H947" s="37">
        <f t="shared" si="171"/>
        <v>0.10187213211251311</v>
      </c>
      <c r="I947" s="37">
        <f t="shared" si="172"/>
        <v>-0.40408776255616319</v>
      </c>
      <c r="J947" s="37">
        <f t="shared" si="173"/>
        <v>-2.0372068421618206E-2</v>
      </c>
      <c r="K947" s="33">
        <v>190.9</v>
      </c>
      <c r="L947" s="33">
        <v>4.0999999999999996</v>
      </c>
      <c r="M947" s="33">
        <v>1520.1605507071763</v>
      </c>
      <c r="N947" s="33">
        <v>26.197543705255804</v>
      </c>
      <c r="O947" s="33">
        <v>694135.08523372351</v>
      </c>
      <c r="P947" s="33">
        <v>78.960013567312728</v>
      </c>
      <c r="Q947" s="33">
        <v>36054.688909079741</v>
      </c>
      <c r="R947" s="33">
        <v>25.411655665489324</v>
      </c>
      <c r="S947" s="33">
        <v>27.447302225242773</v>
      </c>
      <c r="T947" s="33">
        <v>19.25228330174048</v>
      </c>
      <c r="U947" s="37">
        <f t="shared" si="174"/>
        <v>-4.0270799293158144E-4</v>
      </c>
      <c r="V947" s="38">
        <f t="shared" si="175"/>
        <v>0.99959729200706837</v>
      </c>
      <c r="W947" s="38">
        <f t="shared" si="176"/>
        <v>9.4345067138902339E-2</v>
      </c>
      <c r="X947" s="37">
        <f t="shared" si="177"/>
        <v>9.4858845943965875E-2</v>
      </c>
      <c r="Y947" s="37">
        <f t="shared" si="178"/>
        <v>-2.7772313529334181E-2</v>
      </c>
      <c r="Z947" s="37">
        <f t="shared" si="179"/>
        <v>4.8027409263171172E-2</v>
      </c>
    </row>
    <row r="948" spans="1:26" x14ac:dyDescent="0.3">
      <c r="A948" s="34">
        <v>38292</v>
      </c>
      <c r="B948" s="33">
        <v>1168.94</v>
      </c>
      <c r="C948" s="33">
        <v>19.346666666666668</v>
      </c>
      <c r="D948" s="33">
        <v>58.29</v>
      </c>
      <c r="E948" s="37">
        <f t="shared" si="168"/>
        <v>4.4704338549415501E-3</v>
      </c>
      <c r="F948" s="37">
        <f t="shared" si="169"/>
        <v>1.0044704338549415</v>
      </c>
      <c r="G948" s="37">
        <f t="shared" si="170"/>
        <v>0.16347021542513906</v>
      </c>
      <c r="H948" s="37">
        <f t="shared" si="171"/>
        <v>8.1682542601614117E-2</v>
      </c>
      <c r="I948" s="37">
        <f t="shared" si="172"/>
        <v>-0.30151289901412293</v>
      </c>
      <c r="J948" s="37">
        <f t="shared" si="173"/>
        <v>-2.1978869223291841E-2</v>
      </c>
      <c r="K948" s="33">
        <v>191</v>
      </c>
      <c r="L948" s="33">
        <v>4.1900000000000004</v>
      </c>
      <c r="M948" s="33">
        <v>1589.7155592670156</v>
      </c>
      <c r="N948" s="33">
        <v>26.310757626527053</v>
      </c>
      <c r="O948" s="33">
        <v>726896.43190261279</v>
      </c>
      <c r="P948" s="33">
        <v>79.272263717277482</v>
      </c>
      <c r="Q948" s="33">
        <v>36247.192341440365</v>
      </c>
      <c r="R948" s="33">
        <v>26.465310814818036</v>
      </c>
      <c r="S948" s="33">
        <v>28.582705258099491</v>
      </c>
      <c r="T948" s="33">
        <v>20.053868588094012</v>
      </c>
      <c r="U948" s="37">
        <f t="shared" si="174"/>
        <v>4.5262849255496215E-2</v>
      </c>
      <c r="V948" s="38">
        <f t="shared" si="175"/>
        <v>1.0452628492554963</v>
      </c>
      <c r="W948" s="38">
        <f t="shared" si="176"/>
        <v>6.4030593722708362E-2</v>
      </c>
      <c r="X948" s="37">
        <f t="shared" si="177"/>
        <v>0.10428165684684476</v>
      </c>
      <c r="Y948" s="37">
        <f t="shared" si="178"/>
        <v>-2.3371719982075323E-2</v>
      </c>
      <c r="Z948" s="37">
        <f t="shared" si="179"/>
        <v>4.5167626333442179E-2</v>
      </c>
    </row>
    <row r="949" spans="1:26" x14ac:dyDescent="0.3">
      <c r="A949" s="34">
        <v>38322</v>
      </c>
      <c r="B949" s="33">
        <v>1199.21</v>
      </c>
      <c r="C949" s="33">
        <v>19.440000000000001</v>
      </c>
      <c r="D949" s="33">
        <v>58.55</v>
      </c>
      <c r="E949" s="37">
        <f t="shared" si="168"/>
        <v>4.4505379862679788E-3</v>
      </c>
      <c r="F949" s="37">
        <f t="shared" si="169"/>
        <v>1.004450537986268</v>
      </c>
      <c r="G949" s="37">
        <f t="shared" si="170"/>
        <v>0.17732833781505453</v>
      </c>
      <c r="H949" s="37">
        <f t="shared" si="171"/>
        <v>6.0434887139754423E-2</v>
      </c>
      <c r="I949" s="37">
        <f t="shared" si="172"/>
        <v>-0.23534187587459732</v>
      </c>
      <c r="J949" s="37">
        <f t="shared" si="173"/>
        <v>-2.3597085029576359E-2</v>
      </c>
      <c r="K949" s="33">
        <v>190.3</v>
      </c>
      <c r="L949" s="33">
        <v>4.2300000000000004</v>
      </c>
      <c r="M949" s="33">
        <v>1636.8806890698897</v>
      </c>
      <c r="N949" s="33">
        <v>26.534935995796111</v>
      </c>
      <c r="O949" s="33">
        <v>749473.74783357768</v>
      </c>
      <c r="P949" s="33">
        <v>79.91875013137151</v>
      </c>
      <c r="Q949" s="33">
        <v>36592.163120434256</v>
      </c>
      <c r="R949" s="33">
        <v>27.144808694741229</v>
      </c>
      <c r="S949" s="33">
        <v>29.312639184857169</v>
      </c>
      <c r="T949" s="33">
        <v>20.481810418445775</v>
      </c>
      <c r="U949" s="37">
        <f t="shared" si="174"/>
        <v>2.556565141095575E-2</v>
      </c>
      <c r="V949" s="38">
        <f t="shared" si="175"/>
        <v>1.0255656514109557</v>
      </c>
      <c r="W949" s="38">
        <f t="shared" si="176"/>
        <v>5.6015520196064594E-2</v>
      </c>
      <c r="X949" s="37">
        <f t="shared" si="177"/>
        <v>7.1908948454949773E-2</v>
      </c>
      <c r="Y949" s="37">
        <f t="shared" si="178"/>
        <v>-2.846256000681846E-2</v>
      </c>
      <c r="Z949" s="37">
        <f t="shared" si="179"/>
        <v>4.5994407126803694E-2</v>
      </c>
    </row>
    <row r="950" spans="1:26" x14ac:dyDescent="0.3">
      <c r="A950" s="34">
        <v>38353</v>
      </c>
      <c r="B950" s="33">
        <v>1181.4100000000001</v>
      </c>
      <c r="C950" s="33">
        <v>19.703333333333333</v>
      </c>
      <c r="D950" s="33">
        <v>59.106666666666662</v>
      </c>
      <c r="E950" s="37">
        <f t="shared" si="168"/>
        <v>9.4626311650167945E-3</v>
      </c>
      <c r="F950" s="37">
        <f t="shared" si="169"/>
        <v>1.0094626311650168</v>
      </c>
      <c r="G950" s="37">
        <f t="shared" si="170"/>
        <v>0.19106364780819241</v>
      </c>
      <c r="H950" s="37">
        <f t="shared" si="171"/>
        <v>3.7997394946001961E-2</v>
      </c>
      <c r="I950" s="37">
        <f t="shared" si="172"/>
        <v>-0.18626457675791785</v>
      </c>
      <c r="J950" s="37">
        <f t="shared" si="173"/>
        <v>-2.5227052904174041E-2</v>
      </c>
      <c r="K950" s="33">
        <v>190.7</v>
      </c>
      <c r="L950" s="33">
        <v>4.22</v>
      </c>
      <c r="M950" s="33">
        <v>1609.2018444153121</v>
      </c>
      <c r="N950" s="33">
        <v>26.83796509351512</v>
      </c>
      <c r="O950" s="33">
        <v>737824.53496828361</v>
      </c>
      <c r="P950" s="33">
        <v>80.509354937947904</v>
      </c>
      <c r="Q950" s="33">
        <v>36913.813872287079</v>
      </c>
      <c r="R950" s="33">
        <v>26.587250697970369</v>
      </c>
      <c r="S950" s="33">
        <v>28.707356524065602</v>
      </c>
      <c r="T950" s="33">
        <v>19.98776223776224</v>
      </c>
      <c r="U950" s="37">
        <f t="shared" si="174"/>
        <v>-1.4954366275299459E-2</v>
      </c>
      <c r="V950" s="38">
        <f t="shared" si="175"/>
        <v>0.98504563372470055</v>
      </c>
      <c r="W950" s="38">
        <f t="shared" si="176"/>
        <v>5.0042715533751725E-2</v>
      </c>
      <c r="X950" s="37">
        <f t="shared" si="177"/>
        <v>6.7033376812694279E-2</v>
      </c>
      <c r="Y950" s="37">
        <f t="shared" si="178"/>
        <v>-2.9490219681564955E-2</v>
      </c>
      <c r="Z950" s="37">
        <f t="shared" si="179"/>
        <v>4.3934474719569572E-2</v>
      </c>
    </row>
    <row r="951" spans="1:26" x14ac:dyDescent="0.3">
      <c r="A951" s="34">
        <v>38384</v>
      </c>
      <c r="B951" s="33">
        <v>1199.6300000000001</v>
      </c>
      <c r="C951" s="33">
        <v>19.966666666666669</v>
      </c>
      <c r="D951" s="33">
        <v>59.663333333333334</v>
      </c>
      <c r="E951" s="37">
        <f t="shared" si="168"/>
        <v>9.3739284815558058E-3</v>
      </c>
      <c r="F951" s="37">
        <f t="shared" si="169"/>
        <v>1.0093739284815557</v>
      </c>
      <c r="G951" s="37">
        <f t="shared" si="170"/>
        <v>0.19578681948054366</v>
      </c>
      <c r="H951" s="37">
        <f t="shared" si="171"/>
        <v>2.48091279185223E-2</v>
      </c>
      <c r="I951" s="37">
        <f t="shared" si="172"/>
        <v>-0.17606616736049929</v>
      </c>
      <c r="J951" s="37">
        <f t="shared" si="173"/>
        <v>-2.7171638682689014E-2</v>
      </c>
      <c r="K951" s="33">
        <v>191.8</v>
      </c>
      <c r="L951" s="33">
        <v>4.17</v>
      </c>
      <c r="M951" s="33">
        <v>1624.6480260166841</v>
      </c>
      <c r="N951" s="33">
        <v>27.040675530066039</v>
      </c>
      <c r="O951" s="33">
        <v>745939.84875344124</v>
      </c>
      <c r="P951" s="33">
        <v>80.801511070559599</v>
      </c>
      <c r="Q951" s="33">
        <v>37099.153774741222</v>
      </c>
      <c r="R951" s="33">
        <v>26.744863128101176</v>
      </c>
      <c r="S951" s="33">
        <v>28.87411008120948</v>
      </c>
      <c r="T951" s="33">
        <v>20.106654003016931</v>
      </c>
      <c r="U951" s="37">
        <f t="shared" si="174"/>
        <v>1.5304535527347693E-2</v>
      </c>
      <c r="V951" s="38">
        <f t="shared" si="175"/>
        <v>1.0153045355273478</v>
      </c>
      <c r="W951" s="38">
        <f t="shared" si="176"/>
        <v>7.9963318932426919E-2</v>
      </c>
      <c r="X951" s="37">
        <f t="shared" si="177"/>
        <v>4.7654988177387558E-2</v>
      </c>
      <c r="Y951" s="37">
        <f t="shared" si="178"/>
        <v>-2.4139055329768233E-2</v>
      </c>
      <c r="Z951" s="37">
        <f t="shared" si="179"/>
        <v>4.4155604069656462E-2</v>
      </c>
    </row>
    <row r="952" spans="1:26" x14ac:dyDescent="0.3">
      <c r="A952" s="34">
        <v>38412</v>
      </c>
      <c r="B952" s="33">
        <v>1194.9000000000001</v>
      </c>
      <c r="C952" s="33">
        <v>20.23</v>
      </c>
      <c r="D952" s="33">
        <v>60.22</v>
      </c>
      <c r="E952" s="37">
        <f t="shared" si="168"/>
        <v>9.2868733632888566E-3</v>
      </c>
      <c r="F952" s="37">
        <f t="shared" si="169"/>
        <v>1.0092868733632889</v>
      </c>
      <c r="G952" s="37">
        <f t="shared" si="170"/>
        <v>0.20042226180082068</v>
      </c>
      <c r="H952" s="37">
        <f t="shared" si="171"/>
        <v>1.1354095418194987E-2</v>
      </c>
      <c r="I952" s="37">
        <f t="shared" si="172"/>
        <v>-0.16653795063625454</v>
      </c>
      <c r="J952" s="37">
        <f t="shared" si="173"/>
        <v>-2.9117362001740421E-2</v>
      </c>
      <c r="K952" s="33">
        <v>193.3</v>
      </c>
      <c r="L952" s="33">
        <v>4.5</v>
      </c>
      <c r="M952" s="33">
        <v>1605.6847371960685</v>
      </c>
      <c r="N952" s="33">
        <v>27.1847035178479</v>
      </c>
      <c r="O952" s="33">
        <v>738273.18713850633</v>
      </c>
      <c r="P952" s="33">
        <v>80.922533160889799</v>
      </c>
      <c r="Q952" s="33">
        <v>37207.139785321648</v>
      </c>
      <c r="R952" s="33">
        <v>26.339142131057926</v>
      </c>
      <c r="S952" s="33">
        <v>28.433346549933503</v>
      </c>
      <c r="T952" s="33">
        <v>19.842245101295251</v>
      </c>
      <c r="U952" s="37">
        <f t="shared" si="174"/>
        <v>-3.9506760425545998E-3</v>
      </c>
      <c r="V952" s="38">
        <f t="shared" si="175"/>
        <v>0.99604932395744539</v>
      </c>
      <c r="W952" s="38">
        <f t="shared" si="176"/>
        <v>6.19525153070275E-2</v>
      </c>
      <c r="X952" s="37">
        <f t="shared" si="177"/>
        <v>3.6675812141729658E-2</v>
      </c>
      <c r="Y952" s="37">
        <f t="shared" si="178"/>
        <v>-3.347581869896743E-2</v>
      </c>
      <c r="Z952" s="37">
        <f t="shared" si="179"/>
        <v>4.52354151272365E-2</v>
      </c>
    </row>
    <row r="953" spans="1:26" x14ac:dyDescent="0.3">
      <c r="A953" s="34">
        <v>38443</v>
      </c>
      <c r="B953" s="33">
        <v>1164.43</v>
      </c>
      <c r="C953" s="33">
        <v>20.463333333333331</v>
      </c>
      <c r="D953" s="33">
        <v>61.233333333333327</v>
      </c>
      <c r="E953" s="37">
        <f t="shared" si="168"/>
        <v>1.6687180499382483E-2</v>
      </c>
      <c r="F953" s="37">
        <f t="shared" si="169"/>
        <v>1.0166871804993824</v>
      </c>
      <c r="G953" s="37">
        <f t="shared" si="170"/>
        <v>0.20497239658134303</v>
      </c>
      <c r="H953" s="37">
        <f t="shared" si="171"/>
        <v>-2.3871512542843476E-3</v>
      </c>
      <c r="I953" s="37">
        <f t="shared" si="172"/>
        <v>-0.15760581888555336</v>
      </c>
      <c r="J953" s="37">
        <f t="shared" si="173"/>
        <v>-3.1064594281929203E-2</v>
      </c>
      <c r="K953" s="33">
        <v>194.6</v>
      </c>
      <c r="L953" s="33">
        <v>4.34</v>
      </c>
      <c r="M953" s="33">
        <v>1554.2866690133608</v>
      </c>
      <c r="N953" s="33">
        <v>27.314554076738606</v>
      </c>
      <c r="O953" s="33">
        <v>715687.5899399264</v>
      </c>
      <c r="P953" s="33">
        <v>81.734542822884535</v>
      </c>
      <c r="Q953" s="33">
        <v>37635.527045268056</v>
      </c>
      <c r="R953" s="33">
        <v>25.408922569114456</v>
      </c>
      <c r="S953" s="33">
        <v>27.427971644284618</v>
      </c>
      <c r="T953" s="33">
        <v>19.016276537833427</v>
      </c>
      <c r="U953" s="37">
        <f t="shared" si="174"/>
        <v>-2.5830802973984584E-2</v>
      </c>
      <c r="V953" s="38">
        <f t="shared" si="175"/>
        <v>0.97416919702601545</v>
      </c>
      <c r="W953" s="38">
        <f t="shared" si="176"/>
        <v>8.0342217820731809E-2</v>
      </c>
      <c r="X953" s="37">
        <f t="shared" si="177"/>
        <v>2.8371008297688682E-2</v>
      </c>
      <c r="Y953" s="37">
        <f t="shared" si="178"/>
        <v>-2.1787663098068233E-2</v>
      </c>
      <c r="Z953" s="37">
        <f t="shared" si="179"/>
        <v>4.5526109841504514E-2</v>
      </c>
    </row>
    <row r="954" spans="1:26" x14ac:dyDescent="0.3">
      <c r="A954" s="34">
        <v>38473</v>
      </c>
      <c r="B954" s="33">
        <v>1178.28</v>
      </c>
      <c r="C954" s="33">
        <v>20.696666666666665</v>
      </c>
      <c r="D954" s="33">
        <v>62.24666666666667</v>
      </c>
      <c r="E954" s="37">
        <f t="shared" si="168"/>
        <v>1.6413282834699998E-2</v>
      </c>
      <c r="F954" s="37">
        <f t="shared" si="169"/>
        <v>1.0164132828346999</v>
      </c>
      <c r="G954" s="37">
        <f t="shared" si="170"/>
        <v>0.19504805689293248</v>
      </c>
      <c r="H954" s="37">
        <f t="shared" si="171"/>
        <v>-2.5350351397364079E-2</v>
      </c>
      <c r="I954" s="37">
        <f t="shared" si="172"/>
        <v>-0.15442594880671168</v>
      </c>
      <c r="J954" s="37">
        <f t="shared" si="173"/>
        <v>-3.4190233162842532E-2</v>
      </c>
      <c r="K954" s="33">
        <v>194.4</v>
      </c>
      <c r="L954" s="33">
        <v>4.1399999999999997</v>
      </c>
      <c r="M954" s="33">
        <v>1574.3917944444443</v>
      </c>
      <c r="N954" s="33">
        <v>27.654430332647458</v>
      </c>
      <c r="O954" s="33">
        <v>726006.35339668358</v>
      </c>
      <c r="P954" s="33">
        <v>83.172625548696843</v>
      </c>
      <c r="Q954" s="33">
        <v>38353.766063894465</v>
      </c>
      <c r="R954" s="33">
        <v>25.650230187182963</v>
      </c>
      <c r="S954" s="33">
        <v>27.686995391999098</v>
      </c>
      <c r="T954" s="33">
        <v>18.929206383206598</v>
      </c>
      <c r="U954" s="37">
        <f t="shared" si="174"/>
        <v>1.1824051087475439E-2</v>
      </c>
      <c r="V954" s="38">
        <f t="shared" si="175"/>
        <v>1.0118240510874754</v>
      </c>
      <c r="W954" s="38">
        <f t="shared" si="176"/>
        <v>0.11619099360635299</v>
      </c>
      <c r="X954" s="37">
        <f t="shared" si="177"/>
        <v>5.0188821026670105E-2</v>
      </c>
      <c r="Y954" s="37">
        <f t="shared" si="178"/>
        <v>-9.0063215416291698E-3</v>
      </c>
      <c r="Z954" s="37">
        <f t="shared" si="179"/>
        <v>4.8866060703232961E-2</v>
      </c>
    </row>
    <row r="955" spans="1:26" x14ac:dyDescent="0.3">
      <c r="A955" s="34">
        <v>38504</v>
      </c>
      <c r="B955" s="33">
        <v>1202.25</v>
      </c>
      <c r="C955" s="33">
        <v>20.93</v>
      </c>
      <c r="D955" s="33">
        <v>63.26</v>
      </c>
      <c r="E955" s="37">
        <f t="shared" si="168"/>
        <v>1.6148231489832455E-2</v>
      </c>
      <c r="F955" s="37">
        <f t="shared" si="169"/>
        <v>1.0161482314898325</v>
      </c>
      <c r="G955" s="37">
        <f t="shared" si="170"/>
        <v>0.18544424522114311</v>
      </c>
      <c r="H955" s="37">
        <f t="shared" si="171"/>
        <v>-4.9143323983661169E-2</v>
      </c>
      <c r="I955" s="37">
        <f t="shared" si="172"/>
        <v>-0.15139601283492921</v>
      </c>
      <c r="J955" s="37">
        <f t="shared" si="173"/>
        <v>-3.7310336724225124E-2</v>
      </c>
      <c r="K955" s="33">
        <v>194.5</v>
      </c>
      <c r="L955" s="33">
        <v>4</v>
      </c>
      <c r="M955" s="33">
        <v>1605.5940578406169</v>
      </c>
      <c r="N955" s="33">
        <v>27.951826683804626</v>
      </c>
      <c r="O955" s="33">
        <v>741468.92241243843</v>
      </c>
      <c r="P955" s="33">
        <v>84.483160822622096</v>
      </c>
      <c r="Q955" s="33">
        <v>39014.617618474404</v>
      </c>
      <c r="R955" s="33">
        <v>26.068394871883985</v>
      </c>
      <c r="S955" s="33">
        <v>28.136067840768241</v>
      </c>
      <c r="T955" s="33">
        <v>19.004900411002215</v>
      </c>
      <c r="U955" s="37">
        <f t="shared" si="174"/>
        <v>2.0139053188572901E-2</v>
      </c>
      <c r="V955" s="38">
        <f t="shared" si="175"/>
        <v>1.020139053188573</v>
      </c>
      <c r="W955" s="38">
        <f t="shared" si="176"/>
        <v>9.2797448020092377E-2</v>
      </c>
      <c r="X955" s="37">
        <f t="shared" si="177"/>
        <v>5.4067803697717132E-2</v>
      </c>
      <c r="Y955" s="37">
        <f t="shared" si="178"/>
        <v>-2.4190467491212342E-2</v>
      </c>
      <c r="Z955" s="37">
        <f t="shared" si="179"/>
        <v>4.8497847572734898E-2</v>
      </c>
    </row>
    <row r="956" spans="1:26" x14ac:dyDescent="0.3">
      <c r="A956" s="34">
        <v>38534</v>
      </c>
      <c r="B956" s="33">
        <v>1222.24</v>
      </c>
      <c r="C956" s="33">
        <v>21.11</v>
      </c>
      <c r="D956" s="33">
        <v>64.33</v>
      </c>
      <c r="E956" s="37">
        <f t="shared" si="168"/>
        <v>1.6772867545406137E-2</v>
      </c>
      <c r="F956" s="37">
        <f t="shared" si="169"/>
        <v>1.0167728675454062</v>
      </c>
      <c r="G956" s="37">
        <f t="shared" si="170"/>
        <v>0.17614567994559494</v>
      </c>
      <c r="H956" s="37">
        <f t="shared" si="171"/>
        <v>-7.3876494129848869E-2</v>
      </c>
      <c r="I956" s="37">
        <f t="shared" si="172"/>
        <v>-0.14850531730510852</v>
      </c>
      <c r="J956" s="37">
        <f t="shared" si="173"/>
        <v>-4.0426444147827034E-2</v>
      </c>
      <c r="K956" s="33">
        <v>195.4</v>
      </c>
      <c r="L956" s="33">
        <v>4.18</v>
      </c>
      <c r="M956" s="33">
        <v>1624.7722964176048</v>
      </c>
      <c r="N956" s="33">
        <v>28.062363510747179</v>
      </c>
      <c r="O956" s="33">
        <v>751405.4411418112</v>
      </c>
      <c r="P956" s="33">
        <v>85.516430348004079</v>
      </c>
      <c r="Q956" s="33">
        <v>39548.625497981338</v>
      </c>
      <c r="R956" s="33">
        <v>26.287871091254743</v>
      </c>
      <c r="S956" s="33">
        <v>28.369905062639255</v>
      </c>
      <c r="T956" s="33">
        <v>18.999533654593503</v>
      </c>
      <c r="U956" s="37">
        <f t="shared" si="174"/>
        <v>1.6490439635277476E-2</v>
      </c>
      <c r="V956" s="38">
        <f t="shared" si="175"/>
        <v>1.0164904396352774</v>
      </c>
      <c r="W956" s="38">
        <f t="shared" si="176"/>
        <v>4.0186763427709327E-2</v>
      </c>
      <c r="X956" s="37">
        <f t="shared" si="177"/>
        <v>3.1935992021153936E-2</v>
      </c>
      <c r="Y956" s="37">
        <f t="shared" si="178"/>
        <v>-3.584917212989458E-2</v>
      </c>
      <c r="Z956" s="37">
        <f t="shared" si="179"/>
        <v>4.5891153149893782E-2</v>
      </c>
    </row>
    <row r="957" spans="1:26" x14ac:dyDescent="0.3">
      <c r="A957" s="34">
        <v>38565</v>
      </c>
      <c r="B957" s="33">
        <v>1224.27</v>
      </c>
      <c r="C957" s="33">
        <v>21.29</v>
      </c>
      <c r="D957" s="33">
        <v>65.399999999999991</v>
      </c>
      <c r="E957" s="37">
        <f t="shared" si="168"/>
        <v>1.6496173040243995E-2</v>
      </c>
      <c r="F957" s="37">
        <f t="shared" si="169"/>
        <v>1.016496173040244</v>
      </c>
      <c r="G957" s="37">
        <f t="shared" si="170"/>
        <v>0.17767252395518995</v>
      </c>
      <c r="H957" s="37">
        <f t="shared" si="171"/>
        <v>-9.1452388424192677E-2</v>
      </c>
      <c r="I957" s="37">
        <f t="shared" si="172"/>
        <v>-0.14722758258391666</v>
      </c>
      <c r="J957" s="37">
        <f t="shared" si="173"/>
        <v>-4.3594008957553054E-2</v>
      </c>
      <c r="K957" s="33">
        <v>196.4</v>
      </c>
      <c r="L957" s="33">
        <v>4.26</v>
      </c>
      <c r="M957" s="33">
        <v>1619.1843447556007</v>
      </c>
      <c r="N957" s="33">
        <v>28.157542617107939</v>
      </c>
      <c r="O957" s="33">
        <v>749906.35535520723</v>
      </c>
      <c r="P957" s="33">
        <v>86.496161914460259</v>
      </c>
      <c r="Q957" s="33">
        <v>40059.689153724707</v>
      </c>
      <c r="R957" s="33">
        <v>26.104381410936146</v>
      </c>
      <c r="S957" s="33">
        <v>28.168980742317423</v>
      </c>
      <c r="T957" s="33">
        <v>18.719724770642205</v>
      </c>
      <c r="U957" s="37">
        <f t="shared" si="174"/>
        <v>1.6595071885084161E-3</v>
      </c>
      <c r="V957" s="38">
        <f t="shared" si="175"/>
        <v>1.0016595071885084</v>
      </c>
      <c r="W957" s="38">
        <f t="shared" si="176"/>
        <v>2.9068887203532512E-2</v>
      </c>
      <c r="X957" s="37">
        <f t="shared" si="177"/>
        <v>4.177840539656863E-3</v>
      </c>
      <c r="Y957" s="37">
        <f t="shared" si="178"/>
        <v>-3.9767360417445552E-2</v>
      </c>
      <c r="Z957" s="37">
        <f t="shared" si="179"/>
        <v>4.4002586310931235E-2</v>
      </c>
    </row>
    <row r="958" spans="1:26" x14ac:dyDescent="0.3">
      <c r="A958" s="34">
        <v>38596</v>
      </c>
      <c r="B958" s="33">
        <v>1225.92</v>
      </c>
      <c r="C958" s="33">
        <v>21.47</v>
      </c>
      <c r="D958" s="33">
        <v>66.47</v>
      </c>
      <c r="E958" s="37">
        <f t="shared" si="168"/>
        <v>1.6228459590337637E-2</v>
      </c>
      <c r="F958" s="37">
        <f t="shared" si="169"/>
        <v>1.0162284595903377</v>
      </c>
      <c r="G958" s="37">
        <f t="shared" si="170"/>
        <v>0.17914980875017195</v>
      </c>
      <c r="H958" s="37">
        <f t="shared" si="171"/>
        <v>-0.10936827566986107</v>
      </c>
      <c r="I958" s="37">
        <f t="shared" si="172"/>
        <v>-0.14599901000006854</v>
      </c>
      <c r="J958" s="37">
        <f t="shared" si="173"/>
        <v>-4.6756849381781596E-2</v>
      </c>
      <c r="K958" s="33">
        <v>198.8</v>
      </c>
      <c r="L958" s="33">
        <v>4.2</v>
      </c>
      <c r="M958" s="33">
        <v>1601.7927452716299</v>
      </c>
      <c r="N958" s="33">
        <v>28.052801358148891</v>
      </c>
      <c r="O958" s="33">
        <v>742934.33277438127</v>
      </c>
      <c r="P958" s="33">
        <v>86.850009607645859</v>
      </c>
      <c r="Q958" s="33">
        <v>40282.273802134812</v>
      </c>
      <c r="R958" s="33">
        <v>25.730122990164467</v>
      </c>
      <c r="S958" s="33">
        <v>27.76246340846556</v>
      </c>
      <c r="T958" s="33">
        <v>18.443207462012939</v>
      </c>
      <c r="U958" s="37">
        <f t="shared" si="174"/>
        <v>1.34683453072613E-3</v>
      </c>
      <c r="V958" s="38">
        <f t="shared" si="175"/>
        <v>1.0013468345307261</v>
      </c>
      <c r="W958" s="38">
        <f t="shared" si="176"/>
        <v>4.9070416193931043E-2</v>
      </c>
      <c r="X958" s="37">
        <f t="shared" si="177"/>
        <v>9.9081112510424063E-3</v>
      </c>
      <c r="Y958" s="37">
        <f t="shared" si="178"/>
        <v>-3.8726480809653463E-2</v>
      </c>
      <c r="Z958" s="37">
        <f t="shared" si="179"/>
        <v>4.1165966958916833E-2</v>
      </c>
    </row>
    <row r="959" spans="1:26" x14ac:dyDescent="0.3">
      <c r="A959" s="34">
        <v>38626</v>
      </c>
      <c r="B959" s="33">
        <v>1191.96</v>
      </c>
      <c r="C959" s="33">
        <v>21.72</v>
      </c>
      <c r="D959" s="33">
        <v>67.589999999999989</v>
      </c>
      <c r="E959" s="37">
        <f t="shared" si="168"/>
        <v>1.6709325058772151E-2</v>
      </c>
      <c r="F959" s="37">
        <f t="shared" si="169"/>
        <v>1.0167093250587722</v>
      </c>
      <c r="G959" s="37">
        <f t="shared" si="170"/>
        <v>0.1805799087907205</v>
      </c>
      <c r="H959" s="37">
        <f t="shared" si="171"/>
        <v>-0.12766124502638565</v>
      </c>
      <c r="I959" s="37">
        <f t="shared" si="172"/>
        <v>-0.144816793223697</v>
      </c>
      <c r="J959" s="37">
        <f t="shared" si="173"/>
        <v>-4.9916567175172233E-2</v>
      </c>
      <c r="K959" s="33">
        <v>199.2</v>
      </c>
      <c r="L959" s="33">
        <v>4.46</v>
      </c>
      <c r="M959" s="33">
        <v>1554.293101807229</v>
      </c>
      <c r="N959" s="33">
        <v>28.322465662650604</v>
      </c>
      <c r="O959" s="33">
        <v>721998.01729550736</v>
      </c>
      <c r="P959" s="33">
        <v>88.136070632530107</v>
      </c>
      <c r="Q959" s="33">
        <v>40940.841965337204</v>
      </c>
      <c r="R959" s="33">
        <v>24.87653872364795</v>
      </c>
      <c r="S959" s="33">
        <v>26.840542701863455</v>
      </c>
      <c r="T959" s="33">
        <v>17.635153129161122</v>
      </c>
      <c r="U959" s="37">
        <f t="shared" si="174"/>
        <v>-2.8092571497019297E-2</v>
      </c>
      <c r="V959" s="38">
        <f t="shared" si="175"/>
        <v>0.97190742850298073</v>
      </c>
      <c r="W959" s="38">
        <f t="shared" si="176"/>
        <v>7.226647681054077E-2</v>
      </c>
      <c r="X959" s="37">
        <f t="shared" si="177"/>
        <v>-8.2225767154175955E-3</v>
      </c>
      <c r="Y959" s="37">
        <f t="shared" si="178"/>
        <v>-3.2809586880211405E-2</v>
      </c>
      <c r="Z959" s="37">
        <f t="shared" si="179"/>
        <v>3.6103720005180584E-2</v>
      </c>
    </row>
    <row r="960" spans="1:26" x14ac:dyDescent="0.3">
      <c r="A960" s="34">
        <v>38657</v>
      </c>
      <c r="B960" s="33">
        <v>1237.3699999999999</v>
      </c>
      <c r="C960" s="33">
        <v>21.97</v>
      </c>
      <c r="D960" s="33">
        <v>68.709999999999994</v>
      </c>
      <c r="E960" s="37">
        <f t="shared" si="168"/>
        <v>1.6434705930721993E-2</v>
      </c>
      <c r="F960" s="37">
        <f t="shared" si="169"/>
        <v>1.0164347059307219</v>
      </c>
      <c r="G960" s="37">
        <f t="shared" si="170"/>
        <v>0.17557114972146093</v>
      </c>
      <c r="H960" s="37">
        <f t="shared" si="171"/>
        <v>-0.22993806801547256</v>
      </c>
      <c r="I960" s="37">
        <f t="shared" si="172"/>
        <v>-0.14318361503422938</v>
      </c>
      <c r="J960" s="37">
        <f t="shared" si="173"/>
        <v>-5.3101929909323164E-2</v>
      </c>
      <c r="K960" s="33">
        <v>197.6</v>
      </c>
      <c r="L960" s="33">
        <v>4.54</v>
      </c>
      <c r="M960" s="33">
        <v>1626.5717085526314</v>
      </c>
      <c r="N960" s="33">
        <v>28.880432236842104</v>
      </c>
      <c r="O960" s="33">
        <v>756690.73083079082</v>
      </c>
      <c r="P960" s="33">
        <v>90.322007236842083</v>
      </c>
      <c r="Q960" s="33">
        <v>42018.32929146789</v>
      </c>
      <c r="R960" s="33">
        <v>25.931783309069012</v>
      </c>
      <c r="S960" s="33">
        <v>27.977205472367217</v>
      </c>
      <c r="T960" s="33">
        <v>18.008586814146412</v>
      </c>
      <c r="U960" s="37">
        <f t="shared" si="174"/>
        <v>3.7389148404339087E-2</v>
      </c>
      <c r="V960" s="38">
        <f t="shared" si="175"/>
        <v>1.0373891484043392</v>
      </c>
      <c r="W960" s="38">
        <f t="shared" si="176"/>
        <v>0.14082451785473715</v>
      </c>
      <c r="X960" s="37">
        <f t="shared" si="177"/>
        <v>-8.4703060301295707E-2</v>
      </c>
      <c r="Y960" s="37">
        <f t="shared" si="178"/>
        <v>-1.8688341204926573E-2</v>
      </c>
      <c r="Z960" s="37">
        <f t="shared" si="179"/>
        <v>4.2947456829350195E-2</v>
      </c>
    </row>
    <row r="961" spans="1:26" x14ac:dyDescent="0.3">
      <c r="A961" s="34">
        <v>38687</v>
      </c>
      <c r="B961" s="33">
        <v>1262.07</v>
      </c>
      <c r="C961" s="33">
        <v>22.22</v>
      </c>
      <c r="D961" s="33">
        <v>69.83</v>
      </c>
      <c r="E961" s="37">
        <f t="shared" si="168"/>
        <v>1.6168967814959294E-2</v>
      </c>
      <c r="F961" s="37">
        <f t="shared" si="169"/>
        <v>1.0161689678149592</v>
      </c>
      <c r="G961" s="37">
        <f t="shared" si="170"/>
        <v>0.1707243686248876</v>
      </c>
      <c r="H961" s="37">
        <f t="shared" si="171"/>
        <v>-0.37217041257686345</v>
      </c>
      <c r="I961" s="37">
        <f t="shared" si="172"/>
        <v>-0.14161579124800694</v>
      </c>
      <c r="J961" s="37">
        <f t="shared" si="173"/>
        <v>-5.62835927920875E-2</v>
      </c>
      <c r="K961" s="33">
        <v>196.8</v>
      </c>
      <c r="L961" s="33">
        <v>4.47</v>
      </c>
      <c r="M961" s="33">
        <v>1665.7849019817072</v>
      </c>
      <c r="N961" s="33">
        <v>29.327803150406499</v>
      </c>
      <c r="O961" s="33">
        <v>776069.89472599991</v>
      </c>
      <c r="P961" s="33">
        <v>92.167438973577234</v>
      </c>
      <c r="Q961" s="33">
        <v>42939.742445915501</v>
      </c>
      <c r="R961" s="33">
        <v>26.443803114292397</v>
      </c>
      <c r="S961" s="33">
        <v>28.527159043907641</v>
      </c>
      <c r="T961" s="33">
        <v>18.073464127165973</v>
      </c>
      <c r="U961" s="37">
        <f t="shared" si="174"/>
        <v>1.9765070655174688E-2</v>
      </c>
      <c r="V961" s="38">
        <f t="shared" si="175"/>
        <v>1.0197650706551746</v>
      </c>
      <c r="W961" s="38">
        <f t="shared" si="176"/>
        <v>0.11989575755174342</v>
      </c>
      <c r="X961" s="37">
        <f t="shared" si="177"/>
        <v>-0.12896398343887228</v>
      </c>
      <c r="Y961" s="37">
        <f t="shared" si="178"/>
        <v>-2.1468828349850533E-2</v>
      </c>
      <c r="Z961" s="37">
        <f t="shared" si="179"/>
        <v>4.1955946778431397E-2</v>
      </c>
    </row>
    <row r="962" spans="1:26" x14ac:dyDescent="0.3">
      <c r="A962" s="34">
        <v>38718</v>
      </c>
      <c r="B962" s="33">
        <v>1278.73</v>
      </c>
      <c r="C962" s="33">
        <v>22.406666666666666</v>
      </c>
      <c r="D962" s="33">
        <v>70.776666666666657</v>
      </c>
      <c r="E962" s="37">
        <f t="shared" si="168"/>
        <v>1.3465662667648695E-2</v>
      </c>
      <c r="F962" s="37">
        <f t="shared" si="169"/>
        <v>1.0134656626676486</v>
      </c>
      <c r="G962" s="37">
        <f t="shared" si="170"/>
        <v>0.16603183312312919</v>
      </c>
      <c r="H962" s="37">
        <f t="shared" si="171"/>
        <v>-0.61741671401836529</v>
      </c>
      <c r="I962" s="37">
        <f t="shared" si="172"/>
        <v>-0.14010942925664072</v>
      </c>
      <c r="J962" s="37">
        <f t="shared" si="173"/>
        <v>-5.9463185433289656E-2</v>
      </c>
      <c r="K962" s="33">
        <v>198.3</v>
      </c>
      <c r="L962" s="33">
        <v>4.42</v>
      </c>
      <c r="M962" s="33">
        <v>1675.0073307614723</v>
      </c>
      <c r="N962" s="33">
        <v>29.350473457723982</v>
      </c>
      <c r="O962" s="33">
        <v>781506.02129832341</v>
      </c>
      <c r="P962" s="33">
        <v>92.710294990754733</v>
      </c>
      <c r="Q962" s="33">
        <v>43255.723387598897</v>
      </c>
      <c r="R962" s="33">
        <v>26.468702626685708</v>
      </c>
      <c r="S962" s="33">
        <v>28.551311891344469</v>
      </c>
      <c r="T962" s="33">
        <v>18.067112513540248</v>
      </c>
      <c r="U962" s="37">
        <f t="shared" si="174"/>
        <v>1.3114167795042318E-2</v>
      </c>
      <c r="V962" s="38">
        <f t="shared" si="175"/>
        <v>1.0131141677950424</v>
      </c>
      <c r="W962" s="38">
        <f t="shared" si="176"/>
        <v>0.11994258425278326</v>
      </c>
      <c r="X962" s="37">
        <f t="shared" si="177"/>
        <v>-0.13747408209648082</v>
      </c>
      <c r="Y962" s="37">
        <f t="shared" si="178"/>
        <v>-1.851790212823845E-2</v>
      </c>
      <c r="Z962" s="37">
        <f t="shared" si="179"/>
        <v>3.8695701234187752E-2</v>
      </c>
    </row>
    <row r="963" spans="1:26" x14ac:dyDescent="0.3">
      <c r="A963" s="34">
        <v>38749</v>
      </c>
      <c r="B963" s="33">
        <v>1276.6500000000001</v>
      </c>
      <c r="C963" s="33">
        <v>22.593333333333334</v>
      </c>
      <c r="D963" s="33">
        <v>71.723333333333343</v>
      </c>
      <c r="E963" s="37">
        <f t="shared" si="168"/>
        <v>1.3286745171657559E-2</v>
      </c>
      <c r="F963" s="37">
        <f t="shared" si="169"/>
        <v>1.0132867451716576</v>
      </c>
      <c r="G963" s="37">
        <f t="shared" si="170"/>
        <v>0.15822967191603543</v>
      </c>
      <c r="H963" s="37">
        <f t="shared" si="171"/>
        <v>-0.69118464385989231</v>
      </c>
      <c r="I963" s="37">
        <f t="shared" si="172"/>
        <v>-0.13943657202040871</v>
      </c>
      <c r="J963" s="37">
        <f t="shared" si="173"/>
        <v>-6.0828570156234107E-2</v>
      </c>
      <c r="K963" s="33">
        <v>198.7</v>
      </c>
      <c r="L963" s="33">
        <v>4.57</v>
      </c>
      <c r="M963" s="33">
        <v>1668.9162931555109</v>
      </c>
      <c r="N963" s="33">
        <v>29.535410736453617</v>
      </c>
      <c r="O963" s="33">
        <v>779812.4919217173</v>
      </c>
      <c r="P963" s="33">
        <v>93.761202835094792</v>
      </c>
      <c r="Q963" s="33">
        <v>43810.559899423213</v>
      </c>
      <c r="R963" s="33">
        <v>26.249624763583288</v>
      </c>
      <c r="S963" s="33">
        <v>28.312953220671435</v>
      </c>
      <c r="T963" s="33">
        <v>17.799646790909513</v>
      </c>
      <c r="U963" s="37">
        <f t="shared" si="174"/>
        <v>-1.6279382787413507E-3</v>
      </c>
      <c r="V963" s="38">
        <f t="shared" si="175"/>
        <v>0.9983720617212587</v>
      </c>
      <c r="W963" s="38">
        <f t="shared" si="176"/>
        <v>0.11146982689035911</v>
      </c>
      <c r="X963" s="37">
        <f t="shared" si="177"/>
        <v>-0.14632476789814231</v>
      </c>
      <c r="Y963" s="37">
        <f t="shared" si="178"/>
        <v>-1.4720649775563199E-2</v>
      </c>
      <c r="Z963" s="37">
        <f t="shared" si="179"/>
        <v>3.0301571379718339E-2</v>
      </c>
    </row>
    <row r="964" spans="1:26" x14ac:dyDescent="0.3">
      <c r="A964" s="34">
        <v>38777</v>
      </c>
      <c r="B964" s="33">
        <v>1293.74</v>
      </c>
      <c r="C964" s="33">
        <v>22.78</v>
      </c>
      <c r="D964" s="33">
        <v>72.67</v>
      </c>
      <c r="E964" s="37">
        <f t="shared" ref="E964:E1027" si="180">LN(D964/D963)</f>
        <v>1.3112519931294352E-2</v>
      </c>
      <c r="F964" s="37">
        <f t="shared" ref="F964:F1027" si="181">1+E964</f>
        <v>1.0131125199312943</v>
      </c>
      <c r="G964" s="37">
        <f t="shared" ref="G964:G1027" si="182">PRODUCT(F964:F975)-1</f>
        <v>0.15063212557905326</v>
      </c>
      <c r="H964" s="37">
        <f t="shared" ref="H964:H1027" si="183">((PRODUCT(F964:F999)^(1/COUNT(F964:F999))-1))*12</f>
        <v>-0.78414180572016257</v>
      </c>
      <c r="I964" s="37">
        <f t="shared" ref="I964:I1027" si="184">((PRODUCT(F964:F1023)^(1/COUNT(F964:F1023))-1))*12</f>
        <v>-0.13878351846408465</v>
      </c>
      <c r="J964" s="37">
        <f t="shared" ref="J964:J1027" si="185">((PRODUCT(F964:F1083)^(1/COUNT(F964:F1083))-1))*12</f>
        <v>-6.2176246627316356E-2</v>
      </c>
      <c r="K964" s="33">
        <v>199.8</v>
      </c>
      <c r="L964" s="33">
        <v>4.72</v>
      </c>
      <c r="M964" s="33">
        <v>1681.9461772772772</v>
      </c>
      <c r="N964" s="33">
        <v>29.615482182182181</v>
      </c>
      <c r="O964" s="33">
        <v>787053.96354974667</v>
      </c>
      <c r="P964" s="33">
        <v>94.475728278278268</v>
      </c>
      <c r="Q964" s="33">
        <v>44209.200868149775</v>
      </c>
      <c r="R964" s="33">
        <v>26.327837778667678</v>
      </c>
      <c r="S964" s="33">
        <v>28.39507373397662</v>
      </c>
      <c r="T964" s="33">
        <v>17.802944819044999</v>
      </c>
      <c r="U964" s="37">
        <f t="shared" ref="U964:U1027" si="186">LN(B964/B963)</f>
        <v>1.329778892412789E-2</v>
      </c>
      <c r="V964" s="38">
        <f t="shared" ref="V964:V1027" si="187">1+U964</f>
        <v>1.0132977889241279</v>
      </c>
      <c r="W964" s="38">
        <f t="shared" ref="W964:W1027" si="188">PRODUCT(V964:V975)-1</f>
        <v>0.1293009065894688</v>
      </c>
      <c r="X964" s="37">
        <f t="shared" ref="X964:X1027" si="189">((PRODUCT(V964:V999)^(1/COUNT(V964:V999)))-1)*12</f>
        <v>-0.17046428931498081</v>
      </c>
      <c r="Y964" s="37">
        <f t="shared" ref="Y964:Y1027" si="190">((PRODUCT(V964:V1023)^(1/COUNT(V964:V1023)))-1)*12</f>
        <v>-8.5715512057094045E-3</v>
      </c>
      <c r="Z964" s="37">
        <f t="shared" ref="Z964:Z1015" si="191">((PRODUCT(V964:V1083)^(1/COUNT(V964:V1083)))-1)*12</f>
        <v>2.971845269532114E-2</v>
      </c>
    </row>
    <row r="965" spans="1:26" x14ac:dyDescent="0.3">
      <c r="A965" s="34">
        <v>38808</v>
      </c>
      <c r="B965" s="33">
        <v>1302.17</v>
      </c>
      <c r="C965" s="33">
        <v>23</v>
      </c>
      <c r="D965" s="33">
        <v>73.276666666666657</v>
      </c>
      <c r="E965" s="37">
        <f t="shared" si="180"/>
        <v>8.3135870753712083E-3</v>
      </c>
      <c r="F965" s="37">
        <f t="shared" si="181"/>
        <v>1.0083135870753712</v>
      </c>
      <c r="G965" s="37">
        <f t="shared" si="182"/>
        <v>0.14323124906916429</v>
      </c>
      <c r="H965" s="37">
        <f t="shared" si="183"/>
        <v>-0.91181343614237154</v>
      </c>
      <c r="I965" s="37">
        <f t="shared" si="184"/>
        <v>-0.1381494035406412</v>
      </c>
      <c r="J965" s="37">
        <f t="shared" si="185"/>
        <v>-6.3506678417664553E-2</v>
      </c>
      <c r="K965" s="33">
        <v>201.5</v>
      </c>
      <c r="L965" s="33">
        <v>4.99</v>
      </c>
      <c r="M965" s="33">
        <v>1678.6231464516127</v>
      </c>
      <c r="N965" s="33">
        <v>29.649225806451611</v>
      </c>
      <c r="O965" s="33">
        <v>786655.1540035177</v>
      </c>
      <c r="P965" s="33">
        <v>94.460714623655903</v>
      </c>
      <c r="Q965" s="33">
        <v>44267.236613906869</v>
      </c>
      <c r="R965" s="33">
        <v>26.14728094387451</v>
      </c>
      <c r="S965" s="33">
        <v>28.198403856607353</v>
      </c>
      <c r="T965" s="33">
        <v>17.770595460128284</v>
      </c>
      <c r="U965" s="37">
        <f t="shared" si="186"/>
        <v>6.4948550863758838E-3</v>
      </c>
      <c r="V965" s="38">
        <f t="shared" si="187"/>
        <v>1.0064948550863759</v>
      </c>
      <c r="W965" s="38">
        <f t="shared" si="188"/>
        <v>8.4895031113712438E-2</v>
      </c>
      <c r="X965" s="37">
        <f t="shared" si="189"/>
        <v>-0.19566771627907453</v>
      </c>
      <c r="Y965" s="37">
        <f t="shared" si="190"/>
        <v>-1.3758474773939433E-2</v>
      </c>
      <c r="Z965" s="37">
        <f t="shared" si="191"/>
        <v>3.4225444882513223E-2</v>
      </c>
    </row>
    <row r="966" spans="1:26" x14ac:dyDescent="0.3">
      <c r="A966" s="34">
        <v>38838</v>
      </c>
      <c r="B966" s="33">
        <v>1290.01</v>
      </c>
      <c r="C966" s="33">
        <v>23.22</v>
      </c>
      <c r="D966" s="33">
        <v>73.883333333333326</v>
      </c>
      <c r="E966" s="37">
        <f t="shared" si="180"/>
        <v>8.2450408190368057E-3</v>
      </c>
      <c r="F966" s="37">
        <f t="shared" si="181"/>
        <v>1.0082450408190369</v>
      </c>
      <c r="G966" s="37">
        <f t="shared" si="182"/>
        <v>0.14182189270901935</v>
      </c>
      <c r="H966" s="37">
        <f t="shared" si="183"/>
        <v>-0.90492964711267909</v>
      </c>
      <c r="I966" s="37">
        <f t="shared" si="184"/>
        <v>-0.13773289017537804</v>
      </c>
      <c r="J966" s="37">
        <f t="shared" si="185"/>
        <v>-6.4146421848854551E-2</v>
      </c>
      <c r="K966" s="33">
        <v>202.5</v>
      </c>
      <c r="L966" s="33">
        <v>5.1100000000000003</v>
      </c>
      <c r="M966" s="33">
        <v>1654.7356421234567</v>
      </c>
      <c r="N966" s="33">
        <v>29.785010666666665</v>
      </c>
      <c r="O966" s="33">
        <v>776623.90661750501</v>
      </c>
      <c r="P966" s="33">
        <v>94.772432016460897</v>
      </c>
      <c r="Q966" s="33">
        <v>44479.936564256604</v>
      </c>
      <c r="R966" s="33">
        <v>25.650640708757329</v>
      </c>
      <c r="S966" s="33">
        <v>27.661895284857184</v>
      </c>
      <c r="T966" s="33">
        <v>17.460094743965712</v>
      </c>
      <c r="U966" s="37">
        <f t="shared" si="186"/>
        <v>-9.3821333379273241E-3</v>
      </c>
      <c r="V966" s="38">
        <f t="shared" si="187"/>
        <v>0.99061786666207263</v>
      </c>
      <c r="W966" s="38">
        <f t="shared" si="188"/>
        <v>0.12047350496217613</v>
      </c>
      <c r="X966" s="37">
        <f t="shared" si="189"/>
        <v>-0.16248555456586056</v>
      </c>
      <c r="Y966" s="37">
        <f t="shared" si="190"/>
        <v>-1.0997266687164053E-2</v>
      </c>
      <c r="Z966" s="37">
        <f t="shared" si="191"/>
        <v>3.6166001882492083E-2</v>
      </c>
    </row>
    <row r="967" spans="1:26" x14ac:dyDescent="0.3">
      <c r="A967" s="34">
        <v>38869</v>
      </c>
      <c r="B967" s="33">
        <v>1253.17</v>
      </c>
      <c r="C967" s="33">
        <v>23.44</v>
      </c>
      <c r="D967" s="33">
        <v>74.489999999999995</v>
      </c>
      <c r="E967" s="37">
        <f t="shared" si="180"/>
        <v>8.1776156652321724E-3</v>
      </c>
      <c r="F967" s="37">
        <f t="shared" si="181"/>
        <v>1.0081776156652322</v>
      </c>
      <c r="G967" s="37">
        <f t="shared" si="182"/>
        <v>0.14043558690860336</v>
      </c>
      <c r="H967" s="37">
        <f t="shared" si="183"/>
        <v>-0.8983012410435256</v>
      </c>
      <c r="I967" s="37">
        <f t="shared" si="184"/>
        <v>-0.1373240291845117</v>
      </c>
      <c r="J967" s="37">
        <f t="shared" si="185"/>
        <v>-6.4779708238932088E-2</v>
      </c>
      <c r="K967" s="33">
        <v>202.9</v>
      </c>
      <c r="L967" s="33">
        <v>5.1100000000000003</v>
      </c>
      <c r="M967" s="33">
        <v>1604.310828043371</v>
      </c>
      <c r="N967" s="33">
        <v>30.007936520453423</v>
      </c>
      <c r="O967" s="33">
        <v>754131.46628663014</v>
      </c>
      <c r="P967" s="33">
        <v>95.3622521931986</v>
      </c>
      <c r="Q967" s="33">
        <v>44826.5222784547</v>
      </c>
      <c r="R967" s="33">
        <v>24.749582241646365</v>
      </c>
      <c r="S967" s="33">
        <v>26.690943997751571</v>
      </c>
      <c r="T967" s="33">
        <v>16.82333199087126</v>
      </c>
      <c r="U967" s="37">
        <f t="shared" si="186"/>
        <v>-2.897362918903983E-2</v>
      </c>
      <c r="V967" s="38">
        <f t="shared" si="187"/>
        <v>0.97102637081096022</v>
      </c>
      <c r="W967" s="38">
        <f t="shared" si="188"/>
        <v>0.16720993807885498</v>
      </c>
      <c r="X967" s="37">
        <f t="shared" si="189"/>
        <v>-0.13958047763037174</v>
      </c>
      <c r="Y967" s="37">
        <f t="shared" si="190"/>
        <v>-8.0980793026719233E-3</v>
      </c>
      <c r="Z967" s="37">
        <f t="shared" si="191"/>
        <v>3.6626385985108811E-2</v>
      </c>
    </row>
    <row r="968" spans="1:26" x14ac:dyDescent="0.3">
      <c r="A968" s="34">
        <v>38899</v>
      </c>
      <c r="B968" s="33">
        <v>1260.24</v>
      </c>
      <c r="C968" s="33">
        <v>23.66</v>
      </c>
      <c r="D968" s="33">
        <v>75.849999999999994</v>
      </c>
      <c r="E968" s="37">
        <f t="shared" si="180"/>
        <v>1.8092817606356251E-2</v>
      </c>
      <c r="F968" s="37">
        <f t="shared" si="181"/>
        <v>1.0180928176063562</v>
      </c>
      <c r="G968" s="37">
        <f t="shared" si="182"/>
        <v>0.1390717707514959</v>
      </c>
      <c r="H968" s="37">
        <f t="shared" si="183"/>
        <v>-0.89191281407306633</v>
      </c>
      <c r="I968" s="37">
        <f t="shared" si="184"/>
        <v>-0.1369226107462409</v>
      </c>
      <c r="J968" s="37">
        <f t="shared" si="185"/>
        <v>-6.5406647499666182E-2</v>
      </c>
      <c r="K968" s="33">
        <v>203.5</v>
      </c>
      <c r="L968" s="33">
        <v>5.09</v>
      </c>
      <c r="M968" s="33">
        <v>1608.6050158230958</v>
      </c>
      <c r="N968" s="33">
        <v>30.200275085995084</v>
      </c>
      <c r="O968" s="33">
        <v>757333.02601441042</v>
      </c>
      <c r="P968" s="33">
        <v>96.817027272727259</v>
      </c>
      <c r="Q968" s="33">
        <v>45581.563847515572</v>
      </c>
      <c r="R968" s="33">
        <v>24.696786766853307</v>
      </c>
      <c r="S968" s="33">
        <v>26.634874022226963</v>
      </c>
      <c r="T968" s="33">
        <v>16.614897824653923</v>
      </c>
      <c r="U968" s="37">
        <f t="shared" si="186"/>
        <v>5.6258379230972686E-3</v>
      </c>
      <c r="V968" s="38">
        <f t="shared" si="187"/>
        <v>1.0056258379230973</v>
      </c>
      <c r="W968" s="38">
        <f t="shared" si="188"/>
        <v>0.20446100115817067</v>
      </c>
      <c r="X968" s="37">
        <f t="shared" si="189"/>
        <v>-0.12144459607195923</v>
      </c>
      <c r="Y968" s="37">
        <f t="shared" si="190"/>
        <v>-1.0144977443577119E-2</v>
      </c>
      <c r="Z968" s="37">
        <f t="shared" si="191"/>
        <v>4.0458917696786223E-2</v>
      </c>
    </row>
    <row r="969" spans="1:26" x14ac:dyDescent="0.3">
      <c r="A969" s="34">
        <v>38930</v>
      </c>
      <c r="B969" s="33">
        <v>1287.1500000000001</v>
      </c>
      <c r="C969" s="33">
        <v>23.88</v>
      </c>
      <c r="D969" s="33">
        <v>77.209999999999994</v>
      </c>
      <c r="E969" s="37">
        <f t="shared" si="180"/>
        <v>1.7771276526183127E-2</v>
      </c>
      <c r="F969" s="37">
        <f t="shared" si="181"/>
        <v>1.017771276526183</v>
      </c>
      <c r="G969" s="37">
        <f t="shared" si="182"/>
        <v>9.0723393072399627E-2</v>
      </c>
      <c r="H969" s="37">
        <f t="shared" si="183"/>
        <v>-0.8406810428750302</v>
      </c>
      <c r="I969" s="37">
        <f t="shared" si="184"/>
        <v>-0.13805376079393206</v>
      </c>
      <c r="J969" s="37">
        <f t="shared" si="185"/>
        <v>-6.636911865294115E-2</v>
      </c>
      <c r="K969" s="33">
        <v>203.9</v>
      </c>
      <c r="L969" s="33">
        <v>4.88</v>
      </c>
      <c r="M969" s="33">
        <v>1639.7306226091221</v>
      </c>
      <c r="N969" s="33">
        <v>30.42129298675821</v>
      </c>
      <c r="O969" s="33">
        <v>773180.52776019881</v>
      </c>
      <c r="P969" s="33">
        <v>98.359632810201077</v>
      </c>
      <c r="Q969" s="33">
        <v>46379.418520269552</v>
      </c>
      <c r="R969" s="33">
        <v>25.051393562010958</v>
      </c>
      <c r="S969" s="33">
        <v>27.017418909973298</v>
      </c>
      <c r="T969" s="33">
        <v>16.670768035228601</v>
      </c>
      <c r="U969" s="37">
        <f t="shared" si="186"/>
        <v>2.1128292923526082E-2</v>
      </c>
      <c r="V969" s="38">
        <f t="shared" si="187"/>
        <v>1.0211282929235261</v>
      </c>
      <c r="W969" s="38">
        <f t="shared" si="188"/>
        <v>0.20286904863296007</v>
      </c>
      <c r="X969" s="37">
        <f t="shared" si="189"/>
        <v>-0.11987541601699547</v>
      </c>
      <c r="Y969" s="37">
        <f t="shared" si="190"/>
        <v>-5.5492790231941314E-3</v>
      </c>
      <c r="Z969" s="37">
        <f t="shared" si="191"/>
        <v>4.2932208372993941E-2</v>
      </c>
    </row>
    <row r="970" spans="1:26" x14ac:dyDescent="0.3">
      <c r="A970" s="34">
        <v>38961</v>
      </c>
      <c r="B970" s="33">
        <v>1317.74</v>
      </c>
      <c r="C970" s="33">
        <v>24.1</v>
      </c>
      <c r="D970" s="33">
        <v>78.569999999999993</v>
      </c>
      <c r="E970" s="37">
        <f t="shared" si="180"/>
        <v>1.7460964867005869E-2</v>
      </c>
      <c r="F970" s="37">
        <f t="shared" si="181"/>
        <v>1.0174609648670059</v>
      </c>
      <c r="G970" s="37">
        <f t="shared" si="182"/>
        <v>4.406340588982216E-2</v>
      </c>
      <c r="H970" s="37">
        <f t="shared" si="183"/>
        <v>-0.79801776806843128</v>
      </c>
      <c r="I970" s="37">
        <f t="shared" si="184"/>
        <v>-0.13915147553383012</v>
      </c>
      <c r="J970" s="37">
        <f t="shared" si="185"/>
        <v>-6.7306819732180223E-2</v>
      </c>
      <c r="K970" s="33">
        <v>202.9</v>
      </c>
      <c r="L970" s="33">
        <v>4.72</v>
      </c>
      <c r="M970" s="33">
        <v>1686.9734757023164</v>
      </c>
      <c r="N970" s="33">
        <v>30.852869886643667</v>
      </c>
      <c r="O970" s="33">
        <v>796669.23788220936</v>
      </c>
      <c r="P970" s="33">
        <v>100.58547663873827</v>
      </c>
      <c r="Q970" s="33">
        <v>47501.253677057066</v>
      </c>
      <c r="R970" s="33">
        <v>25.644156440797389</v>
      </c>
      <c r="S970" s="33">
        <v>27.655917575274064</v>
      </c>
      <c r="T970" s="33">
        <v>16.771541300750926</v>
      </c>
      <c r="U970" s="37">
        <f t="shared" si="186"/>
        <v>2.3487676092434739E-2</v>
      </c>
      <c r="V970" s="38">
        <f t="shared" si="187"/>
        <v>1.0234876760924347</v>
      </c>
      <c r="W970" s="38">
        <f t="shared" si="188"/>
        <v>0.12563956722537606</v>
      </c>
      <c r="X970" s="37">
        <f t="shared" si="189"/>
        <v>-0.10258508357160023</v>
      </c>
      <c r="Y970" s="37">
        <f t="shared" si="190"/>
        <v>-3.334151417103115E-2</v>
      </c>
      <c r="Z970" s="37">
        <f t="shared" si="191"/>
        <v>4.1853293616332721E-2</v>
      </c>
    </row>
    <row r="971" spans="1:26" x14ac:dyDescent="0.3">
      <c r="A971" s="34">
        <v>38991</v>
      </c>
      <c r="B971" s="33">
        <v>1363.38</v>
      </c>
      <c r="C971" s="33">
        <v>24.36</v>
      </c>
      <c r="D971" s="33">
        <v>79.55</v>
      </c>
      <c r="E971" s="37">
        <f t="shared" si="180"/>
        <v>1.239580759606566E-2</v>
      </c>
      <c r="F971" s="37">
        <f t="shared" si="181"/>
        <v>1.0123958075960657</v>
      </c>
      <c r="G971" s="37">
        <f t="shared" si="182"/>
        <v>-9.9512043591920563E-4</v>
      </c>
      <c r="H971" s="37">
        <f t="shared" si="183"/>
        <v>-0.76161141975303126</v>
      </c>
      <c r="I971" s="37">
        <f t="shared" si="184"/>
        <v>-0.14021723205604797</v>
      </c>
      <c r="J971" s="37">
        <f t="shared" si="185"/>
        <v>-6.8220734958438722E-2</v>
      </c>
      <c r="K971" s="33">
        <v>201.8</v>
      </c>
      <c r="L971" s="33">
        <v>4.7300000000000004</v>
      </c>
      <c r="M971" s="33">
        <v>1754.9159818632309</v>
      </c>
      <c r="N971" s="33">
        <v>31.355713974231907</v>
      </c>
      <c r="O971" s="33">
        <v>829988.89770034258</v>
      </c>
      <c r="P971" s="33">
        <v>102.3951989593657</v>
      </c>
      <c r="Q971" s="33">
        <v>48427.890105518818</v>
      </c>
      <c r="R971" s="33">
        <v>26.538040282101722</v>
      </c>
      <c r="S971" s="33">
        <v>28.617660202008306</v>
      </c>
      <c r="T971" s="33">
        <v>17.138654934003775</v>
      </c>
      <c r="U971" s="37">
        <f t="shared" si="186"/>
        <v>3.404876259808718E-2</v>
      </c>
      <c r="V971" s="38">
        <f t="shared" si="187"/>
        <v>1.0340487625980872</v>
      </c>
      <c r="W971" s="38">
        <f t="shared" si="188"/>
        <v>0.13148052278861067</v>
      </c>
      <c r="X971" s="37">
        <f t="shared" si="189"/>
        <v>-9.9238441299054347E-2</v>
      </c>
      <c r="Y971" s="37">
        <f t="shared" si="190"/>
        <v>-3.9912033728262131E-2</v>
      </c>
      <c r="Z971" s="37">
        <f t="shared" si="191"/>
        <v>3.890725490632807E-2</v>
      </c>
    </row>
    <row r="972" spans="1:26" x14ac:dyDescent="0.3">
      <c r="A972" s="34">
        <v>39022</v>
      </c>
      <c r="B972" s="33">
        <v>1388.64</v>
      </c>
      <c r="C972" s="33">
        <v>24.619999999999997</v>
      </c>
      <c r="D972" s="33">
        <v>80.53</v>
      </c>
      <c r="E972" s="37">
        <f t="shared" si="180"/>
        <v>1.2244031023657684E-2</v>
      </c>
      <c r="F972" s="37">
        <f t="shared" si="181"/>
        <v>1.0122440310236578</v>
      </c>
      <c r="G972" s="37">
        <f t="shared" si="182"/>
        <v>-6.6620893643512646E-2</v>
      </c>
      <c r="H972" s="37">
        <f t="shared" si="183"/>
        <v>-0.59791932848855911</v>
      </c>
      <c r="I972" s="37">
        <f t="shared" si="184"/>
        <v>-0.14267483648198764</v>
      </c>
      <c r="J972" s="37">
        <f t="shared" si="185"/>
        <v>-6.7454935216060719E-2</v>
      </c>
      <c r="K972" s="33">
        <v>201.5</v>
      </c>
      <c r="L972" s="33">
        <v>4.5999999999999996</v>
      </c>
      <c r="M972" s="33">
        <v>1790.0913445161291</v>
      </c>
      <c r="N972" s="33">
        <v>31.737562580645154</v>
      </c>
      <c r="O972" s="33">
        <v>847875.97198048083</v>
      </c>
      <c r="P972" s="33">
        <v>103.81096322580643</v>
      </c>
      <c r="Q972" s="33">
        <v>49170.016723980378</v>
      </c>
      <c r="R972" s="33">
        <v>26.928020270856489</v>
      </c>
      <c r="S972" s="33">
        <v>29.034995488566953</v>
      </c>
      <c r="T972" s="33">
        <v>17.243760089407676</v>
      </c>
      <c r="U972" s="37">
        <f t="shared" si="186"/>
        <v>1.835794028417331E-2</v>
      </c>
      <c r="V972" s="38">
        <f t="shared" si="187"/>
        <v>1.0183579402841734</v>
      </c>
      <c r="W972" s="38">
        <f t="shared" si="188"/>
        <v>0.12488190353137085</v>
      </c>
      <c r="X972" s="37">
        <f t="shared" si="189"/>
        <v>-0.10315009656667762</v>
      </c>
      <c r="Y972" s="37">
        <f t="shared" si="190"/>
        <v>-4.1080323405072061E-2</v>
      </c>
      <c r="Z972" s="37">
        <f t="shared" si="191"/>
        <v>3.4862112667717327E-2</v>
      </c>
    </row>
    <row r="973" spans="1:26" x14ac:dyDescent="0.3">
      <c r="A973" s="34">
        <v>39052</v>
      </c>
      <c r="B973" s="33">
        <v>1416.42</v>
      </c>
      <c r="C973" s="33">
        <v>24.88</v>
      </c>
      <c r="D973" s="33">
        <v>81.510000000000005</v>
      </c>
      <c r="E973" s="37">
        <f t="shared" si="180"/>
        <v>1.2095926298912658E-2</v>
      </c>
      <c r="F973" s="37">
        <f t="shared" si="181"/>
        <v>1.0120959262989127</v>
      </c>
      <c r="G973" s="37">
        <f t="shared" si="182"/>
        <v>-0.13065983415052274</v>
      </c>
      <c r="H973" s="37">
        <f t="shared" si="183"/>
        <v>-0.4926905501860217</v>
      </c>
      <c r="I973" s="37">
        <f t="shared" si="184"/>
        <v>-0.1451023109828431</v>
      </c>
      <c r="J973" s="37">
        <f t="shared" si="185"/>
        <v>-6.6713258648773532E-2</v>
      </c>
      <c r="K973" s="33">
        <v>201.8</v>
      </c>
      <c r="L973" s="33">
        <v>4.5599999999999996</v>
      </c>
      <c r="M973" s="33">
        <v>1823.1880290386518</v>
      </c>
      <c r="N973" s="33">
        <v>32.025047770069371</v>
      </c>
      <c r="O973" s="33">
        <v>864816.25607673335</v>
      </c>
      <c r="P973" s="33">
        <v>104.91807249752229</v>
      </c>
      <c r="Q973" s="33">
        <v>49767.1404193774</v>
      </c>
      <c r="R973" s="33">
        <v>27.28268978757168</v>
      </c>
      <c r="S973" s="33">
        <v>29.413282471660668</v>
      </c>
      <c r="T973" s="33">
        <v>17.377254324622747</v>
      </c>
      <c r="U973" s="37">
        <f t="shared" si="186"/>
        <v>1.9807710547122114E-2</v>
      </c>
      <c r="V973" s="38">
        <f t="shared" si="187"/>
        <v>1.0198077105471222</v>
      </c>
      <c r="W973" s="38">
        <f t="shared" si="188"/>
        <v>4.8483216620080594E-2</v>
      </c>
      <c r="X973" s="37">
        <f t="shared" si="189"/>
        <v>-0.10296251412954893</v>
      </c>
      <c r="Y973" s="37">
        <f t="shared" si="190"/>
        <v>-4.1585677450238556E-2</v>
      </c>
      <c r="Z973" s="37">
        <f t="shared" si="191"/>
        <v>3.4055458930164484E-2</v>
      </c>
    </row>
    <row r="974" spans="1:26" x14ac:dyDescent="0.3">
      <c r="A974" s="34">
        <v>39083</v>
      </c>
      <c r="B974" s="33">
        <v>1424.16</v>
      </c>
      <c r="C974" s="33">
        <v>25.083333333333332</v>
      </c>
      <c r="D974" s="33">
        <v>82.056666666666672</v>
      </c>
      <c r="E974" s="37">
        <f t="shared" si="180"/>
        <v>6.6843533985793176E-3</v>
      </c>
      <c r="F974" s="37">
        <f t="shared" si="181"/>
        <v>1.0066843533985794</v>
      </c>
      <c r="G974" s="37">
        <f t="shared" si="182"/>
        <v>-0.19316898255761217</v>
      </c>
      <c r="H974" s="37">
        <f t="shared" si="183"/>
        <v>-0.41501351270001452</v>
      </c>
      <c r="I974" s="37">
        <f t="shared" si="184"/>
        <v>-0.14750038609108618</v>
      </c>
      <c r="J974" s="37">
        <f t="shared" si="185"/>
        <v>-6.599456336843712E-2</v>
      </c>
      <c r="K974" s="33">
        <v>202.416</v>
      </c>
      <c r="L974" s="33">
        <v>4.76</v>
      </c>
      <c r="M974" s="33">
        <v>1827.5720915342661</v>
      </c>
      <c r="N974" s="33">
        <v>32.188518117803596</v>
      </c>
      <c r="O974" s="33">
        <v>868168.1710888641</v>
      </c>
      <c r="P974" s="33">
        <v>105.30029907056097</v>
      </c>
      <c r="Q974" s="33">
        <v>50021.757545253735</v>
      </c>
      <c r="R974" s="33">
        <v>27.20753665680714</v>
      </c>
      <c r="S974" s="33">
        <v>29.327838512792738</v>
      </c>
      <c r="T974" s="33">
        <v>17.355811024901492</v>
      </c>
      <c r="U974" s="37">
        <f t="shared" si="186"/>
        <v>5.4496047675646848E-3</v>
      </c>
      <c r="V974" s="38">
        <f t="shared" si="187"/>
        <v>1.0054496047675647</v>
      </c>
      <c r="W974" s="38">
        <f t="shared" si="188"/>
        <v>3.9180336607480326E-2</v>
      </c>
      <c r="X974" s="37">
        <f t="shared" si="189"/>
        <v>-0.10280405474583709</v>
      </c>
      <c r="Y974" s="37">
        <f t="shared" si="190"/>
        <v>-4.2785650370563921E-2</v>
      </c>
      <c r="Z974" s="37">
        <f t="shared" si="191"/>
        <v>3.5733610255340942E-2</v>
      </c>
    </row>
    <row r="975" spans="1:26" x14ac:dyDescent="0.3">
      <c r="A975" s="34">
        <v>39114</v>
      </c>
      <c r="B975" s="33">
        <v>1444.8</v>
      </c>
      <c r="C975" s="33">
        <v>25.286666666666665</v>
      </c>
      <c r="D975" s="33">
        <v>82.603333333333339</v>
      </c>
      <c r="E975" s="37">
        <f t="shared" si="180"/>
        <v>6.6399693328416803E-3</v>
      </c>
      <c r="F975" s="37">
        <f t="shared" si="181"/>
        <v>1.0066399693328416</v>
      </c>
      <c r="G975" s="37">
        <f t="shared" si="182"/>
        <v>-0.22224719488371425</v>
      </c>
      <c r="H975" s="37">
        <f t="shared" si="183"/>
        <v>-0.39745227209302358</v>
      </c>
      <c r="I975" s="37">
        <f t="shared" si="184"/>
        <v>-0.14761961124322642</v>
      </c>
      <c r="J975" s="37">
        <f t="shared" si="185"/>
        <v>-6.4684334559411472E-2</v>
      </c>
      <c r="K975" s="33">
        <v>203.499</v>
      </c>
      <c r="L975" s="33">
        <v>4.72</v>
      </c>
      <c r="M975" s="33">
        <v>1844.1915409903734</v>
      </c>
      <c r="N975" s="33">
        <v>32.276755790773741</v>
      </c>
      <c r="O975" s="33">
        <v>877340.78583099216</v>
      </c>
      <c r="P975" s="33">
        <v>105.43768590181442</v>
      </c>
      <c r="Q975" s="33">
        <v>50160.072936687473</v>
      </c>
      <c r="R975" s="33">
        <v>27.315181413516612</v>
      </c>
      <c r="S975" s="33">
        <v>29.439186629440346</v>
      </c>
      <c r="T975" s="33">
        <v>17.490819579516565</v>
      </c>
      <c r="U975" s="37">
        <f t="shared" si="186"/>
        <v>1.4388737452099452E-2</v>
      </c>
      <c r="V975" s="38">
        <f t="shared" si="187"/>
        <v>1.0143887374520995</v>
      </c>
      <c r="W975" s="38">
        <f t="shared" si="188"/>
        <v>-3.9141905418319634E-2</v>
      </c>
      <c r="X975" s="37">
        <f t="shared" si="189"/>
        <v>-0.10071736012541876</v>
      </c>
      <c r="Y975" s="37">
        <f t="shared" si="190"/>
        <v>-3.5089485883212923E-2</v>
      </c>
      <c r="Z975" s="37">
        <f t="shared" si="191"/>
        <v>3.6444535428991287E-2</v>
      </c>
    </row>
    <row r="976" spans="1:26" x14ac:dyDescent="0.3">
      <c r="A976" s="34">
        <v>39142</v>
      </c>
      <c r="B976" s="33">
        <v>1406.95</v>
      </c>
      <c r="C976" s="33">
        <v>25.49</v>
      </c>
      <c r="D976" s="33">
        <v>83.15</v>
      </c>
      <c r="E976" s="37">
        <f t="shared" si="180"/>
        <v>6.5961708011495791E-3</v>
      </c>
      <c r="F976" s="37">
        <f t="shared" si="181"/>
        <v>1.0065961708011495</v>
      </c>
      <c r="G976" s="37">
        <f t="shared" si="182"/>
        <v>-0.2509418514239532</v>
      </c>
      <c r="H976" s="37">
        <f t="shared" si="183"/>
        <v>-0.38098971774134283</v>
      </c>
      <c r="I976" s="37">
        <f t="shared" si="184"/>
        <v>-0.14773733293211944</v>
      </c>
      <c r="J976" s="37">
        <f t="shared" si="185"/>
        <v>-6.3407956689582878E-2</v>
      </c>
      <c r="K976" s="33">
        <v>205.352</v>
      </c>
      <c r="L976" s="33">
        <v>4.5599999999999996</v>
      </c>
      <c r="M976" s="33">
        <v>1779.6733576980014</v>
      </c>
      <c r="N976" s="33">
        <v>32.242705062526781</v>
      </c>
      <c r="O976" s="33">
        <v>847925.66684363387</v>
      </c>
      <c r="P976" s="33">
        <v>105.17775307764229</v>
      </c>
      <c r="Q976" s="33">
        <v>50111.957921779853</v>
      </c>
      <c r="R976" s="33">
        <v>26.2276055546509</v>
      </c>
      <c r="S976" s="33">
        <v>28.264070221688105</v>
      </c>
      <c r="T976" s="33">
        <v>16.92062537582682</v>
      </c>
      <c r="U976" s="37">
        <f t="shared" si="186"/>
        <v>-2.6546662782472651E-2</v>
      </c>
      <c r="V976" s="38">
        <f t="shared" si="187"/>
        <v>0.97345333721752736</v>
      </c>
      <c r="W976" s="38">
        <f t="shared" si="188"/>
        <v>-6.9327973829468648E-2</v>
      </c>
      <c r="X976" s="37">
        <f t="shared" si="189"/>
        <v>-0.11587721729571543</v>
      </c>
      <c r="Y976" s="37">
        <f t="shared" si="190"/>
        <v>-3.028174156063157E-2</v>
      </c>
      <c r="Z976" s="37">
        <f t="shared" si="191"/>
        <v>3.7370565665121092E-2</v>
      </c>
    </row>
    <row r="977" spans="1:26" x14ac:dyDescent="0.3">
      <c r="A977" s="34">
        <v>39173</v>
      </c>
      <c r="B977" s="33">
        <v>1463.64</v>
      </c>
      <c r="C977" s="33">
        <v>25.716666666666669</v>
      </c>
      <c r="D977" s="33">
        <v>83.740000000000009</v>
      </c>
      <c r="E977" s="37">
        <f t="shared" si="180"/>
        <v>7.0705549520607156E-3</v>
      </c>
      <c r="F977" s="37">
        <f t="shared" si="181"/>
        <v>1.0070705549520607</v>
      </c>
      <c r="G977" s="37">
        <f t="shared" si="182"/>
        <v>-0.27926049763215965</v>
      </c>
      <c r="H977" s="37">
        <f t="shared" si="183"/>
        <v>-0.3655062420366133</v>
      </c>
      <c r="I977" s="37">
        <f t="shared" si="184"/>
        <v>-0.14785357943883737</v>
      </c>
      <c r="J977" s="37">
        <f t="shared" si="185"/>
        <v>-6.2164033451460377E-2</v>
      </c>
      <c r="K977" s="33">
        <v>206.68600000000001</v>
      </c>
      <c r="L977" s="33">
        <v>4.6900000000000004</v>
      </c>
      <c r="M977" s="33">
        <v>1839.4321866018986</v>
      </c>
      <c r="N977" s="33">
        <v>32.319466807943776</v>
      </c>
      <c r="O977" s="33">
        <v>877680.98874367331</v>
      </c>
      <c r="P977" s="33">
        <v>105.24039470501147</v>
      </c>
      <c r="Q977" s="33">
        <v>50215.220954193108</v>
      </c>
      <c r="R977" s="33">
        <v>26.976268314189088</v>
      </c>
      <c r="S977" s="33">
        <v>29.066642443029881</v>
      </c>
      <c r="T977" s="33">
        <v>17.478385478863146</v>
      </c>
      <c r="U977" s="37">
        <f t="shared" si="186"/>
        <v>3.9502242762898966E-2</v>
      </c>
      <c r="V977" s="38">
        <f t="shared" si="187"/>
        <v>1.039502242762899</v>
      </c>
      <c r="W977" s="38">
        <f t="shared" si="188"/>
        <v>-7.1094741082291746E-2</v>
      </c>
      <c r="X977" s="37">
        <f t="shared" si="189"/>
        <v>-8.8934945825979828E-2</v>
      </c>
      <c r="Y977" s="37">
        <f t="shared" si="190"/>
        <v>-1.9631576313427157E-2</v>
      </c>
      <c r="Z977" s="37">
        <f t="shared" si="191"/>
        <v>4.1634635107425488E-2</v>
      </c>
    </row>
    <row r="978" spans="1:26" x14ac:dyDescent="0.3">
      <c r="A978" s="34">
        <v>39203</v>
      </c>
      <c r="B978" s="33">
        <v>1511.14</v>
      </c>
      <c r="C978" s="33">
        <v>25.943333333333335</v>
      </c>
      <c r="D978" s="33">
        <v>84.330000000000013</v>
      </c>
      <c r="E978" s="37">
        <f t="shared" si="180"/>
        <v>7.0209129955529324E-3</v>
      </c>
      <c r="F978" s="37">
        <f t="shared" si="181"/>
        <v>1.007020912995553</v>
      </c>
      <c r="G978" s="37">
        <f t="shared" si="182"/>
        <v>-0.32087021975961039</v>
      </c>
      <c r="H978" s="37">
        <f t="shared" si="183"/>
        <v>-0.35722581031001788</v>
      </c>
      <c r="I978" s="37">
        <f t="shared" si="184"/>
        <v>-0.14970736705554311</v>
      </c>
      <c r="J978" s="37">
        <f t="shared" si="185"/>
        <v>-6.1646696202503293E-2</v>
      </c>
      <c r="K978" s="33">
        <v>207.94900000000001</v>
      </c>
      <c r="L978" s="33">
        <v>4.75</v>
      </c>
      <c r="M978" s="33">
        <v>1887.5933446181514</v>
      </c>
      <c r="N978" s="33">
        <v>32.40630473497508</v>
      </c>
      <c r="O978" s="33">
        <v>901949.52819315169</v>
      </c>
      <c r="P978" s="33">
        <v>105.33818623797183</v>
      </c>
      <c r="Q978" s="33">
        <v>50333.790193184286</v>
      </c>
      <c r="R978" s="33">
        <v>27.548490451851254</v>
      </c>
      <c r="S978" s="33">
        <v>29.678159305539168</v>
      </c>
      <c r="T978" s="33">
        <v>17.919364401755008</v>
      </c>
      <c r="U978" s="37">
        <f t="shared" si="186"/>
        <v>3.1937849209095641E-2</v>
      </c>
      <c r="V978" s="38">
        <f t="shared" si="187"/>
        <v>1.0319378492090956</v>
      </c>
      <c r="W978" s="38">
        <f t="shared" si="188"/>
        <v>-7.0790342925904248E-2</v>
      </c>
      <c r="X978" s="37">
        <f t="shared" si="189"/>
        <v>-8.9240475918513695E-2</v>
      </c>
      <c r="Y978" s="37">
        <f t="shared" si="190"/>
        <v>-2.7769227154351928E-2</v>
      </c>
      <c r="Z978" s="37">
        <f t="shared" si="191"/>
        <v>3.7428311272821979E-2</v>
      </c>
    </row>
    <row r="979" spans="1:26" x14ac:dyDescent="0.3">
      <c r="A979" s="34">
        <v>39234</v>
      </c>
      <c r="B979" s="33">
        <v>1514.19</v>
      </c>
      <c r="C979" s="33">
        <v>26.17</v>
      </c>
      <c r="D979" s="33">
        <v>84.92</v>
      </c>
      <c r="E979" s="37">
        <f t="shared" si="180"/>
        <v>6.9719632485051039E-3</v>
      </c>
      <c r="F979" s="37">
        <f t="shared" si="181"/>
        <v>1.006971963248505</v>
      </c>
      <c r="G979" s="37">
        <f t="shared" si="182"/>
        <v>-0.36190018625398079</v>
      </c>
      <c r="H979" s="37">
        <f t="shared" si="183"/>
        <v>-0.34925785009814669</v>
      </c>
      <c r="I979" s="37">
        <f t="shared" si="184"/>
        <v>-0.15155221378797989</v>
      </c>
      <c r="J979" s="37">
        <f t="shared" si="185"/>
        <v>-6.1139171797417013E-2</v>
      </c>
      <c r="K979" s="33">
        <v>208.352</v>
      </c>
      <c r="L979" s="33">
        <v>5.0999999999999996</v>
      </c>
      <c r="M979" s="33">
        <v>1887.7447544060051</v>
      </c>
      <c r="N979" s="33">
        <v>32.62620953962525</v>
      </c>
      <c r="O979" s="33">
        <v>903321.02602442424</v>
      </c>
      <c r="P979" s="33">
        <v>105.86999289663646</v>
      </c>
      <c r="Q979" s="33">
        <v>50660.763530332457</v>
      </c>
      <c r="R979" s="33">
        <v>27.418262740410601</v>
      </c>
      <c r="S979" s="33">
        <v>29.53331815294467</v>
      </c>
      <c r="T979" s="33">
        <v>17.830781912388129</v>
      </c>
      <c r="U979" s="37">
        <f t="shared" si="186"/>
        <v>2.0163096477512979E-3</v>
      </c>
      <c r="V979" s="38">
        <f t="shared" si="187"/>
        <v>1.0020163096477512</v>
      </c>
      <c r="W979" s="38">
        <f t="shared" si="188"/>
        <v>-7.8283897885882081E-2</v>
      </c>
      <c r="X979" s="37">
        <f t="shared" si="189"/>
        <v>-0.12086438054048809</v>
      </c>
      <c r="Y979" s="37">
        <f t="shared" si="190"/>
        <v>-4.0754910199364947E-2</v>
      </c>
      <c r="Z979" s="37">
        <f t="shared" si="191"/>
        <v>3.5784105469401695E-2</v>
      </c>
    </row>
    <row r="980" spans="1:26" x14ac:dyDescent="0.3">
      <c r="A980" s="34">
        <v>39264</v>
      </c>
      <c r="B980" s="33">
        <v>1520.71</v>
      </c>
      <c r="C980" s="33">
        <v>26.440000000000005</v>
      </c>
      <c r="D980" s="33">
        <v>82.813333333333333</v>
      </c>
      <c r="E980" s="37">
        <f t="shared" si="180"/>
        <v>-2.5120557812062821E-2</v>
      </c>
      <c r="F980" s="37">
        <f t="shared" si="181"/>
        <v>0.97487944218793721</v>
      </c>
      <c r="G980" s="37">
        <f t="shared" si="182"/>
        <v>-0.40236251802056622</v>
      </c>
      <c r="H980" s="37">
        <f t="shared" si="183"/>
        <v>-0.34158271513177496</v>
      </c>
      <c r="I980" s="37">
        <f t="shared" si="184"/>
        <v>-0.15338826406098649</v>
      </c>
      <c r="J980" s="37">
        <f t="shared" si="185"/>
        <v>-6.0641177241758992E-2</v>
      </c>
      <c r="K980" s="33">
        <v>208.29900000000001</v>
      </c>
      <c r="L980" s="33">
        <v>5</v>
      </c>
      <c r="M980" s="33">
        <v>1896.3556456344004</v>
      </c>
      <c r="N980" s="33">
        <v>32.971206390813208</v>
      </c>
      <c r="O980" s="33">
        <v>908756.27589475515</v>
      </c>
      <c r="P980" s="33">
        <v>103.26987538746384</v>
      </c>
      <c r="Q980" s="33">
        <v>49488.157764748692</v>
      </c>
      <c r="R980" s="33">
        <v>27.410088167204329</v>
      </c>
      <c r="S980" s="33">
        <v>29.520310708990625</v>
      </c>
      <c r="T980" s="33">
        <v>18.363105780067624</v>
      </c>
      <c r="U980" s="37">
        <f t="shared" si="186"/>
        <v>4.2966885437825978E-3</v>
      </c>
      <c r="V980" s="38">
        <f t="shared" si="187"/>
        <v>1.0042966885437825</v>
      </c>
      <c r="W980" s="38">
        <f t="shared" si="188"/>
        <v>-0.12168653622793191</v>
      </c>
      <c r="X980" s="37">
        <f t="shared" si="189"/>
        <v>-0.13422585705240708</v>
      </c>
      <c r="Y980" s="37">
        <f t="shared" si="190"/>
        <v>-4.3835318243475641E-2</v>
      </c>
      <c r="Z980" s="37">
        <f t="shared" si="191"/>
        <v>3.7174475083167735E-2</v>
      </c>
    </row>
    <row r="981" spans="1:26" x14ac:dyDescent="0.3">
      <c r="A981" s="34">
        <v>39295</v>
      </c>
      <c r="B981" s="33">
        <v>1454.62</v>
      </c>
      <c r="C981" s="33">
        <v>26.71</v>
      </c>
      <c r="D981" s="33">
        <v>80.706666666666663</v>
      </c>
      <c r="E981" s="37">
        <f t="shared" si="180"/>
        <v>-2.5767896667615763E-2</v>
      </c>
      <c r="F981" s="37">
        <f t="shared" si="181"/>
        <v>0.97423210333238419</v>
      </c>
      <c r="G981" s="37">
        <f t="shared" si="182"/>
        <v>-0.40891127303880781</v>
      </c>
      <c r="H981" s="37">
        <f t="shared" si="183"/>
        <v>-0.32585151301178694</v>
      </c>
      <c r="I981" s="37">
        <f t="shared" si="184"/>
        <v>-0.14943308348963136</v>
      </c>
      <c r="J981" s="37">
        <f t="shared" si="185"/>
        <v>-5.7143208443518834E-2</v>
      </c>
      <c r="K981" s="33">
        <v>207.917</v>
      </c>
      <c r="L981" s="33">
        <v>4.67</v>
      </c>
      <c r="M981" s="33">
        <v>1817.2728004925041</v>
      </c>
      <c r="N981" s="33">
        <v>33.369097428300712</v>
      </c>
      <c r="O981" s="33">
        <v>872191.40442376828</v>
      </c>
      <c r="P981" s="33">
        <v>100.82772830825121</v>
      </c>
      <c r="Q981" s="33">
        <v>48391.786821548536</v>
      </c>
      <c r="R981" s="33">
        <v>26.148607189312322</v>
      </c>
      <c r="S981" s="33">
        <v>28.160884339006913</v>
      </c>
      <c r="T981" s="33">
        <v>18.023542045266808</v>
      </c>
      <c r="U981" s="37">
        <f t="shared" si="186"/>
        <v>-4.4432632933465555E-2</v>
      </c>
      <c r="V981" s="38">
        <f t="shared" si="187"/>
        <v>0.95556736706653445</v>
      </c>
      <c r="W981" s="38">
        <f t="shared" si="188"/>
        <v>-0.18195066880971988</v>
      </c>
      <c r="X981" s="37">
        <f t="shared" si="189"/>
        <v>-0.13672544765736827</v>
      </c>
      <c r="Y981" s="37">
        <f t="shared" si="190"/>
        <v>-3.9368616752950558E-2</v>
      </c>
      <c r="Z981" s="37">
        <f t="shared" si="191"/>
        <v>3.7566397607143642E-2</v>
      </c>
    </row>
    <row r="982" spans="1:26" x14ac:dyDescent="0.3">
      <c r="A982" s="34">
        <v>39326</v>
      </c>
      <c r="B982" s="33">
        <v>1497.12</v>
      </c>
      <c r="C982" s="33">
        <v>26.98</v>
      </c>
      <c r="D982" s="33">
        <v>78.599999999999994</v>
      </c>
      <c r="E982" s="37">
        <f t="shared" si="180"/>
        <v>-2.6449482920215917E-2</v>
      </c>
      <c r="F982" s="37">
        <f t="shared" si="181"/>
        <v>0.97355051707978413</v>
      </c>
      <c r="G982" s="37">
        <f t="shared" si="182"/>
        <v>-0.41580652061857915</v>
      </c>
      <c r="H982" s="37">
        <f t="shared" si="183"/>
        <v>-0.31005279919133688</v>
      </c>
      <c r="I982" s="37">
        <f t="shared" si="184"/>
        <v>-0.14535116456908215</v>
      </c>
      <c r="J982" s="37">
        <f t="shared" si="185"/>
        <v>-5.3587385176461666E-2</v>
      </c>
      <c r="K982" s="33">
        <v>208.49</v>
      </c>
      <c r="L982" s="33">
        <v>4.5199999999999996</v>
      </c>
      <c r="M982" s="33">
        <v>1865.2281229795192</v>
      </c>
      <c r="N982" s="33">
        <v>33.613774953235165</v>
      </c>
      <c r="O982" s="33">
        <v>896551.73006644787</v>
      </c>
      <c r="P982" s="33">
        <v>97.925971509424897</v>
      </c>
      <c r="Q982" s="33">
        <v>47069.684449625143</v>
      </c>
      <c r="R982" s="33">
        <v>26.72574304769692</v>
      </c>
      <c r="S982" s="33">
        <v>28.78159697721204</v>
      </c>
      <c r="T982" s="33">
        <v>19.047328244274809</v>
      </c>
      <c r="U982" s="37">
        <f t="shared" si="186"/>
        <v>2.8798564417291454E-2</v>
      </c>
      <c r="V982" s="38">
        <f t="shared" si="187"/>
        <v>1.0287985644172915</v>
      </c>
      <c r="W982" s="38">
        <f t="shared" si="188"/>
        <v>-0.12763185826949075</v>
      </c>
      <c r="X982" s="37">
        <f t="shared" si="189"/>
        <v>-0.11946844573141346</v>
      </c>
      <c r="Y982" s="37">
        <f t="shared" si="190"/>
        <v>-2.4094863778483244E-2</v>
      </c>
      <c r="Z982" s="37">
        <f t="shared" si="191"/>
        <v>4.2213105533732254E-2</v>
      </c>
    </row>
    <row r="983" spans="1:26" x14ac:dyDescent="0.3">
      <c r="A983" s="34">
        <v>39356</v>
      </c>
      <c r="B983" s="33">
        <v>1539.66</v>
      </c>
      <c r="C983" s="33">
        <v>27.230000000000004</v>
      </c>
      <c r="D983" s="33">
        <v>74.460000000000008</v>
      </c>
      <c r="E983" s="37">
        <f t="shared" si="180"/>
        <v>-5.4109630990589845E-2</v>
      </c>
      <c r="F983" s="37">
        <f t="shared" si="181"/>
        <v>0.94589036900941015</v>
      </c>
      <c r="G983" s="37">
        <f t="shared" si="182"/>
        <v>-0.42307651163550508</v>
      </c>
      <c r="H983" s="37">
        <f t="shared" si="183"/>
        <v>-0.29416728219442412</v>
      </c>
      <c r="I983" s="37">
        <f t="shared" si="184"/>
        <v>-0.14113540102242794</v>
      </c>
      <c r="J983" s="37">
        <f t="shared" si="185"/>
        <v>-4.9969932148268725E-2</v>
      </c>
      <c r="K983" s="33">
        <v>208.93600000000001</v>
      </c>
      <c r="L983" s="33">
        <v>4.53</v>
      </c>
      <c r="M983" s="33">
        <v>1914.1330550024888</v>
      </c>
      <c r="N983" s="33">
        <v>33.852826655052262</v>
      </c>
      <c r="O983" s="33">
        <v>921414.65971818287</v>
      </c>
      <c r="P983" s="33">
        <v>92.570013688402184</v>
      </c>
      <c r="Q983" s="33">
        <v>44560.835225060007</v>
      </c>
      <c r="R983" s="33">
        <v>27.320648130462025</v>
      </c>
      <c r="S983" s="33">
        <v>29.421547626363008</v>
      </c>
      <c r="T983" s="33">
        <v>20.677679290894439</v>
      </c>
      <c r="U983" s="37">
        <f t="shared" si="186"/>
        <v>2.8018350283972964E-2</v>
      </c>
      <c r="V983" s="38">
        <f t="shared" si="187"/>
        <v>1.028018350283973</v>
      </c>
      <c r="W983" s="38">
        <f t="shared" si="188"/>
        <v>-0.19585668126026068</v>
      </c>
      <c r="X983" s="37">
        <f t="shared" si="189"/>
        <v>-0.11860141096568189</v>
      </c>
      <c r="Y983" s="37">
        <f t="shared" si="190"/>
        <v>-2.4233970427550933E-2</v>
      </c>
      <c r="Z983" s="37">
        <f t="shared" si="191"/>
        <v>4.0838256673874973E-2</v>
      </c>
    </row>
    <row r="984" spans="1:26" x14ac:dyDescent="0.3">
      <c r="A984" s="34">
        <v>39387</v>
      </c>
      <c r="B984" s="33">
        <v>1463.39</v>
      </c>
      <c r="C984" s="33">
        <v>27.480000000000004</v>
      </c>
      <c r="D984" s="33">
        <v>70.320000000000007</v>
      </c>
      <c r="E984" s="37">
        <f t="shared" si="180"/>
        <v>-5.7205815067649282E-2</v>
      </c>
      <c r="F984" s="37">
        <f t="shared" si="181"/>
        <v>0.94279418493235068</v>
      </c>
      <c r="G984" s="37">
        <f t="shared" si="182"/>
        <v>-0.54584606958854898</v>
      </c>
      <c r="H984" s="37">
        <f t="shared" si="183"/>
        <v>-0.26797387848059495</v>
      </c>
      <c r="I984" s="37">
        <f t="shared" si="184"/>
        <v>-0.13012781091097381</v>
      </c>
      <c r="J984" s="37">
        <f t="shared" si="185"/>
        <v>-4.3568018643994399E-2</v>
      </c>
      <c r="K984" s="33">
        <v>210.17699999999999</v>
      </c>
      <c r="L984" s="33">
        <v>4.1500000000000004</v>
      </c>
      <c r="M984" s="33">
        <v>1808.570598447975</v>
      </c>
      <c r="N984" s="33">
        <v>33.9619103898143</v>
      </c>
      <c r="O984" s="33">
        <v>871961.96124334482</v>
      </c>
      <c r="P984" s="33">
        <v>86.9068973293938</v>
      </c>
      <c r="Q984" s="33">
        <v>41900.221482060151</v>
      </c>
      <c r="R984" s="33">
        <v>25.729053579498384</v>
      </c>
      <c r="S984" s="33">
        <v>27.711039143379491</v>
      </c>
      <c r="T984" s="33">
        <v>20.810437997724687</v>
      </c>
      <c r="U984" s="37">
        <f t="shared" si="186"/>
        <v>-5.0805950786661211E-2</v>
      </c>
      <c r="V984" s="38">
        <f t="shared" si="187"/>
        <v>0.94919404921333883</v>
      </c>
      <c r="W984" s="38">
        <f t="shared" si="188"/>
        <v>-0.39615610558370573</v>
      </c>
      <c r="X984" s="37">
        <f t="shared" si="189"/>
        <v>-0.1137718520898221</v>
      </c>
      <c r="Y984" s="37">
        <f t="shared" si="190"/>
        <v>-3.0525145791830077E-2</v>
      </c>
      <c r="Z984" s="37">
        <f t="shared" si="191"/>
        <v>4.0583549222635185E-2</v>
      </c>
    </row>
    <row r="985" spans="1:26" x14ac:dyDescent="0.3">
      <c r="A985" s="34">
        <v>39417</v>
      </c>
      <c r="B985" s="33">
        <v>1479.22</v>
      </c>
      <c r="C985" s="33">
        <v>27.73</v>
      </c>
      <c r="D985" s="33">
        <v>66.180000000000007</v>
      </c>
      <c r="E985" s="37">
        <f t="shared" si="180"/>
        <v>-6.0677950883455498E-2</v>
      </c>
      <c r="F985" s="37">
        <f t="shared" si="181"/>
        <v>0.93932204911654449</v>
      </c>
      <c r="G985" s="37">
        <f t="shared" si="182"/>
        <v>-0.68393061061680971</v>
      </c>
      <c r="H985" s="37">
        <f t="shared" si="183"/>
        <v>-0.2408475650769466</v>
      </c>
      <c r="I985" s="37">
        <f t="shared" si="184"/>
        <v>-0.11846076060515687</v>
      </c>
      <c r="J985" s="37">
        <f t="shared" si="185"/>
        <v>-3.6843199482976097E-2</v>
      </c>
      <c r="K985" s="33">
        <v>210.036</v>
      </c>
      <c r="L985" s="33">
        <v>4.0999999999999996</v>
      </c>
      <c r="M985" s="33">
        <v>1829.3617887409778</v>
      </c>
      <c r="N985" s="33">
        <v>34.293886238549582</v>
      </c>
      <c r="O985" s="33">
        <v>883363.80575751595</v>
      </c>
      <c r="P985" s="33">
        <v>81.845271953379438</v>
      </c>
      <c r="Q985" s="33">
        <v>39521.515842830966</v>
      </c>
      <c r="R985" s="33">
        <v>25.955510105240233</v>
      </c>
      <c r="S985" s="33">
        <v>27.959981545763828</v>
      </c>
      <c r="T985" s="33">
        <v>22.351465699607129</v>
      </c>
      <c r="U985" s="37">
        <f t="shared" si="186"/>
        <v>1.0759259778661018E-2</v>
      </c>
      <c r="V985" s="38">
        <f t="shared" si="187"/>
        <v>1.010759259778661</v>
      </c>
      <c r="W985" s="38">
        <f t="shared" si="188"/>
        <v>-0.42279979774641729</v>
      </c>
      <c r="X985" s="37">
        <f t="shared" si="189"/>
        <v>-8.9008404865913437E-2</v>
      </c>
      <c r="Y985" s="37">
        <f t="shared" si="190"/>
        <v>-2.6319218556665191E-2</v>
      </c>
      <c r="Z985" s="37">
        <f t="shared" si="191"/>
        <v>4.7233588636419022E-2</v>
      </c>
    </row>
    <row r="986" spans="1:26" x14ac:dyDescent="0.3">
      <c r="A986" s="34">
        <v>39448</v>
      </c>
      <c r="B986" s="33">
        <v>1378.76</v>
      </c>
      <c r="C986" s="33">
        <v>27.92</v>
      </c>
      <c r="D986" s="33">
        <v>64.25</v>
      </c>
      <c r="E986" s="37">
        <f t="shared" si="180"/>
        <v>-2.9596578718136989E-2</v>
      </c>
      <c r="F986" s="37">
        <f t="shared" si="181"/>
        <v>0.97040342128186297</v>
      </c>
      <c r="G986" s="37">
        <f t="shared" si="182"/>
        <v>-0.84127246523455768</v>
      </c>
      <c r="H986" s="37">
        <f t="shared" si="183"/>
        <v>-0.21263826489874216</v>
      </c>
      <c r="I986" s="37">
        <f t="shared" si="184"/>
        <v>-0.10605086433839084</v>
      </c>
      <c r="J986" s="37">
        <f t="shared" si="185"/>
        <v>-2.9753816045731796E-2</v>
      </c>
      <c r="K986" s="33">
        <v>211.08</v>
      </c>
      <c r="L986" s="33">
        <v>3.74</v>
      </c>
      <c r="M986" s="33">
        <v>1696.6886786052678</v>
      </c>
      <c r="N986" s="33">
        <v>34.358081106689404</v>
      </c>
      <c r="O986" s="33">
        <v>820681.07103376207</v>
      </c>
      <c r="P986" s="33">
        <v>79.065426615501224</v>
      </c>
      <c r="Q986" s="33">
        <v>38243.60934021818</v>
      </c>
      <c r="R986" s="33">
        <v>24.022317760836813</v>
      </c>
      <c r="S986" s="33">
        <v>25.886705943137208</v>
      </c>
      <c r="T986" s="33">
        <v>21.459299610894941</v>
      </c>
      <c r="U986" s="37">
        <f t="shared" si="186"/>
        <v>-7.033037731565632E-2</v>
      </c>
      <c r="V986" s="38">
        <f t="shared" si="187"/>
        <v>0.92966962268434372</v>
      </c>
      <c r="W986" s="38">
        <f t="shared" si="188"/>
        <v>-0.43249885968091495</v>
      </c>
      <c r="X986" s="37">
        <f t="shared" si="189"/>
        <v>-8.1181059652204901E-2</v>
      </c>
      <c r="Y986" s="37">
        <f t="shared" si="190"/>
        <v>-2.4556694940492285E-2</v>
      </c>
      <c r="Z986" s="37">
        <f t="shared" si="191"/>
        <v>4.8824757899493143E-2</v>
      </c>
    </row>
    <row r="987" spans="1:26" x14ac:dyDescent="0.3">
      <c r="A987" s="34">
        <v>39479</v>
      </c>
      <c r="B987" s="33">
        <v>1354.87</v>
      </c>
      <c r="C987" s="33">
        <v>28.11</v>
      </c>
      <c r="D987" s="33">
        <v>62.32</v>
      </c>
      <c r="E987" s="37">
        <f t="shared" si="180"/>
        <v>-3.0499322212836407E-2</v>
      </c>
      <c r="F987" s="37">
        <f t="shared" si="181"/>
        <v>0.96950067778716364</v>
      </c>
      <c r="G987" s="37">
        <f t="shared" si="182"/>
        <v>-0.86882383037275634</v>
      </c>
      <c r="H987" s="37">
        <f t="shared" si="183"/>
        <v>-0.19729714465304138</v>
      </c>
      <c r="I987" s="37">
        <f t="shared" si="184"/>
        <v>-9.9188516023240858E-2</v>
      </c>
      <c r="J987" s="37">
        <f t="shared" si="185"/>
        <v>-2.5101347122384876E-2</v>
      </c>
      <c r="K987" s="33">
        <v>211.69300000000001</v>
      </c>
      <c r="L987" s="33">
        <v>3.74</v>
      </c>
      <c r="M987" s="33">
        <v>1662.4619005352085</v>
      </c>
      <c r="N987" s="33">
        <v>34.49172542313633</v>
      </c>
      <c r="O987" s="33">
        <v>805516.01628397114</v>
      </c>
      <c r="P987" s="33">
        <v>76.468314776586851</v>
      </c>
      <c r="Q987" s="33">
        <v>37051.346723166869</v>
      </c>
      <c r="R987" s="33">
        <v>23.495263401811776</v>
      </c>
      <c r="S987" s="33">
        <v>25.329469431905355</v>
      </c>
      <c r="T987" s="33">
        <v>21.740532734274709</v>
      </c>
      <c r="U987" s="37">
        <f t="shared" si="186"/>
        <v>-1.7479035736155862E-2</v>
      </c>
      <c r="V987" s="38">
        <f t="shared" si="187"/>
        <v>0.98252096426384417</v>
      </c>
      <c r="W987" s="38">
        <f t="shared" si="188"/>
        <v>-0.39795759198865299</v>
      </c>
      <c r="X987" s="37">
        <f t="shared" si="189"/>
        <v>-4.6377878486388635E-2</v>
      </c>
      <c r="Y987" s="37">
        <f t="shared" si="190"/>
        <v>-2.143845979379666E-3</v>
      </c>
      <c r="Z987" s="37">
        <f t="shared" si="191"/>
        <v>6.0669782469410904E-2</v>
      </c>
    </row>
    <row r="988" spans="1:26" x14ac:dyDescent="0.3">
      <c r="A988" s="34">
        <v>39508</v>
      </c>
      <c r="B988" s="33">
        <v>1316.94</v>
      </c>
      <c r="C988" s="33">
        <v>28.3</v>
      </c>
      <c r="D988" s="33">
        <v>60.39</v>
      </c>
      <c r="E988" s="37">
        <f t="shared" si="180"/>
        <v>-3.1458873242683004E-2</v>
      </c>
      <c r="F988" s="37">
        <f t="shared" si="181"/>
        <v>0.96854112675731696</v>
      </c>
      <c r="G988" s="37">
        <f t="shared" si="182"/>
        <v>-0.8981423940206148</v>
      </c>
      <c r="H988" s="37">
        <f t="shared" si="183"/>
        <v>-0.18172143236303695</v>
      </c>
      <c r="I988" s="37">
        <f t="shared" si="184"/>
        <v>-9.2141612959769859E-2</v>
      </c>
      <c r="J988" s="37">
        <f t="shared" si="185"/>
        <v>-2.0381179255781312E-2</v>
      </c>
      <c r="K988" s="33">
        <v>213.52799999999999</v>
      </c>
      <c r="L988" s="33">
        <v>3.51</v>
      </c>
      <c r="M988" s="33">
        <v>1602.0339993818143</v>
      </c>
      <c r="N988" s="33">
        <v>34.426444775392454</v>
      </c>
      <c r="O988" s="33">
        <v>777626.82306975918</v>
      </c>
      <c r="P988" s="33">
        <v>73.46335688996291</v>
      </c>
      <c r="Q988" s="33">
        <v>35659.091412807531</v>
      </c>
      <c r="R988" s="33">
        <v>22.606810842249338</v>
      </c>
      <c r="S988" s="33">
        <v>24.384051798830338</v>
      </c>
      <c r="T988" s="33">
        <v>21.807252856433184</v>
      </c>
      <c r="U988" s="37">
        <f t="shared" si="186"/>
        <v>-2.8394645132843767E-2</v>
      </c>
      <c r="V988" s="38">
        <f t="shared" si="187"/>
        <v>0.97160535486715627</v>
      </c>
      <c r="W988" s="38">
        <f t="shared" si="188"/>
        <v>-0.43153203974663423</v>
      </c>
      <c r="X988" s="37">
        <f t="shared" si="189"/>
        <v>-3.0834815731431764E-2</v>
      </c>
      <c r="Y988" s="37">
        <f t="shared" si="190"/>
        <v>5.6043394376406042E-3</v>
      </c>
      <c r="Z988" s="37">
        <f t="shared" si="191"/>
        <v>5.9296972263753744E-2</v>
      </c>
    </row>
    <row r="989" spans="1:26" x14ac:dyDescent="0.3">
      <c r="A989" s="34">
        <v>39539</v>
      </c>
      <c r="B989" s="33">
        <v>1370.47</v>
      </c>
      <c r="C989" s="33">
        <v>28.436666666666667</v>
      </c>
      <c r="D989" s="33">
        <v>57.383333333333326</v>
      </c>
      <c r="E989" s="37">
        <f t="shared" si="180"/>
        <v>-5.1069627203386841E-2</v>
      </c>
      <c r="F989" s="37">
        <f t="shared" si="181"/>
        <v>0.94893037279661319</v>
      </c>
      <c r="G989" s="37">
        <f t="shared" si="182"/>
        <v>-0.92944275530083009</v>
      </c>
      <c r="H989" s="37">
        <f t="shared" si="183"/>
        <v>-0.16588773121107758</v>
      </c>
      <c r="I989" s="37">
        <f t="shared" si="184"/>
        <v>-8.4897975421597049E-2</v>
      </c>
      <c r="J989" s="37">
        <f t="shared" si="185"/>
        <v>-1.5586421647082904E-2</v>
      </c>
      <c r="K989" s="33">
        <v>214.82300000000001</v>
      </c>
      <c r="L989" s="33">
        <v>3.68</v>
      </c>
      <c r="M989" s="33">
        <v>1657.102330337068</v>
      </c>
      <c r="N989" s="33">
        <v>34.384164994747607</v>
      </c>
      <c r="O989" s="33">
        <v>805747.81302311609</v>
      </c>
      <c r="P989" s="33">
        <v>69.384995942395975</v>
      </c>
      <c r="Q989" s="33">
        <v>33737.692424722765</v>
      </c>
      <c r="R989" s="33">
        <v>23.356040643201599</v>
      </c>
      <c r="S989" s="33">
        <v>25.204092441252204</v>
      </c>
      <c r="T989" s="33">
        <v>23.88271855939588</v>
      </c>
      <c r="U989" s="37">
        <f t="shared" si="186"/>
        <v>3.9842883063102102E-2</v>
      </c>
      <c r="V989" s="38">
        <f t="shared" si="187"/>
        <v>1.0398428830631021</v>
      </c>
      <c r="W989" s="38">
        <f t="shared" si="188"/>
        <v>-0.45095576005679261</v>
      </c>
      <c r="X989" s="37">
        <f t="shared" si="189"/>
        <v>-2.5495061742833336E-2</v>
      </c>
      <c r="Y989" s="37">
        <f t="shared" si="190"/>
        <v>1.6343441226392308E-2</v>
      </c>
      <c r="Z989" s="37">
        <f t="shared" si="191"/>
        <v>6.2103225032637432E-2</v>
      </c>
    </row>
    <row r="990" spans="1:26" x14ac:dyDescent="0.3">
      <c r="A990" s="34">
        <v>39569</v>
      </c>
      <c r="B990" s="33">
        <v>1403.22</v>
      </c>
      <c r="C990" s="33">
        <v>28.573333333333334</v>
      </c>
      <c r="D990" s="33">
        <v>54.376666666666665</v>
      </c>
      <c r="E990" s="37">
        <f t="shared" si="180"/>
        <v>-5.3818760836321373E-2</v>
      </c>
      <c r="F990" s="37">
        <f t="shared" si="181"/>
        <v>0.94618123916367858</v>
      </c>
      <c r="G990" s="37">
        <f t="shared" si="182"/>
        <v>-0.92333340486910243</v>
      </c>
      <c r="H990" s="37">
        <f t="shared" si="183"/>
        <v>-0.14522383479127532</v>
      </c>
      <c r="I990" s="37">
        <f t="shared" si="184"/>
        <v>-7.2058071164030846E-2</v>
      </c>
      <c r="J990" s="37">
        <f t="shared" si="185"/>
        <v>-8.3592197467434737E-3</v>
      </c>
      <c r="K990" s="33">
        <v>216.63200000000001</v>
      </c>
      <c r="L990" s="33">
        <v>3.88</v>
      </c>
      <c r="M990" s="33">
        <v>1682.5335345655305</v>
      </c>
      <c r="N990" s="33">
        <v>34.260908145303247</v>
      </c>
      <c r="O990" s="33">
        <v>819501.70604261383</v>
      </c>
      <c r="P990" s="33">
        <v>65.200442670827329</v>
      </c>
      <c r="Q990" s="33">
        <v>31756.795871099228</v>
      </c>
      <c r="R990" s="33">
        <v>23.696432116623178</v>
      </c>
      <c r="S990" s="33">
        <v>25.583647878051789</v>
      </c>
      <c r="T990" s="33">
        <v>25.805553852755473</v>
      </c>
      <c r="U990" s="37">
        <f t="shared" si="186"/>
        <v>2.3615848970011788E-2</v>
      </c>
      <c r="V990" s="38">
        <f t="shared" si="187"/>
        <v>1.0236158489700118</v>
      </c>
      <c r="W990" s="38">
        <f t="shared" si="188"/>
        <v>-0.41205239238801983</v>
      </c>
      <c r="X990" s="37">
        <f t="shared" si="189"/>
        <v>-3.1738629203450497E-2</v>
      </c>
      <c r="Y990" s="37">
        <f t="shared" si="190"/>
        <v>1.1053633922114336E-2</v>
      </c>
      <c r="Z990" s="37">
        <f t="shared" si="191"/>
        <v>5.6315938975777691E-2</v>
      </c>
    </row>
    <row r="991" spans="1:26" x14ac:dyDescent="0.3">
      <c r="A991" s="34">
        <v>39600</v>
      </c>
      <c r="B991" s="33">
        <v>1341.25</v>
      </c>
      <c r="C991" s="33">
        <v>28.71</v>
      </c>
      <c r="D991" s="33">
        <v>51.37</v>
      </c>
      <c r="E991" s="37">
        <f t="shared" si="180"/>
        <v>-5.688079580092506E-2</v>
      </c>
      <c r="F991" s="37">
        <f t="shared" si="181"/>
        <v>0.94311920419907491</v>
      </c>
      <c r="G991" s="37">
        <f t="shared" si="182"/>
        <v>-0.91652901137878662</v>
      </c>
      <c r="H991" s="37">
        <f t="shared" si="183"/>
        <v>-0.12360197724581479</v>
      </c>
      <c r="I991" s="37">
        <f t="shared" si="184"/>
        <v>-5.8656198129498183E-2</v>
      </c>
      <c r="J991" s="37">
        <f t="shared" si="185"/>
        <v>-8.7647627885889534E-4</v>
      </c>
      <c r="K991" s="33">
        <v>218.815</v>
      </c>
      <c r="L991" s="33">
        <v>4.0999999999999996</v>
      </c>
      <c r="M991" s="33">
        <v>1592.1838596531315</v>
      </c>
      <c r="N991" s="33">
        <v>34.081340995818387</v>
      </c>
      <c r="O991" s="33">
        <v>776878.93815499858</v>
      </c>
      <c r="P991" s="33">
        <v>60.980790210908751</v>
      </c>
      <c r="Q991" s="33">
        <v>29754.535733846988</v>
      </c>
      <c r="R991" s="33">
        <v>22.416812802281939</v>
      </c>
      <c r="S991" s="33">
        <v>24.216735515654349</v>
      </c>
      <c r="T991" s="33">
        <v>26.109597041074558</v>
      </c>
      <c r="U991" s="37">
        <f t="shared" si="186"/>
        <v>-4.5167580707125315E-2</v>
      </c>
      <c r="V991" s="38">
        <f t="shared" si="187"/>
        <v>0.95483241929287466</v>
      </c>
      <c r="W991" s="38">
        <f t="shared" si="188"/>
        <v>-0.38999860638245987</v>
      </c>
      <c r="X991" s="37">
        <f t="shared" si="189"/>
        <v>-3.7807741702418962E-2</v>
      </c>
      <c r="Y991" s="37">
        <f t="shared" si="190"/>
        <v>1.4824490268289026E-2</v>
      </c>
      <c r="Z991" s="37">
        <f t="shared" si="191"/>
        <v>5.5750889915209711E-2</v>
      </c>
    </row>
    <row r="992" spans="1:26" x14ac:dyDescent="0.3">
      <c r="A992" s="34">
        <v>39630</v>
      </c>
      <c r="B992" s="33">
        <v>1257.33</v>
      </c>
      <c r="C992" s="33">
        <v>28.756666666666668</v>
      </c>
      <c r="D992" s="33">
        <v>49.563333333333333</v>
      </c>
      <c r="E992" s="37">
        <f t="shared" si="180"/>
        <v>-3.5803031438154234E-2</v>
      </c>
      <c r="F992" s="37">
        <f t="shared" si="181"/>
        <v>0.96419696856184578</v>
      </c>
      <c r="G992" s="37">
        <f t="shared" si="182"/>
        <v>-0.90890379200487226</v>
      </c>
      <c r="H992" s="37">
        <f t="shared" si="183"/>
        <v>-0.10090390058710819</v>
      </c>
      <c r="I992" s="37">
        <f t="shared" si="184"/>
        <v>-4.4622016697636102E-2</v>
      </c>
      <c r="J992" s="37">
        <f t="shared" si="185"/>
        <v>6.8978097902769875E-3</v>
      </c>
      <c r="K992" s="33">
        <v>219.964</v>
      </c>
      <c r="L992" s="33">
        <v>4.01</v>
      </c>
      <c r="M992" s="33">
        <v>1484.766777699987</v>
      </c>
      <c r="N992" s="33">
        <v>33.958422453977313</v>
      </c>
      <c r="O992" s="33">
        <v>725847.39251404488</v>
      </c>
      <c r="P992" s="33">
        <v>58.528779815484953</v>
      </c>
      <c r="Q992" s="33">
        <v>28612.549023967014</v>
      </c>
      <c r="R992" s="33">
        <v>20.90720646266157</v>
      </c>
      <c r="S992" s="33">
        <v>22.603177385642233</v>
      </c>
      <c r="T992" s="33">
        <v>25.368148496872688</v>
      </c>
      <c r="U992" s="37">
        <f t="shared" si="186"/>
        <v>-6.4611589976651673E-2</v>
      </c>
      <c r="V992" s="38">
        <f t="shared" si="187"/>
        <v>0.93538841002334827</v>
      </c>
      <c r="W992" s="38">
        <f t="shared" si="188"/>
        <v>-0.34457431708815445</v>
      </c>
      <c r="X992" s="37">
        <f t="shared" si="189"/>
        <v>-3.5622613753031551E-2</v>
      </c>
      <c r="Y992" s="37">
        <f t="shared" si="190"/>
        <v>2.1475135770545606E-2</v>
      </c>
      <c r="Z992" s="37">
        <f t="shared" si="191"/>
        <v>6.2324278753157714E-2</v>
      </c>
    </row>
    <row r="993" spans="1:26" x14ac:dyDescent="0.3">
      <c r="A993" s="34">
        <v>39661</v>
      </c>
      <c r="B993" s="33">
        <v>1281.47</v>
      </c>
      <c r="C993" s="33">
        <v>28.803333333333335</v>
      </c>
      <c r="D993" s="33">
        <v>47.756666666666668</v>
      </c>
      <c r="E993" s="37">
        <f t="shared" si="180"/>
        <v>-3.7132639803850932E-2</v>
      </c>
      <c r="F993" s="37">
        <f t="shared" si="181"/>
        <v>0.96286736019614905</v>
      </c>
      <c r="G993" s="37">
        <f t="shared" si="182"/>
        <v>-0.88648200614413442</v>
      </c>
      <c r="H993" s="37">
        <f t="shared" si="183"/>
        <v>-8.4806279854112709E-2</v>
      </c>
      <c r="I993" s="37">
        <f t="shared" si="184"/>
        <v>-3.4886538192564043E-2</v>
      </c>
      <c r="J993" s="37">
        <f t="shared" si="185"/>
        <v>1.2655988677411578E-2</v>
      </c>
      <c r="K993" s="33">
        <v>219.08600000000001</v>
      </c>
      <c r="L993" s="33">
        <v>3.89</v>
      </c>
      <c r="M993" s="33">
        <v>1519.3379627634808</v>
      </c>
      <c r="N993" s="33">
        <v>34.149841812499808</v>
      </c>
      <c r="O993" s="33">
        <v>744139.17818608577</v>
      </c>
      <c r="P993" s="33">
        <v>56.621315084791661</v>
      </c>
      <c r="Q993" s="33">
        <v>27731.906861838492</v>
      </c>
      <c r="R993" s="33">
        <v>21.401617360047918</v>
      </c>
      <c r="S993" s="33">
        <v>23.155126607759239</v>
      </c>
      <c r="T993" s="33">
        <v>26.833321700286174</v>
      </c>
      <c r="U993" s="37">
        <f t="shared" si="186"/>
        <v>1.9017431495520824E-2</v>
      </c>
      <c r="V993" s="38">
        <f t="shared" si="187"/>
        <v>1.0190174314955209</v>
      </c>
      <c r="W993" s="38">
        <f t="shared" si="188"/>
        <v>-0.29200022665912195</v>
      </c>
      <c r="X993" s="37">
        <f t="shared" si="189"/>
        <v>-3.8759580910432412E-3</v>
      </c>
      <c r="Y993" s="37">
        <f t="shared" si="190"/>
        <v>4.0866930447856831E-2</v>
      </c>
      <c r="Z993" s="37">
        <f t="shared" si="191"/>
        <v>7.0454810605278695E-2</v>
      </c>
    </row>
    <row r="994" spans="1:26" x14ac:dyDescent="0.3">
      <c r="A994" s="34">
        <v>39692</v>
      </c>
      <c r="B994" s="33">
        <v>1216.95</v>
      </c>
      <c r="C994" s="33">
        <v>28.85</v>
      </c>
      <c r="D994" s="33">
        <v>45.95</v>
      </c>
      <c r="E994" s="37">
        <f t="shared" si="180"/>
        <v>-3.856482443547514E-2</v>
      </c>
      <c r="F994" s="37">
        <f t="shared" si="181"/>
        <v>0.96143517556452485</v>
      </c>
      <c r="G994" s="37">
        <f t="shared" si="182"/>
        <v>-0.86234017152621434</v>
      </c>
      <c r="H994" s="37">
        <f t="shared" si="183"/>
        <v>-6.8278343937361985E-2</v>
      </c>
      <c r="I994" s="37">
        <f t="shared" si="184"/>
        <v>-2.4897934311165937E-2</v>
      </c>
      <c r="J994" s="37">
        <f t="shared" si="185"/>
        <v>1.8511564692602178E-2</v>
      </c>
      <c r="K994" s="33">
        <v>218.78299999999999</v>
      </c>
      <c r="L994" s="33">
        <v>3.69</v>
      </c>
      <c r="M994" s="33">
        <v>1444.839925177002</v>
      </c>
      <c r="N994" s="33">
        <v>34.25254270212951</v>
      </c>
      <c r="O994" s="33">
        <v>709049.64915572631</v>
      </c>
      <c r="P994" s="33">
        <v>54.554743055904709</v>
      </c>
      <c r="Q994" s="33">
        <v>26772.530817786781</v>
      </c>
      <c r="R994" s="33">
        <v>20.362733946097507</v>
      </c>
      <c r="S994" s="33">
        <v>22.050373871028608</v>
      </c>
      <c r="T994" s="33">
        <v>26.484221980413491</v>
      </c>
      <c r="U994" s="37">
        <f t="shared" si="186"/>
        <v>-5.1660127954593613E-2</v>
      </c>
      <c r="V994" s="38">
        <f t="shared" si="187"/>
        <v>0.94833987204540637</v>
      </c>
      <c r="W994" s="38">
        <f t="shared" si="188"/>
        <v>-0.25239900585334574</v>
      </c>
      <c r="X994" s="37">
        <f t="shared" si="189"/>
        <v>-4.9480110617951212E-2</v>
      </c>
      <c r="Y994" s="37">
        <f t="shared" si="190"/>
        <v>3.7256296592210525E-2</v>
      </c>
      <c r="Z994" s="37">
        <f t="shared" si="191"/>
        <v>7.0819013475969861E-2</v>
      </c>
    </row>
    <row r="995" spans="1:26" x14ac:dyDescent="0.3">
      <c r="A995" s="34">
        <v>39722</v>
      </c>
      <c r="B995" s="33">
        <v>968.8</v>
      </c>
      <c r="C995" s="33">
        <v>28.696666666666665</v>
      </c>
      <c r="D995" s="33">
        <v>35.593333333333334</v>
      </c>
      <c r="E995" s="37">
        <f t="shared" si="180"/>
        <v>-0.2553954943977656</v>
      </c>
      <c r="F995" s="37">
        <f t="shared" si="181"/>
        <v>0.74460450560223435</v>
      </c>
      <c r="G995" s="37">
        <f t="shared" si="182"/>
        <v>-0.83626749548577373</v>
      </c>
      <c r="H995" s="37">
        <f t="shared" si="183"/>
        <v>-5.1281155373928744E-2</v>
      </c>
      <c r="I995" s="37">
        <f t="shared" si="184"/>
        <v>-1.4633161988798715E-2</v>
      </c>
      <c r="J995" s="37">
        <f t="shared" si="185"/>
        <v>2.4477322225904707E-2</v>
      </c>
      <c r="K995" s="33">
        <v>216.57300000000001</v>
      </c>
      <c r="L995" s="33">
        <v>3.81</v>
      </c>
      <c r="M995" s="33">
        <v>1161.9578913345613</v>
      </c>
      <c r="N995" s="33">
        <v>34.418165037500827</v>
      </c>
      <c r="O995" s="33">
        <v>571633.92505483725</v>
      </c>
      <c r="P995" s="33">
        <v>42.68987876297291</v>
      </c>
      <c r="Q995" s="33">
        <v>21001.606976794497</v>
      </c>
      <c r="R995" s="33">
        <v>16.387356548789821</v>
      </c>
      <c r="S995" s="33">
        <v>17.770107910955751</v>
      </c>
      <c r="T995" s="33">
        <v>27.218580258475367</v>
      </c>
      <c r="U995" s="37">
        <f t="shared" si="186"/>
        <v>-0.22804481527030129</v>
      </c>
      <c r="V995" s="38">
        <f t="shared" si="187"/>
        <v>0.77195518472969871</v>
      </c>
      <c r="W995" s="38">
        <f t="shared" si="188"/>
        <v>-0.18494720652284513</v>
      </c>
      <c r="X995" s="37">
        <f t="shared" si="189"/>
        <v>-3.5095904263569455E-2</v>
      </c>
      <c r="Y995" s="37">
        <f t="shared" si="190"/>
        <v>4.9935383780760567E-2</v>
      </c>
      <c r="Z995" s="37">
        <f t="shared" si="191"/>
        <v>7.7670863474567753E-2</v>
      </c>
    </row>
    <row r="996" spans="1:26" x14ac:dyDescent="0.3">
      <c r="A996" s="34">
        <v>39753</v>
      </c>
      <c r="B996" s="33">
        <v>883.04</v>
      </c>
      <c r="C996" s="33">
        <v>28.543333333333333</v>
      </c>
      <c r="D996" s="33">
        <v>25.236666666666668</v>
      </c>
      <c r="E996" s="37">
        <f t="shared" si="180"/>
        <v>-0.34386039095682491</v>
      </c>
      <c r="F996" s="37">
        <f t="shared" si="181"/>
        <v>0.65613960904317503</v>
      </c>
      <c r="G996" s="37">
        <f t="shared" si="182"/>
        <v>-0.62533603237620605</v>
      </c>
      <c r="H996" s="37">
        <f t="shared" si="183"/>
        <v>4.6962977354521485E-2</v>
      </c>
      <c r="I996" s="37">
        <f t="shared" si="184"/>
        <v>4.8471670249996102E-2</v>
      </c>
      <c r="J996" s="37">
        <f t="shared" si="185"/>
        <v>5.4575012988673954E-2</v>
      </c>
      <c r="K996" s="33">
        <v>212.42500000000001</v>
      </c>
      <c r="L996" s="33">
        <v>3.53</v>
      </c>
      <c r="M996" s="33">
        <v>1079.7801064846415</v>
      </c>
      <c r="N996" s="33">
        <v>34.902749032992034</v>
      </c>
      <c r="O996" s="33">
        <v>532636.83480576659</v>
      </c>
      <c r="P996" s="33">
        <v>30.859361547212742</v>
      </c>
      <c r="Q996" s="33">
        <v>15222.388854844097</v>
      </c>
      <c r="R996" s="33">
        <v>15.259659405704573</v>
      </c>
      <c r="S996" s="33">
        <v>16.575738507639596</v>
      </c>
      <c r="T996" s="33">
        <v>34.990357944789324</v>
      </c>
      <c r="U996" s="37">
        <f t="shared" si="186"/>
        <v>-9.2687692547691367E-2</v>
      </c>
      <c r="V996" s="38">
        <f t="shared" si="187"/>
        <v>0.90731230745230862</v>
      </c>
      <c r="W996" s="38">
        <f t="shared" si="188"/>
        <v>7.8934044945287773E-2</v>
      </c>
      <c r="X996" s="37">
        <f t="shared" si="189"/>
        <v>6.0487774602822064E-2</v>
      </c>
      <c r="Y996" s="37">
        <f t="shared" si="190"/>
        <v>0.10588303116970543</v>
      </c>
      <c r="Z996" s="37">
        <f t="shared" si="191"/>
        <v>9.9546974548535339E-2</v>
      </c>
    </row>
    <row r="997" spans="1:26" x14ac:dyDescent="0.3">
      <c r="A997" s="34">
        <v>39783</v>
      </c>
      <c r="B997" s="33">
        <v>877.56</v>
      </c>
      <c r="C997" s="33">
        <v>28.39</v>
      </c>
      <c r="D997" s="33">
        <v>14.88</v>
      </c>
      <c r="E997" s="37">
        <f t="shared" si="180"/>
        <v>-0.52827993404215978</v>
      </c>
      <c r="F997" s="37">
        <f t="shared" si="181"/>
        <v>0.47172006595784022</v>
      </c>
      <c r="G997" s="37">
        <f t="shared" si="182"/>
        <v>-0.19543807636932276</v>
      </c>
      <c r="H997" s="37">
        <f t="shared" si="183"/>
        <v>0.18876280634046161</v>
      </c>
      <c r="I997" s="37">
        <f t="shared" si="184"/>
        <v>0.13738677343297923</v>
      </c>
      <c r="J997" s="37">
        <f t="shared" si="185"/>
        <v>9.7489445676037789E-2</v>
      </c>
      <c r="K997" s="33">
        <v>210.22800000000001</v>
      </c>
      <c r="L997" s="33">
        <v>2.42</v>
      </c>
      <c r="M997" s="33">
        <v>1084.2934465437522</v>
      </c>
      <c r="N997" s="33">
        <v>35.078047025134616</v>
      </c>
      <c r="O997" s="33">
        <v>536305.13677569432</v>
      </c>
      <c r="P997" s="33">
        <v>18.38539414350134</v>
      </c>
      <c r="Q997" s="33">
        <v>9093.6465144518133</v>
      </c>
      <c r="R997" s="33">
        <v>15.376080747423764</v>
      </c>
      <c r="S997" s="33">
        <v>16.732842670212026</v>
      </c>
      <c r="T997" s="33">
        <v>58.975806451612897</v>
      </c>
      <c r="U997" s="37">
        <f t="shared" si="186"/>
        <v>-6.225170620331023E-3</v>
      </c>
      <c r="V997" s="38">
        <f t="shared" si="187"/>
        <v>0.99377482937966899</v>
      </c>
      <c r="W997" s="38">
        <f t="shared" si="188"/>
        <v>0.21167197819840577</v>
      </c>
      <c r="X997" s="37">
        <f t="shared" si="189"/>
        <v>9.837841599745456E-2</v>
      </c>
      <c r="Y997" s="37">
        <f t="shared" si="190"/>
        <v>0.13272427051632008</v>
      </c>
      <c r="Z997" s="37">
        <f t="shared" si="191"/>
        <v>0.10705253708782969</v>
      </c>
    </row>
    <row r="998" spans="1:26" x14ac:dyDescent="0.3">
      <c r="A998" s="34">
        <v>39814</v>
      </c>
      <c r="B998" s="33">
        <v>865.58</v>
      </c>
      <c r="C998" s="33">
        <v>28.013333333333335</v>
      </c>
      <c r="D998" s="33">
        <v>12.206666666666667</v>
      </c>
      <c r="E998" s="37">
        <f t="shared" si="180"/>
        <v>-0.19803577882669082</v>
      </c>
      <c r="F998" s="37">
        <f t="shared" si="181"/>
        <v>0.80196422117330912</v>
      </c>
      <c r="G998" s="37">
        <f t="shared" si="182"/>
        <v>1.1992744143668297</v>
      </c>
      <c r="H998" s="37">
        <f t="shared" si="183"/>
        <v>0.44579266868642531</v>
      </c>
      <c r="I998" s="37">
        <f t="shared" si="184"/>
        <v>0.29431048932000614</v>
      </c>
      <c r="J998" s="37">
        <f t="shared" si="185"/>
        <v>0.17398531606293322</v>
      </c>
      <c r="K998" s="33">
        <v>211.143</v>
      </c>
      <c r="L998" s="33">
        <v>2.52</v>
      </c>
      <c r="M998" s="33">
        <v>1064.8565272824578</v>
      </c>
      <c r="N998" s="33">
        <v>34.462650304927628</v>
      </c>
      <c r="O998" s="33">
        <v>528111.86433720007</v>
      </c>
      <c r="P998" s="33">
        <v>15.016923538391833</v>
      </c>
      <c r="Q998" s="33">
        <v>7447.5906220985798</v>
      </c>
      <c r="R998" s="33">
        <v>15.174651936879661</v>
      </c>
      <c r="S998" s="33">
        <v>16.545978292696997</v>
      </c>
      <c r="T998" s="33">
        <v>70.910431458219549</v>
      </c>
      <c r="U998" s="37">
        <f t="shared" si="186"/>
        <v>-1.3745526606019519E-2</v>
      </c>
      <c r="V998" s="38">
        <f t="shared" si="187"/>
        <v>0.98625447339398054</v>
      </c>
      <c r="W998" s="38">
        <f t="shared" si="188"/>
        <v>0.24400922925758817</v>
      </c>
      <c r="X998" s="37">
        <f t="shared" si="189"/>
        <v>0.10504702659259912</v>
      </c>
      <c r="Y998" s="37">
        <f t="shared" si="190"/>
        <v>0.13669914540697992</v>
      </c>
      <c r="Z998" s="37">
        <f t="shared" si="191"/>
        <v>0.10155264234278771</v>
      </c>
    </row>
    <row r="999" spans="1:26" x14ac:dyDescent="0.3">
      <c r="A999" s="34">
        <v>39845</v>
      </c>
      <c r="B999" s="33">
        <v>805.23</v>
      </c>
      <c r="C999" s="33">
        <v>27.63666666666667</v>
      </c>
      <c r="D999" s="33">
        <v>9.5333333333333332</v>
      </c>
      <c r="E999" s="37">
        <f t="shared" si="180"/>
        <v>-0.24718782142055773</v>
      </c>
      <c r="F999" s="37">
        <f t="shared" si="181"/>
        <v>0.75281217857944227</v>
      </c>
      <c r="G999" s="37">
        <f t="shared" si="182"/>
        <v>1.9154104110628043</v>
      </c>
      <c r="H999" s="37">
        <f t="shared" si="183"/>
        <v>0.52443122112078022</v>
      </c>
      <c r="I999" s="37">
        <f t="shared" si="184"/>
        <v>0.34005829937512466</v>
      </c>
      <c r="J999" s="37">
        <f t="shared" si="185"/>
        <v>0.19690427285479295</v>
      </c>
      <c r="K999" s="33">
        <v>212.19300000000001</v>
      </c>
      <c r="L999" s="33">
        <v>2.87</v>
      </c>
      <c r="M999" s="33">
        <v>985.7106888068879</v>
      </c>
      <c r="N999" s="33">
        <v>33.831026832490551</v>
      </c>
      <c r="O999" s="33">
        <v>490257.96127636108</v>
      </c>
      <c r="P999" s="33">
        <v>11.670092478702562</v>
      </c>
      <c r="Q999" s="33">
        <v>5804.2951258248895</v>
      </c>
      <c r="R999" s="33">
        <v>14.122181801918892</v>
      </c>
      <c r="S999" s="33">
        <v>15.431495098996701</v>
      </c>
      <c r="T999" s="33">
        <v>84.464685314685312</v>
      </c>
      <c r="U999" s="37">
        <f t="shared" si="186"/>
        <v>-7.2271851569116516E-2</v>
      </c>
      <c r="V999" s="38">
        <f t="shared" si="187"/>
        <v>0.92772814843088347</v>
      </c>
      <c r="W999" s="38">
        <f t="shared" si="188"/>
        <v>0.27625335279056085</v>
      </c>
      <c r="X999" s="37">
        <f t="shared" si="189"/>
        <v>0.12452550325047174</v>
      </c>
      <c r="Y999" s="37">
        <f t="shared" si="190"/>
        <v>0.14111802595793677</v>
      </c>
      <c r="Z999" s="37">
        <f t="shared" si="191"/>
        <v>0.10449904049360548</v>
      </c>
    </row>
    <row r="1000" spans="1:26" x14ac:dyDescent="0.3">
      <c r="A1000" s="34">
        <v>39873</v>
      </c>
      <c r="B1000" s="33">
        <v>757.13</v>
      </c>
      <c r="C1000" s="33">
        <v>27.26</v>
      </c>
      <c r="D1000" s="33">
        <v>6.86</v>
      </c>
      <c r="E1000" s="37">
        <f t="shared" si="180"/>
        <v>-0.32908698741990328</v>
      </c>
      <c r="F1000" s="37">
        <f t="shared" si="181"/>
        <v>0.67091301258009672</v>
      </c>
      <c r="G1000" s="37">
        <f t="shared" si="182"/>
        <v>3.1025609534277416</v>
      </c>
      <c r="H1000" s="37">
        <f t="shared" si="183"/>
        <v>0.62571646348233045</v>
      </c>
      <c r="I1000" s="37">
        <f t="shared" si="184"/>
        <v>0.39903878145894556</v>
      </c>
      <c r="J1000" s="37">
        <f t="shared" si="185"/>
        <v>0.22630623744802847</v>
      </c>
      <c r="K1000" s="33">
        <v>212.709</v>
      </c>
      <c r="L1000" s="33">
        <v>2.82</v>
      </c>
      <c r="M1000" s="33">
        <v>924.5814182286598</v>
      </c>
      <c r="N1000" s="33">
        <v>33.288985327372139</v>
      </c>
      <c r="O1000" s="33">
        <v>461234.13506356144</v>
      </c>
      <c r="P1000" s="33">
        <v>8.3771988021193273</v>
      </c>
      <c r="Q1000" s="33">
        <v>4179.0262788900609</v>
      </c>
      <c r="R1000" s="33">
        <v>13.323667656863929</v>
      </c>
      <c r="S1000" s="33">
        <v>14.592703772466313</v>
      </c>
      <c r="T1000" s="33">
        <v>110.36880466472303</v>
      </c>
      <c r="U1000" s="37">
        <f t="shared" si="186"/>
        <v>-6.1592981687080633E-2</v>
      </c>
      <c r="V1000" s="38">
        <f t="shared" si="187"/>
        <v>0.93840701831291939</v>
      </c>
      <c r="W1000" s="38">
        <f t="shared" si="188"/>
        <v>0.33287424067889093</v>
      </c>
      <c r="X1000" s="37">
        <f t="shared" si="189"/>
        <v>0.16278037743967477</v>
      </c>
      <c r="Y1000" s="37">
        <f t="shared" si="190"/>
        <v>0.15571408079935534</v>
      </c>
      <c r="Z1000" s="37">
        <f t="shared" si="191"/>
        <v>0.11747528800186124</v>
      </c>
    </row>
    <row r="1001" spans="1:26" x14ac:dyDescent="0.3">
      <c r="A1001" s="34">
        <v>39904</v>
      </c>
      <c r="B1001" s="33">
        <v>848.15</v>
      </c>
      <c r="C1001" s="33">
        <v>26.703333333333333</v>
      </c>
      <c r="D1001" s="33">
        <v>7.0766666666666662</v>
      </c>
      <c r="E1001" s="37">
        <f t="shared" si="180"/>
        <v>3.1095545309261136E-2</v>
      </c>
      <c r="F1001" s="37">
        <f t="shared" si="181"/>
        <v>1.0310955453092612</v>
      </c>
      <c r="G1001" s="37">
        <f t="shared" si="182"/>
        <v>5.4575068798028035</v>
      </c>
      <c r="H1001" s="37">
        <f t="shared" si="183"/>
        <v>0.768593863095548</v>
      </c>
      <c r="I1001" s="37">
        <f t="shared" si="184"/>
        <v>0.48223818462506873</v>
      </c>
      <c r="J1001" s="37">
        <f t="shared" si="185"/>
        <v>0.26754532226263272</v>
      </c>
      <c r="K1001" s="33">
        <v>213.24</v>
      </c>
      <c r="L1001" s="33">
        <v>2.93</v>
      </c>
      <c r="M1001" s="33">
        <v>1033.1528181860813</v>
      </c>
      <c r="N1001" s="33">
        <v>32.528001047333206</v>
      </c>
      <c r="O1001" s="33">
        <v>516747.99979819596</v>
      </c>
      <c r="P1001" s="33">
        <v>8.6202654129931826</v>
      </c>
      <c r="Q1001" s="33">
        <v>4311.5643992673067</v>
      </c>
      <c r="R1001" s="33">
        <v>14.981866453039249</v>
      </c>
      <c r="S1001" s="33">
        <v>16.441219972398425</v>
      </c>
      <c r="T1001" s="33">
        <v>119.85162505887895</v>
      </c>
      <c r="U1001" s="37">
        <f t="shared" si="186"/>
        <v>0.1135225377330884</v>
      </c>
      <c r="V1001" s="38">
        <f t="shared" si="187"/>
        <v>1.1135225377330884</v>
      </c>
      <c r="W1001" s="38">
        <f t="shared" si="188"/>
        <v>0.50009187667090815</v>
      </c>
      <c r="X1001" s="37">
        <f t="shared" si="189"/>
        <v>0.19323482589344909</v>
      </c>
      <c r="Y1001" s="37">
        <f t="shared" si="190"/>
        <v>0.17366026559272107</v>
      </c>
      <c r="Z1001" s="37">
        <f t="shared" si="191"/>
        <v>0.12566647550605659</v>
      </c>
    </row>
    <row r="1002" spans="1:26" x14ac:dyDescent="0.3">
      <c r="A1002" s="34">
        <v>39934</v>
      </c>
      <c r="B1002" s="33">
        <v>902.41</v>
      </c>
      <c r="C1002" s="33">
        <v>26.146666666666668</v>
      </c>
      <c r="D1002" s="33">
        <v>7.293333333333333</v>
      </c>
      <c r="E1002" s="37">
        <f t="shared" si="180"/>
        <v>3.0157701838615755E-2</v>
      </c>
      <c r="F1002" s="37">
        <f t="shared" si="181"/>
        <v>1.0301577018386157</v>
      </c>
      <c r="G1002" s="37">
        <f t="shared" si="182"/>
        <v>5.4706702942811392</v>
      </c>
      <c r="H1002" s="37">
        <f t="shared" si="183"/>
        <v>0.75690832517881024</v>
      </c>
      <c r="I1002" s="37">
        <f t="shared" si="184"/>
        <v>0.47741789554744063</v>
      </c>
      <c r="J1002" s="37">
        <f t="shared" si="185"/>
        <v>0.26463785754925961</v>
      </c>
      <c r="K1002" s="33">
        <v>213.85599999999999</v>
      </c>
      <c r="L1002" s="33">
        <v>3.29</v>
      </c>
      <c r="M1002" s="33">
        <v>1096.0819651073618</v>
      </c>
      <c r="N1002" s="33">
        <v>31.758169547109581</v>
      </c>
      <c r="O1002" s="33">
        <v>549546.72142645705</v>
      </c>
      <c r="P1002" s="33">
        <v>8.8586021123248031</v>
      </c>
      <c r="Q1002" s="33">
        <v>4441.4705306940605</v>
      </c>
      <c r="R1002" s="33">
        <v>15.996355755263149</v>
      </c>
      <c r="S1002" s="33">
        <v>17.585230774696491</v>
      </c>
      <c r="T1002" s="33">
        <v>123.73080438756855</v>
      </c>
      <c r="U1002" s="37">
        <f t="shared" si="186"/>
        <v>6.2011455300946282E-2</v>
      </c>
      <c r="V1002" s="38">
        <f t="shared" si="187"/>
        <v>1.0620114553009463</v>
      </c>
      <c r="W1002" s="38">
        <f t="shared" si="188"/>
        <v>0.39908219876474282</v>
      </c>
      <c r="X1002" s="37">
        <f t="shared" si="189"/>
        <v>0.1561847649333119</v>
      </c>
      <c r="Y1002" s="37">
        <f t="shared" si="190"/>
        <v>0.15194328318315886</v>
      </c>
      <c r="Z1002" s="37">
        <f t="shared" si="191"/>
        <v>0.11827753066966462</v>
      </c>
    </row>
    <row r="1003" spans="1:26" x14ac:dyDescent="0.3">
      <c r="A1003" s="34">
        <v>39965</v>
      </c>
      <c r="B1003" s="33">
        <v>926.12</v>
      </c>
      <c r="C1003" s="33">
        <v>25.59</v>
      </c>
      <c r="D1003" s="33">
        <v>7.51</v>
      </c>
      <c r="E1003" s="37">
        <f t="shared" si="180"/>
        <v>2.927477689037267E-2</v>
      </c>
      <c r="F1003" s="37">
        <f t="shared" si="181"/>
        <v>1.0292747768903727</v>
      </c>
      <c r="G1003" s="37">
        <f t="shared" si="182"/>
        <v>5.4830628641701988</v>
      </c>
      <c r="H1003" s="37">
        <f t="shared" si="183"/>
        <v>0.74555370516938879</v>
      </c>
      <c r="I1003" s="37">
        <f t="shared" si="184"/>
        <v>0.47277718803342417</v>
      </c>
      <c r="J1003" s="37">
        <f t="shared" si="185"/>
        <v>0.2618235807753635</v>
      </c>
      <c r="K1003" s="33">
        <v>215.69300000000001</v>
      </c>
      <c r="L1003" s="33">
        <v>3.72</v>
      </c>
      <c r="M1003" s="33">
        <v>1115.3002107625189</v>
      </c>
      <c r="N1003" s="33">
        <v>30.817315675520295</v>
      </c>
      <c r="O1003" s="33">
        <v>560469.82800535939</v>
      </c>
      <c r="P1003" s="33">
        <v>9.0440813100100588</v>
      </c>
      <c r="Q1003" s="33">
        <v>4544.906068673874</v>
      </c>
      <c r="R1003" s="33">
        <v>16.38418281621534</v>
      </c>
      <c r="S1003" s="33">
        <v>18.040717081299718</v>
      </c>
      <c r="T1003" s="33">
        <v>123.31824234354195</v>
      </c>
      <c r="U1003" s="37">
        <f t="shared" si="186"/>
        <v>2.5934853640319527E-2</v>
      </c>
      <c r="V1003" s="38">
        <f t="shared" si="187"/>
        <v>1.0259348536403194</v>
      </c>
      <c r="W1003" s="38">
        <f t="shared" si="188"/>
        <v>0.2353823710235976</v>
      </c>
      <c r="X1003" s="37">
        <f t="shared" si="189"/>
        <v>0.12453870360718344</v>
      </c>
      <c r="Y1003" s="37">
        <f t="shared" si="190"/>
        <v>0.14249572281716105</v>
      </c>
      <c r="Z1003" s="37">
        <f t="shared" si="191"/>
        <v>0.11046762755729933</v>
      </c>
    </row>
    <row r="1004" spans="1:26" x14ac:dyDescent="0.3">
      <c r="A1004" s="34">
        <v>39995</v>
      </c>
      <c r="B1004" s="33">
        <v>935.82</v>
      </c>
      <c r="C1004" s="33">
        <v>25.026666666666664</v>
      </c>
      <c r="D1004" s="33">
        <v>9.1866666666666674</v>
      </c>
      <c r="E1004" s="37">
        <f t="shared" si="180"/>
        <v>0.20151769170130493</v>
      </c>
      <c r="F1004" s="37">
        <f t="shared" si="181"/>
        <v>1.2015176917013048</v>
      </c>
      <c r="G1004" s="37">
        <f t="shared" si="182"/>
        <v>5.4947503792418564</v>
      </c>
      <c r="H1004" s="37">
        <f t="shared" si="183"/>
        <v>0.73451054760365153</v>
      </c>
      <c r="I1004" s="37">
        <f t="shared" si="184"/>
        <v>0.46830511512585726</v>
      </c>
      <c r="J1004" s="37">
        <f t="shared" si="185"/>
        <v>0.25909706386672227</v>
      </c>
      <c r="K1004" s="33">
        <v>215.351</v>
      </c>
      <c r="L1004" s="33">
        <v>3.56</v>
      </c>
      <c r="M1004" s="33">
        <v>1128.77141253117</v>
      </c>
      <c r="N1004" s="33">
        <v>30.18677297373435</v>
      </c>
      <c r="O1004" s="33">
        <v>568503.6291349174</v>
      </c>
      <c r="P1004" s="33">
        <v>11.080813307886505</v>
      </c>
      <c r="Q1004" s="33">
        <v>5580.8310782551935</v>
      </c>
      <c r="R1004" s="33">
        <v>16.694620816995613</v>
      </c>
      <c r="S1004" s="33">
        <v>18.410569541960584</v>
      </c>
      <c r="T1004" s="33">
        <v>101.86719883889695</v>
      </c>
      <c r="U1004" s="37">
        <f t="shared" si="186"/>
        <v>1.041933440879142E-2</v>
      </c>
      <c r="V1004" s="38">
        <f t="shared" si="187"/>
        <v>1.0104193344087915</v>
      </c>
      <c r="W1004" s="38">
        <f t="shared" si="188"/>
        <v>0.15867314057426118</v>
      </c>
      <c r="X1004" s="37">
        <f t="shared" si="189"/>
        <v>0.1113952590413021</v>
      </c>
      <c r="Y1004" s="37">
        <f t="shared" si="190"/>
        <v>0.14327263248835997</v>
      </c>
      <c r="Z1004" s="37">
        <f t="shared" si="191"/>
        <v>0.10912195022723381</v>
      </c>
    </row>
    <row r="1005" spans="1:26" x14ac:dyDescent="0.3">
      <c r="A1005" s="34">
        <v>40026</v>
      </c>
      <c r="B1005" s="33">
        <v>1009.73</v>
      </c>
      <c r="C1005" s="33">
        <v>24.463333333333331</v>
      </c>
      <c r="D1005" s="33">
        <v>10.863333333333333</v>
      </c>
      <c r="E1005" s="37">
        <f t="shared" si="180"/>
        <v>0.16764004670401231</v>
      </c>
      <c r="F1005" s="37">
        <f t="shared" si="181"/>
        <v>1.1676400467040122</v>
      </c>
      <c r="G1005" s="37">
        <f t="shared" si="182"/>
        <v>4.5317866720823785</v>
      </c>
      <c r="H1005" s="37">
        <f t="shared" si="183"/>
        <v>0.66783013851768391</v>
      </c>
      <c r="I1005" s="37">
        <f t="shared" si="184"/>
        <v>0.43209816100462906</v>
      </c>
      <c r="J1005" s="37">
        <f t="shared" si="185"/>
        <v>0.23975726253760055</v>
      </c>
      <c r="K1005" s="33">
        <v>215.834</v>
      </c>
      <c r="L1005" s="33">
        <v>3.59</v>
      </c>
      <c r="M1005" s="33">
        <v>1215.1949956448009</v>
      </c>
      <c r="N1005" s="33">
        <v>29.44125681465076</v>
      </c>
      <c r="O1005" s="33">
        <v>613266.37607151119</v>
      </c>
      <c r="P1005" s="33">
        <v>13.073859648309966</v>
      </c>
      <c r="Q1005" s="33">
        <v>6597.9193104990291</v>
      </c>
      <c r="R1005" s="33">
        <v>18.094069801576079</v>
      </c>
      <c r="S1005" s="33">
        <v>19.979249781377383</v>
      </c>
      <c r="T1005" s="33">
        <v>92.948450444921761</v>
      </c>
      <c r="U1005" s="37">
        <f t="shared" si="186"/>
        <v>7.6015097072682322E-2</v>
      </c>
      <c r="V1005" s="38">
        <f t="shared" si="187"/>
        <v>1.0760150970726823</v>
      </c>
      <c r="W1005" s="38">
        <f t="shared" si="188"/>
        <v>0.14295060199025089</v>
      </c>
      <c r="X1005" s="37">
        <f t="shared" si="189"/>
        <v>0.1168914661226097</v>
      </c>
      <c r="Y1005" s="37">
        <f t="shared" si="190"/>
        <v>0.14384282469291065</v>
      </c>
      <c r="Z1005" s="37">
        <f t="shared" si="191"/>
        <v>0.11164518533324674</v>
      </c>
    </row>
    <row r="1006" spans="1:26" x14ac:dyDescent="0.3">
      <c r="A1006" s="34">
        <v>40057</v>
      </c>
      <c r="B1006" s="33">
        <v>1044.55</v>
      </c>
      <c r="C1006" s="33">
        <v>23.9</v>
      </c>
      <c r="D1006" s="33">
        <v>12.54</v>
      </c>
      <c r="E1006" s="37">
        <f t="shared" si="180"/>
        <v>0.14353033102341411</v>
      </c>
      <c r="F1006" s="37">
        <f t="shared" si="181"/>
        <v>1.1435303310234142</v>
      </c>
      <c r="G1006" s="37">
        <f t="shared" si="182"/>
        <v>3.8457722579281626</v>
      </c>
      <c r="H1006" s="37">
        <f t="shared" si="183"/>
        <v>0.61150402513484003</v>
      </c>
      <c r="I1006" s="37">
        <f t="shared" si="184"/>
        <v>0.40188973905318015</v>
      </c>
      <c r="J1006" s="37">
        <f t="shared" si="185"/>
        <v>0.22335740850362562</v>
      </c>
      <c r="K1006" s="33">
        <v>215.96899999999999</v>
      </c>
      <c r="L1006" s="33">
        <v>3.4</v>
      </c>
      <c r="M1006" s="33">
        <v>1256.3145458375968</v>
      </c>
      <c r="N1006" s="33">
        <v>28.745313910792749</v>
      </c>
      <c r="O1006" s="33">
        <v>635226.86979391344</v>
      </c>
      <c r="P1006" s="33">
        <v>15.082269307169083</v>
      </c>
      <c r="Q1006" s="33">
        <v>7626.006363712293</v>
      </c>
      <c r="R1006" s="33">
        <v>18.831902264840075</v>
      </c>
      <c r="S1006" s="33">
        <v>20.81718057648996</v>
      </c>
      <c r="T1006" s="33">
        <v>83.297448165869227</v>
      </c>
      <c r="U1006" s="37">
        <f t="shared" si="186"/>
        <v>3.3903202280586742E-2</v>
      </c>
      <c r="V1006" s="38">
        <f t="shared" si="187"/>
        <v>1.0339032022805867</v>
      </c>
      <c r="W1006" s="38">
        <f t="shared" si="188"/>
        <v>6.9539605505420266E-2</v>
      </c>
      <c r="X1006" s="37">
        <f t="shared" si="189"/>
        <v>0.10271517621805959</v>
      </c>
      <c r="Y1006" s="37">
        <f t="shared" si="190"/>
        <v>0.12783100941939018</v>
      </c>
      <c r="Z1006" s="37">
        <f t="shared" si="191"/>
        <v>0.10081962143961132</v>
      </c>
    </row>
    <row r="1007" spans="1:26" x14ac:dyDescent="0.3">
      <c r="A1007" s="34">
        <v>40087</v>
      </c>
      <c r="B1007" s="33">
        <v>1067.6600000000001</v>
      </c>
      <c r="C1007" s="33">
        <v>23.403333333333332</v>
      </c>
      <c r="D1007" s="33">
        <v>25.349999999999998</v>
      </c>
      <c r="E1007" s="37">
        <f t="shared" si="180"/>
        <v>0.70385519483241765</v>
      </c>
      <c r="F1007" s="37">
        <f t="shared" si="181"/>
        <v>1.7038551948324177</v>
      </c>
      <c r="G1007" s="37">
        <f t="shared" si="182"/>
        <v>3.3321681371473177</v>
      </c>
      <c r="H1007" s="37">
        <f t="shared" si="183"/>
        <v>0.56269678358761688</v>
      </c>
      <c r="I1007" s="37">
        <f t="shared" si="184"/>
        <v>0.37604100828277076</v>
      </c>
      <c r="J1007" s="37">
        <f t="shared" si="185"/>
        <v>0.20909856642652436</v>
      </c>
      <c r="K1007" s="33">
        <v>216.17699999999999</v>
      </c>
      <c r="L1007" s="33">
        <v>3.39</v>
      </c>
      <c r="M1007" s="33">
        <v>1282.874163208852</v>
      </c>
      <c r="N1007" s="33">
        <v>28.120873373824843</v>
      </c>
      <c r="O1007" s="33">
        <v>649841.02609518135</v>
      </c>
      <c r="P1007" s="33">
        <v>30.459940465451918</v>
      </c>
      <c r="Q1007" s="33">
        <v>15429.509405159737</v>
      </c>
      <c r="R1007" s="33">
        <v>19.358008443486838</v>
      </c>
      <c r="S1007" s="33">
        <v>21.420018718305084</v>
      </c>
      <c r="T1007" s="33">
        <v>42.11676528599606</v>
      </c>
      <c r="U1007" s="37">
        <f t="shared" si="186"/>
        <v>2.1883167130382426E-2</v>
      </c>
      <c r="V1007" s="38">
        <f t="shared" si="187"/>
        <v>1.0218831671303825</v>
      </c>
      <c r="W1007" s="38">
        <f t="shared" si="188"/>
        <v>6.7058681501189543E-2</v>
      </c>
      <c r="X1007" s="37">
        <f t="shared" si="189"/>
        <v>0.10081707657913963</v>
      </c>
      <c r="Y1007" s="37">
        <f t="shared" si="190"/>
        <v>0.12430704257240688</v>
      </c>
      <c r="Z1007" s="37">
        <f t="shared" si="191"/>
        <v>0.10032055456687416</v>
      </c>
    </row>
    <row r="1008" spans="1:26" x14ac:dyDescent="0.3">
      <c r="A1008" s="34">
        <v>40118</v>
      </c>
      <c r="B1008" s="33">
        <v>1088.07</v>
      </c>
      <c r="C1008" s="33">
        <v>22.906666666666666</v>
      </c>
      <c r="D1008" s="33">
        <v>38.159999999999997</v>
      </c>
      <c r="E1008" s="37">
        <f t="shared" si="180"/>
        <v>0.40900911654289362</v>
      </c>
      <c r="F1008" s="37">
        <f t="shared" si="181"/>
        <v>1.4090091165428937</v>
      </c>
      <c r="G1008" s="37">
        <f t="shared" si="182"/>
        <v>1.606507044998319</v>
      </c>
      <c r="H1008" s="37">
        <f t="shared" si="183"/>
        <v>0.37811909471917549</v>
      </c>
      <c r="I1008" s="37">
        <f t="shared" si="184"/>
        <v>0.26423459468039123</v>
      </c>
      <c r="J1008" s="37">
        <f t="shared" si="185"/>
        <v>0.15664313277730724</v>
      </c>
      <c r="K1008" s="33">
        <v>216.33</v>
      </c>
      <c r="L1008" s="33">
        <v>3.4</v>
      </c>
      <c r="M1008" s="33">
        <v>1306.4736592705588</v>
      </c>
      <c r="N1008" s="33">
        <v>27.504624354766634</v>
      </c>
      <c r="O1008" s="33">
        <v>662956.41235936387</v>
      </c>
      <c r="P1008" s="33">
        <v>45.819694355845222</v>
      </c>
      <c r="Q1008" s="33">
        <v>23250.725316967953</v>
      </c>
      <c r="R1008" s="33">
        <v>19.812761079966055</v>
      </c>
      <c r="S1008" s="33">
        <v>21.938367056892975</v>
      </c>
      <c r="T1008" s="33">
        <v>28.513364779874216</v>
      </c>
      <c r="U1008" s="37">
        <f t="shared" si="186"/>
        <v>1.8936146806125678E-2</v>
      </c>
      <c r="V1008" s="38">
        <f t="shared" si="187"/>
        <v>1.0189361468061258</v>
      </c>
      <c r="W1008" s="38">
        <f t="shared" si="188"/>
        <v>8.928568701353079E-2</v>
      </c>
      <c r="X1008" s="37">
        <f t="shared" si="189"/>
        <v>9.2234604499995321E-2</v>
      </c>
      <c r="Y1008" s="37">
        <f t="shared" si="190"/>
        <v>0.11409920674719931</v>
      </c>
      <c r="Z1008" s="37">
        <f t="shared" si="191"/>
        <v>9.7986390763851183E-2</v>
      </c>
    </row>
    <row r="1009" spans="1:26" x14ac:dyDescent="0.3">
      <c r="A1009" s="34">
        <v>40148</v>
      </c>
      <c r="B1009" s="33">
        <v>1110.3800000000001</v>
      </c>
      <c r="C1009" s="33">
        <v>22.41</v>
      </c>
      <c r="D1009" s="33">
        <v>50.97</v>
      </c>
      <c r="E1009" s="37">
        <f t="shared" si="180"/>
        <v>0.28944937777186464</v>
      </c>
      <c r="F1009" s="37">
        <f t="shared" si="181"/>
        <v>1.2894493777718647</v>
      </c>
      <c r="G1009" s="37">
        <f t="shared" si="182"/>
        <v>0.89526506147082641</v>
      </c>
      <c r="H1009" s="37">
        <f t="shared" si="183"/>
        <v>0.26079489006789647</v>
      </c>
      <c r="I1009" s="37">
        <f t="shared" si="184"/>
        <v>0.19195876908451304</v>
      </c>
      <c r="J1009" s="37">
        <f t="shared" si="185"/>
        <v>0.12356812071371159</v>
      </c>
      <c r="K1009" s="33">
        <v>215.94900000000001</v>
      </c>
      <c r="L1009" s="33">
        <v>3.59</v>
      </c>
      <c r="M1009" s="33">
        <v>1335.6141317625923</v>
      </c>
      <c r="N1009" s="33">
        <v>26.955738299320672</v>
      </c>
      <c r="O1009" s="33">
        <v>678883.30807573907</v>
      </c>
      <c r="P1009" s="33">
        <v>61.308968367531214</v>
      </c>
      <c r="Q1009" s="33">
        <v>31162.91919218683</v>
      </c>
      <c r="R1009" s="33">
        <v>20.322376500216539</v>
      </c>
      <c r="S1009" s="33">
        <v>22.511278992034388</v>
      </c>
      <c r="T1009" s="33">
        <v>21.784971551893275</v>
      </c>
      <c r="U1009" s="37">
        <f t="shared" si="186"/>
        <v>2.0296814481386517E-2</v>
      </c>
      <c r="V1009" s="38">
        <f t="shared" si="187"/>
        <v>1.0202968144813864</v>
      </c>
      <c r="W1009" s="38">
        <f t="shared" si="188"/>
        <v>9.3675940317746731E-2</v>
      </c>
      <c r="X1009" s="37">
        <f t="shared" si="189"/>
        <v>7.5511349437783259E-2</v>
      </c>
      <c r="Y1009" s="37">
        <f t="shared" si="190"/>
        <v>0.12091445930547629</v>
      </c>
      <c r="Z1009" s="37">
        <f t="shared" si="191"/>
        <v>0.10022753214729097</v>
      </c>
    </row>
    <row r="1010" spans="1:26" x14ac:dyDescent="0.3">
      <c r="A1010" s="34">
        <v>40179</v>
      </c>
      <c r="B1010" s="33">
        <v>1123.58</v>
      </c>
      <c r="C1010" s="33">
        <v>22.24</v>
      </c>
      <c r="D1010" s="33">
        <v>54.289999999999992</v>
      </c>
      <c r="E1010" s="37">
        <f t="shared" si="180"/>
        <v>6.3102823565409333E-2</v>
      </c>
      <c r="F1010" s="37">
        <f t="shared" si="181"/>
        <v>1.0631028235654094</v>
      </c>
      <c r="G1010" s="37">
        <f t="shared" si="182"/>
        <v>0.50501720414584872</v>
      </c>
      <c r="H1010" s="37">
        <f t="shared" si="183"/>
        <v>0.1745328544521989</v>
      </c>
      <c r="I1010" s="37">
        <f t="shared" si="184"/>
        <v>0.13800563472799166</v>
      </c>
      <c r="J1010" s="37">
        <f t="shared" si="185"/>
        <v>9.9495214093538564E-2</v>
      </c>
      <c r="K1010" s="33">
        <v>216.68700000000001</v>
      </c>
      <c r="L1010" s="33">
        <v>3.73</v>
      </c>
      <c r="M1010" s="33">
        <v>1346.8887184741122</v>
      </c>
      <c r="N1010" s="33">
        <v>26.660144447982567</v>
      </c>
      <c r="O1010" s="33">
        <v>685743.36525397806</v>
      </c>
      <c r="P1010" s="33">
        <v>65.080001892130113</v>
      </c>
      <c r="Q1010" s="33">
        <v>33134.273749655986</v>
      </c>
      <c r="R1010" s="33">
        <v>20.527859801454412</v>
      </c>
      <c r="S1010" s="33">
        <v>22.741430277197466</v>
      </c>
      <c r="T1010" s="33">
        <v>20.695892429545037</v>
      </c>
      <c r="U1010" s="37">
        <f t="shared" si="186"/>
        <v>1.1817717079914544E-2</v>
      </c>
      <c r="V1010" s="38">
        <f t="shared" si="187"/>
        <v>1.0118177170799145</v>
      </c>
      <c r="W1010" s="38">
        <f t="shared" si="188"/>
        <v>0.10938121743723372</v>
      </c>
      <c r="X1010" s="37">
        <f t="shared" si="189"/>
        <v>7.5323358759542991E-2</v>
      </c>
      <c r="Y1010" s="37">
        <f t="shared" si="190"/>
        <v>0.11780954139780953</v>
      </c>
      <c r="Z1010" s="37">
        <f t="shared" si="191"/>
        <v>0.10048206831005135</v>
      </c>
    </row>
    <row r="1011" spans="1:26" x14ac:dyDescent="0.3">
      <c r="A1011" s="34">
        <v>40210</v>
      </c>
      <c r="B1011" s="33">
        <v>1089.1600000000001</v>
      </c>
      <c r="C1011" s="33">
        <v>22.07</v>
      </c>
      <c r="D1011" s="33">
        <v>57.61</v>
      </c>
      <c r="E1011" s="37">
        <f t="shared" si="180"/>
        <v>5.9356115826932225E-2</v>
      </c>
      <c r="F1011" s="37">
        <f t="shared" si="181"/>
        <v>1.0593561158269322</v>
      </c>
      <c r="G1011" s="37">
        <f t="shared" si="182"/>
        <v>0.4396387958686625</v>
      </c>
      <c r="H1011" s="37">
        <f t="shared" si="183"/>
        <v>0.15539752869718715</v>
      </c>
      <c r="I1011" s="37">
        <f t="shared" si="184"/>
        <v>0.12359786502322834</v>
      </c>
      <c r="J1011" s="37">
        <f t="shared" si="185"/>
        <v>8.7425228188839021E-2</v>
      </c>
      <c r="K1011" s="33">
        <v>216.74100000000001</v>
      </c>
      <c r="L1011" s="33">
        <v>3.69</v>
      </c>
      <c r="M1011" s="33">
        <v>1305.3025384214336</v>
      </c>
      <c r="N1011" s="33">
        <v>26.449765895700395</v>
      </c>
      <c r="O1011" s="33">
        <v>665692.73494032316</v>
      </c>
      <c r="P1011" s="33">
        <v>69.042637664309012</v>
      </c>
      <c r="Q1011" s="33">
        <v>35211.133772734975</v>
      </c>
      <c r="R1011" s="33">
        <v>19.920539306600435</v>
      </c>
      <c r="S1011" s="33">
        <v>22.070377804640177</v>
      </c>
      <c r="T1011" s="33">
        <v>18.905745530289881</v>
      </c>
      <c r="U1011" s="37">
        <f t="shared" si="186"/>
        <v>-3.11132592188617E-2</v>
      </c>
      <c r="V1011" s="38">
        <f t="shared" si="187"/>
        <v>0.96888674078113834</v>
      </c>
      <c r="W1011" s="38">
        <f t="shared" si="188"/>
        <v>0.13212396072979393</v>
      </c>
      <c r="X1011" s="37">
        <f t="shared" si="189"/>
        <v>8.4556008156775775E-2</v>
      </c>
      <c r="Y1011" s="37">
        <f t="shared" si="190"/>
        <v>0.11283972695099909</v>
      </c>
      <c r="Z1011" s="37">
        <f t="shared" si="191"/>
        <v>0.10241874389379646</v>
      </c>
    </row>
    <row r="1012" spans="1:26" x14ac:dyDescent="0.3">
      <c r="A1012" s="34">
        <v>40238</v>
      </c>
      <c r="B1012" s="33">
        <v>1152.05</v>
      </c>
      <c r="C1012" s="33">
        <v>21.9</v>
      </c>
      <c r="D1012" s="33">
        <v>60.93</v>
      </c>
      <c r="E1012" s="37">
        <f t="shared" si="180"/>
        <v>5.6029500516111184E-2</v>
      </c>
      <c r="F1012" s="37">
        <f t="shared" si="181"/>
        <v>1.0560295005161111</v>
      </c>
      <c r="G1012" s="37">
        <f t="shared" si="182"/>
        <v>0.38158829418007301</v>
      </c>
      <c r="H1012" s="37">
        <f t="shared" si="183"/>
        <v>0.13747555777754084</v>
      </c>
      <c r="I1012" s="37">
        <f t="shared" si="184"/>
        <v>0.10989907559919398</v>
      </c>
      <c r="J1012" s="37">
        <f t="shared" si="185"/>
        <v>7.535558123545183E-2</v>
      </c>
      <c r="K1012" s="33">
        <v>217.631</v>
      </c>
      <c r="L1012" s="33">
        <v>3.73</v>
      </c>
      <c r="M1012" s="33">
        <v>1375.0267363105438</v>
      </c>
      <c r="N1012" s="33">
        <v>26.138696693026269</v>
      </c>
      <c r="O1012" s="33">
        <v>702362.33371113427</v>
      </c>
      <c r="P1012" s="33">
        <v>72.722867100734732</v>
      </c>
      <c r="Q1012" s="33">
        <v>37146.770533413845</v>
      </c>
      <c r="R1012" s="33">
        <v>21.004601209715357</v>
      </c>
      <c r="S1012" s="33">
        <v>23.269199472972979</v>
      </c>
      <c r="T1012" s="33">
        <v>18.907763006729034</v>
      </c>
      <c r="U1012" s="37">
        <f t="shared" si="186"/>
        <v>5.6136207167735014E-2</v>
      </c>
      <c r="V1012" s="38">
        <f t="shared" si="187"/>
        <v>1.0561362071677349</v>
      </c>
      <c r="W1012" s="38">
        <f t="shared" si="188"/>
        <v>0.20303692749225744</v>
      </c>
      <c r="X1012" s="37">
        <f t="shared" si="189"/>
        <v>0.10226253725833789</v>
      </c>
      <c r="Y1012" s="37">
        <f t="shared" si="190"/>
        <v>0.12446438144088212</v>
      </c>
      <c r="Z1012" s="37">
        <f t="shared" si="191"/>
        <v>0.10557954243258294</v>
      </c>
    </row>
    <row r="1013" spans="1:26" x14ac:dyDescent="0.3">
      <c r="A1013" s="34">
        <v>40269</v>
      </c>
      <c r="B1013" s="33">
        <v>1197.32</v>
      </c>
      <c r="C1013" s="33">
        <v>21.946666666666665</v>
      </c>
      <c r="D1013" s="33">
        <v>62.986666666666665</v>
      </c>
      <c r="E1013" s="37">
        <f t="shared" si="180"/>
        <v>3.3197399520539364E-2</v>
      </c>
      <c r="F1013" s="37">
        <f t="shared" si="181"/>
        <v>1.0331973995205395</v>
      </c>
      <c r="G1013" s="37">
        <f t="shared" si="182"/>
        <v>0.32969891347635105</v>
      </c>
      <c r="H1013" s="37">
        <f t="shared" si="183"/>
        <v>0.12063197367726985</v>
      </c>
      <c r="I1013" s="37">
        <f t="shared" si="184"/>
        <v>9.6828779327995385E-2</v>
      </c>
      <c r="J1013" s="37">
        <f t="shared" si="185"/>
        <v>6.3198842243427755E-2</v>
      </c>
      <c r="K1013" s="33">
        <v>218.00899999999999</v>
      </c>
      <c r="L1013" s="33">
        <v>3.85</v>
      </c>
      <c r="M1013" s="33">
        <v>1426.5808382222754</v>
      </c>
      <c r="N1013" s="33">
        <v>26.148977825074496</v>
      </c>
      <c r="O1013" s="33">
        <v>729809.19208264328</v>
      </c>
      <c r="P1013" s="33">
        <v>75.04724863040822</v>
      </c>
      <c r="Q1013" s="33">
        <v>38392.617104849793</v>
      </c>
      <c r="R1013" s="33">
        <v>21.804845599625153</v>
      </c>
      <c r="S1013" s="33">
        <v>24.150482266532858</v>
      </c>
      <c r="T1013" s="33">
        <v>19.009102455546145</v>
      </c>
      <c r="U1013" s="37">
        <f t="shared" si="186"/>
        <v>3.8542761742774344E-2</v>
      </c>
      <c r="V1013" s="38">
        <f t="shared" si="187"/>
        <v>1.0385427617427743</v>
      </c>
      <c r="W1013" s="38">
        <f t="shared" si="188"/>
        <v>0.1246629045249783</v>
      </c>
      <c r="X1013" s="37">
        <f t="shared" si="189"/>
        <v>9.2256666521271846E-2</v>
      </c>
      <c r="Y1013" s="37">
        <f t="shared" si="190"/>
        <v>0.11321816494037673</v>
      </c>
      <c r="Z1013" s="37">
        <f t="shared" si="191"/>
        <v>7.6126404464937458E-2</v>
      </c>
    </row>
    <row r="1014" spans="1:26" x14ac:dyDescent="0.3">
      <c r="A1014" s="34">
        <v>40299</v>
      </c>
      <c r="B1014" s="33">
        <v>1125.06</v>
      </c>
      <c r="C1014" s="33">
        <v>21.993333333333332</v>
      </c>
      <c r="D1014" s="33">
        <v>65.043333333333322</v>
      </c>
      <c r="E1014" s="37">
        <f t="shared" si="180"/>
        <v>3.2130650657854941E-2</v>
      </c>
      <c r="F1014" s="37">
        <f t="shared" si="181"/>
        <v>1.0321306506578549</v>
      </c>
      <c r="G1014" s="37">
        <f t="shared" si="182"/>
        <v>0.30041087797951005</v>
      </c>
      <c r="H1014" s="37">
        <f t="shared" si="183"/>
        <v>0.11374672712000944</v>
      </c>
      <c r="I1014" s="37">
        <f t="shared" si="184"/>
        <v>8.7265906856738518E-2</v>
      </c>
      <c r="J1014" s="37">
        <f t="shared" si="185"/>
        <v>5.4211769502101603E-2</v>
      </c>
      <c r="K1014" s="33">
        <v>218.178</v>
      </c>
      <c r="L1014" s="33">
        <v>3.42</v>
      </c>
      <c r="M1014" s="33">
        <v>1339.4462786348761</v>
      </c>
      <c r="N1014" s="33">
        <v>26.184282161048927</v>
      </c>
      <c r="O1014" s="33">
        <v>686349.23520085751</v>
      </c>
      <c r="P1014" s="33">
        <v>77.437692908236983</v>
      </c>
      <c r="Q1014" s="33">
        <v>39680.054475537094</v>
      </c>
      <c r="R1014" s="33">
        <v>20.480068638423404</v>
      </c>
      <c r="S1014" s="33">
        <v>22.679628014583454</v>
      </c>
      <c r="T1014" s="33">
        <v>17.297083995285195</v>
      </c>
      <c r="U1014" s="37">
        <f t="shared" si="186"/>
        <v>-6.2249358284833245E-2</v>
      </c>
      <c r="V1014" s="38">
        <f t="shared" si="187"/>
        <v>0.93775064171516676</v>
      </c>
      <c r="W1014" s="38">
        <f t="shared" si="188"/>
        <v>0.10512556364894077</v>
      </c>
      <c r="X1014" s="37">
        <f t="shared" si="189"/>
        <v>8.3805860146613398E-2</v>
      </c>
      <c r="Y1014" s="37">
        <f t="shared" si="190"/>
        <v>0.10701775363046995</v>
      </c>
      <c r="Z1014" s="37">
        <f t="shared" si="191"/>
        <v>7.6314296729780295E-2</v>
      </c>
    </row>
    <row r="1015" spans="1:26" x14ac:dyDescent="0.3">
      <c r="A1015" s="34">
        <v>40330</v>
      </c>
      <c r="B1015" s="33">
        <v>1083.3599999999999</v>
      </c>
      <c r="C1015" s="33">
        <v>22.04</v>
      </c>
      <c r="D1015" s="33">
        <v>67.099999999999994</v>
      </c>
      <c r="E1015" s="37">
        <f t="shared" si="180"/>
        <v>3.1130329538838465E-2</v>
      </c>
      <c r="F1015" s="37">
        <f t="shared" si="181"/>
        <v>1.0311303295388385</v>
      </c>
      <c r="G1015" s="37">
        <f t="shared" si="182"/>
        <v>0.27294645662549999</v>
      </c>
      <c r="H1015" s="37">
        <f t="shared" si="183"/>
        <v>0.10716332598550427</v>
      </c>
      <c r="I1015" s="37">
        <f t="shared" si="184"/>
        <v>7.7873826727918427E-2</v>
      </c>
      <c r="J1015" s="37">
        <f t="shared" si="185"/>
        <v>4.4233481513829886E-2</v>
      </c>
      <c r="K1015" s="33">
        <v>217.965</v>
      </c>
      <c r="L1015" s="33">
        <v>3.2</v>
      </c>
      <c r="M1015" s="33">
        <v>1291.060537609249</v>
      </c>
      <c r="N1015" s="33">
        <v>26.26548354093547</v>
      </c>
      <c r="O1015" s="33">
        <v>662677.33263314934</v>
      </c>
      <c r="P1015" s="33">
        <v>79.964335099671956</v>
      </c>
      <c r="Q1015" s="33">
        <v>41044.204160836955</v>
      </c>
      <c r="R1015" s="33">
        <v>19.742039853739449</v>
      </c>
      <c r="S1015" s="33">
        <v>21.859418086479803</v>
      </c>
      <c r="T1015" s="33">
        <v>16.145454545454545</v>
      </c>
      <c r="U1015" s="37">
        <f t="shared" si="186"/>
        <v>-3.7769044812347032E-2</v>
      </c>
      <c r="V1015" s="38">
        <f t="shared" si="187"/>
        <v>0.962230955187653</v>
      </c>
      <c r="W1015" s="38">
        <f t="shared" si="188"/>
        <v>0.18448872218402368</v>
      </c>
      <c r="X1015" s="37">
        <f t="shared" si="189"/>
        <v>0.11958870019859624</v>
      </c>
      <c r="Y1015" s="37">
        <f t="shared" si="190"/>
        <v>0.12162735127887903</v>
      </c>
      <c r="Z1015" s="37">
        <f t="shared" si="191"/>
        <v>8.8224510075139762E-2</v>
      </c>
    </row>
    <row r="1016" spans="1:26" x14ac:dyDescent="0.3">
      <c r="A1016" s="34">
        <v>40360</v>
      </c>
      <c r="B1016" s="33">
        <v>1079.8</v>
      </c>
      <c r="C1016" s="33">
        <v>22.143333333333334</v>
      </c>
      <c r="D1016" s="33">
        <v>68.686666666666667</v>
      </c>
      <c r="E1016" s="37">
        <f t="shared" si="180"/>
        <v>2.3371055871176296E-2</v>
      </c>
      <c r="F1016" s="37">
        <f t="shared" si="181"/>
        <v>1.0233710558711764</v>
      </c>
      <c r="G1016" s="37">
        <f t="shared" si="182"/>
        <v>0.24714046466778572</v>
      </c>
      <c r="H1016" s="37">
        <f t="shared" si="183"/>
        <v>0.10086116411314183</v>
      </c>
      <c r="I1016" s="37">
        <f t="shared" si="184"/>
        <v>6.8638046700362665E-2</v>
      </c>
      <c r="J1016" s="37">
        <f>((PRODUCT(F1016:F1135)^(1/COUNT(F1016:F1135))-1))*12</f>
        <v>3.4276265708364839E-2</v>
      </c>
      <c r="K1016" s="33">
        <v>218.011</v>
      </c>
      <c r="L1016" s="33">
        <v>3.01</v>
      </c>
      <c r="M1016" s="33">
        <v>1286.54650178202</v>
      </c>
      <c r="N1016" s="33">
        <v>26.383059860893869</v>
      </c>
      <c r="O1016" s="33">
        <v>661488.85654539743</v>
      </c>
      <c r="P1016" s="33">
        <v>81.83792435549887</v>
      </c>
      <c r="Q1016" s="33">
        <v>42077.666783893495</v>
      </c>
      <c r="R1016" s="33">
        <v>19.668660470717697</v>
      </c>
      <c r="S1016" s="33">
        <v>21.774656015068242</v>
      </c>
      <c r="T1016" s="33">
        <v>15.720663884305541</v>
      </c>
      <c r="U1016" s="37">
        <f t="shared" si="186"/>
        <v>-3.2914839531485874E-3</v>
      </c>
      <c r="V1016" s="38">
        <f t="shared" si="187"/>
        <v>0.9967085160468514</v>
      </c>
      <c r="W1016" s="38">
        <f t="shared" si="188"/>
        <v>0.18313544772910495</v>
      </c>
      <c r="X1016" s="37">
        <f t="shared" si="189"/>
        <v>0.12817118004226291</v>
      </c>
      <c r="Y1016" s="37">
        <f t="shared" si="190"/>
        <v>0.1281899368504229</v>
      </c>
      <c r="Z1016" s="37">
        <f>((PRODUCT(V1016:V1135)^(1/COUNT(V1016:V1135)))-1)*12</f>
        <v>9.811463224984962E-2</v>
      </c>
    </row>
    <row r="1017" spans="1:26" x14ac:dyDescent="0.3">
      <c r="A1017" s="34">
        <v>40391</v>
      </c>
      <c r="B1017" s="33">
        <v>1087.28</v>
      </c>
      <c r="C1017" s="33">
        <v>22.246666666666666</v>
      </c>
      <c r="D1017" s="33">
        <v>70.273333333333326</v>
      </c>
      <c r="E1017" s="37">
        <f t="shared" si="180"/>
        <v>2.2837300310121069E-2</v>
      </c>
      <c r="F1017" s="37">
        <f t="shared" si="181"/>
        <v>1.022837300310121</v>
      </c>
      <c r="G1017" s="37">
        <f t="shared" si="182"/>
        <v>0.23362989437929671</v>
      </c>
      <c r="H1017" s="37">
        <f t="shared" si="183"/>
        <v>9.725745151832399E-2</v>
      </c>
      <c r="I1017" s="37">
        <f t="shared" si="184"/>
        <v>6.0945674834798957E-2</v>
      </c>
      <c r="J1017" s="37"/>
      <c r="K1017" s="33">
        <v>218.31200000000001</v>
      </c>
      <c r="L1017" s="33">
        <v>2.7</v>
      </c>
      <c r="M1017" s="33">
        <v>1293.6725504782144</v>
      </c>
      <c r="N1017" s="33">
        <v>26.469632483173925</v>
      </c>
      <c r="O1017" s="33">
        <v>666286.90753349208</v>
      </c>
      <c r="P1017" s="33">
        <v>83.612944562522117</v>
      </c>
      <c r="Q1017" s="33">
        <v>43063.610062483378</v>
      </c>
      <c r="R1017" s="33">
        <v>19.770299174358573</v>
      </c>
      <c r="S1017" s="33">
        <v>21.882717641224726</v>
      </c>
      <c r="T1017" s="33">
        <v>15.472156341903046</v>
      </c>
      <c r="U1017" s="37">
        <f t="shared" si="186"/>
        <v>6.9033258629053185E-3</v>
      </c>
      <c r="V1017" s="38">
        <f t="shared" si="187"/>
        <v>1.0069033258629054</v>
      </c>
      <c r="W1017" s="38">
        <f t="shared" si="188"/>
        <v>0.22148653319720601</v>
      </c>
      <c r="X1017" s="37">
        <f t="shared" si="189"/>
        <v>0.13936501046244132</v>
      </c>
      <c r="Y1017" s="37">
        <f t="shared" si="190"/>
        <v>0.12835926108936757</v>
      </c>
      <c r="Z1017" s="37"/>
    </row>
    <row r="1018" spans="1:26" x14ac:dyDescent="0.3">
      <c r="A1018" s="34">
        <v>40422</v>
      </c>
      <c r="B1018" s="33">
        <v>1122.08</v>
      </c>
      <c r="C1018" s="33">
        <v>22.35</v>
      </c>
      <c r="D1018" s="33">
        <v>71.86</v>
      </c>
      <c r="E1018" s="37">
        <f t="shared" si="180"/>
        <v>2.2327381526439361E-2</v>
      </c>
      <c r="F1018" s="37">
        <f t="shared" si="181"/>
        <v>1.0223273815264393</v>
      </c>
      <c r="G1018" s="37">
        <f t="shared" si="182"/>
        <v>0.22072266205594282</v>
      </c>
      <c r="H1018" s="37">
        <f t="shared" si="183"/>
        <v>9.3779216155942535E-2</v>
      </c>
      <c r="I1018" s="37">
        <f t="shared" si="184"/>
        <v>5.3316170492590409E-2</v>
      </c>
      <c r="J1018" s="37"/>
      <c r="K1018" s="33">
        <v>218.43899999999999</v>
      </c>
      <c r="L1018" s="33">
        <v>2.65</v>
      </c>
      <c r="M1018" s="33">
        <v>1334.302236505386</v>
      </c>
      <c r="N1018" s="33">
        <v>26.577120157114802</v>
      </c>
      <c r="O1018" s="33">
        <v>688353.30559272354</v>
      </c>
      <c r="P1018" s="33">
        <v>85.45108968636552</v>
      </c>
      <c r="Q1018" s="33">
        <v>44083.370650838711</v>
      </c>
      <c r="R1018" s="33">
        <v>20.381395233204028</v>
      </c>
      <c r="S1018" s="33">
        <v>22.5526147271217</v>
      </c>
      <c r="T1018" s="33">
        <v>15.614806568327301</v>
      </c>
      <c r="U1018" s="37">
        <f t="shared" si="186"/>
        <v>3.1504941141508404E-2</v>
      </c>
      <c r="V1018" s="38">
        <f t="shared" si="187"/>
        <v>1.0315049411415085</v>
      </c>
      <c r="W1018" s="38">
        <f t="shared" si="188"/>
        <v>7.7787557473224744E-2</v>
      </c>
      <c r="X1018" s="37">
        <f t="shared" si="189"/>
        <v>0.13733003638904151</v>
      </c>
      <c r="Y1018" s="37">
        <f t="shared" si="190"/>
        <v>0.12159203710475541</v>
      </c>
      <c r="Z1018" s="37"/>
    </row>
    <row r="1019" spans="1:26" x14ac:dyDescent="0.3">
      <c r="A1019" s="34">
        <v>40452</v>
      </c>
      <c r="B1019" s="33">
        <v>1171.58</v>
      </c>
      <c r="C1019" s="33">
        <v>22.476666666666667</v>
      </c>
      <c r="D1019" s="33">
        <v>73.69</v>
      </c>
      <c r="E1019" s="37">
        <f t="shared" si="180"/>
        <v>2.5147323093535335E-2</v>
      </c>
      <c r="F1019" s="37">
        <f t="shared" si="181"/>
        <v>1.0251473230935353</v>
      </c>
      <c r="G1019" s="37">
        <f t="shared" si="182"/>
        <v>0.20837923484566323</v>
      </c>
      <c r="H1019" s="37">
        <f t="shared" si="183"/>
        <v>9.0419839556299841E-2</v>
      </c>
      <c r="I1019" s="37">
        <f t="shared" si="184"/>
        <v>4.5743331056144143E-2</v>
      </c>
      <c r="J1019" s="37"/>
      <c r="K1019" s="33">
        <v>218.71100000000001</v>
      </c>
      <c r="L1019" s="33">
        <v>2.54</v>
      </c>
      <c r="M1019" s="33">
        <v>1391.4317054926362</v>
      </c>
      <c r="N1019" s="33">
        <v>26.694503690562733</v>
      </c>
      <c r="O1019" s="33">
        <v>718973.45185922156</v>
      </c>
      <c r="P1019" s="33">
        <v>87.518225283593395</v>
      </c>
      <c r="Q1019" s="33">
        <v>45221.968339768551</v>
      </c>
      <c r="R1019" s="33">
        <v>21.240127651759412</v>
      </c>
      <c r="S1019" s="33">
        <v>23.4938168100472</v>
      </c>
      <c r="T1019" s="33">
        <v>15.89876509702809</v>
      </c>
      <c r="U1019" s="37">
        <f t="shared" si="186"/>
        <v>4.3169159346687906E-2</v>
      </c>
      <c r="V1019" s="38">
        <f t="shared" si="187"/>
        <v>1.0431691593466879</v>
      </c>
      <c r="W1019" s="38">
        <f t="shared" si="188"/>
        <v>3.4744404533762374E-2</v>
      </c>
      <c r="X1019" s="37">
        <f t="shared" si="189"/>
        <v>0.13028730128595267</v>
      </c>
      <c r="Y1019" s="37">
        <f t="shared" si="190"/>
        <v>0.10541386555545351</v>
      </c>
      <c r="Z1019" s="37"/>
    </row>
    <row r="1020" spans="1:26" x14ac:dyDescent="0.3">
      <c r="A1020" s="34">
        <v>40483</v>
      </c>
      <c r="B1020" s="33">
        <v>1198.8900000000001</v>
      </c>
      <c r="C1020" s="33">
        <v>22.603333333333335</v>
      </c>
      <c r="D1020" s="33">
        <v>75.52</v>
      </c>
      <c r="E1020" s="37">
        <f t="shared" si="180"/>
        <v>2.4530417058337244E-2</v>
      </c>
      <c r="F1020" s="37">
        <f t="shared" si="181"/>
        <v>1.0245304170583371</v>
      </c>
      <c r="G1020" s="37">
        <f t="shared" si="182"/>
        <v>0.17860162489714249</v>
      </c>
      <c r="H1020" s="37">
        <f t="shared" si="183"/>
        <v>8.885565654578631E-2</v>
      </c>
      <c r="I1020" s="37">
        <f t="shared" si="184"/>
        <v>3.7664147191597053E-2</v>
      </c>
      <c r="J1020" s="37"/>
      <c r="K1020" s="33">
        <v>218.803</v>
      </c>
      <c r="L1020" s="33">
        <v>2.76</v>
      </c>
      <c r="M1020" s="33">
        <v>1423.2678444536866</v>
      </c>
      <c r="N1020" s="33">
        <v>26.833652387459647</v>
      </c>
      <c r="O1020" s="33">
        <v>736579.10384073469</v>
      </c>
      <c r="P1020" s="33">
        <v>89.653919553205384</v>
      </c>
      <c r="Q1020" s="33">
        <v>46398.296692817756</v>
      </c>
      <c r="R1020" s="33">
        <v>21.700723827760608</v>
      </c>
      <c r="S1020" s="33">
        <v>23.993185849903526</v>
      </c>
      <c r="T1020" s="33">
        <v>15.875132415254239</v>
      </c>
      <c r="U1020" s="37">
        <f t="shared" si="186"/>
        <v>2.3042863564302723E-2</v>
      </c>
      <c r="V1020" s="38">
        <f t="shared" si="187"/>
        <v>1.0230428635643027</v>
      </c>
      <c r="W1020" s="38">
        <f t="shared" si="188"/>
        <v>1.9703401153396305E-2</v>
      </c>
      <c r="X1020" s="37">
        <f t="shared" si="189"/>
        <v>0.12248671259338018</v>
      </c>
      <c r="Y1020" s="37">
        <f t="shared" si="190"/>
        <v>0.10490032963035478</v>
      </c>
      <c r="Z1020" s="37"/>
    </row>
    <row r="1021" spans="1:26" x14ac:dyDescent="0.3">
      <c r="A1021" s="34">
        <v>40513</v>
      </c>
      <c r="B1021" s="33">
        <v>1241.53</v>
      </c>
      <c r="C1021" s="33">
        <v>22.73</v>
      </c>
      <c r="D1021" s="33">
        <v>77.349999999999994</v>
      </c>
      <c r="E1021" s="37">
        <f t="shared" si="180"/>
        <v>2.3943055181829809E-2</v>
      </c>
      <c r="F1021" s="37">
        <f t="shared" si="181"/>
        <v>1.0239430551818298</v>
      </c>
      <c r="G1021" s="37">
        <f t="shared" si="182"/>
        <v>0.15024998702094194</v>
      </c>
      <c r="H1021" s="37">
        <f t="shared" si="183"/>
        <v>8.7359770079458166E-2</v>
      </c>
      <c r="I1021" s="37">
        <f t="shared" si="184"/>
        <v>2.9662650879870078E-2</v>
      </c>
      <c r="J1021" s="37"/>
      <c r="K1021" s="33">
        <v>219.179</v>
      </c>
      <c r="L1021" s="33">
        <v>3.29</v>
      </c>
      <c r="M1021" s="33">
        <v>1471.3596744669881</v>
      </c>
      <c r="N1021" s="33">
        <v>26.937734408862159</v>
      </c>
      <c r="O1021" s="33">
        <v>762629.65941274085</v>
      </c>
      <c r="P1021" s="33">
        <v>91.668885020918964</v>
      </c>
      <c r="Q1021" s="33">
        <v>47513.474628543416</v>
      </c>
      <c r="R1021" s="33">
        <v>22.39637977304421</v>
      </c>
      <c r="S1021" s="33">
        <v>24.750553777970644</v>
      </c>
      <c r="T1021" s="33">
        <v>16.050808015513898</v>
      </c>
      <c r="U1021" s="37">
        <f t="shared" si="186"/>
        <v>3.4948361274036006E-2</v>
      </c>
      <c r="V1021" s="38">
        <f t="shared" si="187"/>
        <v>1.034948361274036</v>
      </c>
      <c r="W1021" s="38">
        <f t="shared" si="188"/>
        <v>1.2463408831882905E-2</v>
      </c>
      <c r="X1021" s="37">
        <f t="shared" si="189"/>
        <v>0.12680954289511881</v>
      </c>
      <c r="Y1021" s="37">
        <f t="shared" si="190"/>
        <v>0.10571654789760121</v>
      </c>
      <c r="Z1021" s="37"/>
    </row>
    <row r="1022" spans="1:26" x14ac:dyDescent="0.3">
      <c r="A1022" s="34">
        <v>40544</v>
      </c>
      <c r="B1022" s="33">
        <v>1282.6199999999999</v>
      </c>
      <c r="C1022" s="33">
        <v>22.963333333333335</v>
      </c>
      <c r="D1022" s="33">
        <v>78.67</v>
      </c>
      <c r="E1022" s="37">
        <f t="shared" si="180"/>
        <v>1.6921311322076162E-2</v>
      </c>
      <c r="F1022" s="37">
        <f t="shared" si="181"/>
        <v>1.0169213113220761</v>
      </c>
      <c r="G1022" s="37">
        <f t="shared" si="182"/>
        <v>0.1232242849219134</v>
      </c>
      <c r="H1022" s="37">
        <f t="shared" si="183"/>
        <v>8.592778860849748E-2</v>
      </c>
      <c r="I1022" s="37">
        <f t="shared" si="184"/>
        <v>2.1731445966151952E-2</v>
      </c>
      <c r="J1022" s="37"/>
      <c r="K1022" s="33">
        <v>220.22300000000001</v>
      </c>
      <c r="L1022" s="33">
        <v>3.39</v>
      </c>
      <c r="M1022" s="33">
        <v>1512.8501240106616</v>
      </c>
      <c r="N1022" s="33">
        <v>27.085248694883518</v>
      </c>
      <c r="O1022" s="33">
        <v>785304.72825027711</v>
      </c>
      <c r="P1022" s="33">
        <v>92.791254818978928</v>
      </c>
      <c r="Q1022" s="33">
        <v>48166.973048486143</v>
      </c>
      <c r="R1022" s="33">
        <v>22.978299430554976</v>
      </c>
      <c r="S1022" s="33">
        <v>25.380551443716659</v>
      </c>
      <c r="T1022" s="33">
        <v>16.303800686411591</v>
      </c>
      <c r="U1022" s="37">
        <f t="shared" si="186"/>
        <v>3.2560370945617333E-2</v>
      </c>
      <c r="V1022" s="38">
        <f t="shared" si="187"/>
        <v>1.0325603709456173</v>
      </c>
      <c r="W1022" s="38">
        <f t="shared" si="188"/>
        <v>-8.3371456041777536E-3</v>
      </c>
      <c r="X1022" s="37">
        <f t="shared" si="189"/>
        <v>0.11975701884619738</v>
      </c>
      <c r="Y1022" s="37">
        <f t="shared" si="190"/>
        <v>9.6182509228809998E-2</v>
      </c>
      <c r="Z1022" s="37"/>
    </row>
    <row r="1023" spans="1:26" x14ac:dyDescent="0.3">
      <c r="A1023" s="34">
        <v>40575</v>
      </c>
      <c r="B1023" s="33">
        <v>1321.12</v>
      </c>
      <c r="C1023" s="33">
        <v>23.196666666666665</v>
      </c>
      <c r="D1023" s="33">
        <v>79.990000000000009</v>
      </c>
      <c r="E1023" s="37">
        <f t="shared" si="180"/>
        <v>1.663973851957944E-2</v>
      </c>
      <c r="F1023" s="37">
        <f t="shared" si="181"/>
        <v>1.0166397385195793</v>
      </c>
      <c r="G1023" s="37">
        <f t="shared" si="182"/>
        <v>0.1112463233722909</v>
      </c>
      <c r="H1023" s="37">
        <f t="shared" si="183"/>
        <v>8.101986333889144E-2</v>
      </c>
      <c r="I1023" s="37">
        <f t="shared" si="184"/>
        <v>1.8300420276029961E-2</v>
      </c>
      <c r="J1023" s="37"/>
      <c r="K1023" s="33">
        <v>221.309</v>
      </c>
      <c r="L1023" s="33">
        <v>3.58</v>
      </c>
      <c r="M1023" s="33">
        <v>1550.6142242746566</v>
      </c>
      <c r="N1023" s="33">
        <v>27.226202986171668</v>
      </c>
      <c r="O1023" s="33">
        <v>806085.41552695213</v>
      </c>
      <c r="P1023" s="33">
        <v>93.885212395338655</v>
      </c>
      <c r="Q1023" s="33">
        <v>48806.143566065846</v>
      </c>
      <c r="R1023" s="33">
        <v>23.489828703298521</v>
      </c>
      <c r="S1023" s="33">
        <v>25.931891523572482</v>
      </c>
      <c r="T1023" s="33">
        <v>16.516064508063504</v>
      </c>
      <c r="U1023" s="37">
        <f t="shared" si="186"/>
        <v>2.9575000749874056E-2</v>
      </c>
      <c r="V1023" s="38">
        <f t="shared" si="187"/>
        <v>1.0295750007498741</v>
      </c>
      <c r="W1023" s="38">
        <f t="shared" si="188"/>
        <v>3.6338799232584762E-3</v>
      </c>
      <c r="X1023" s="37">
        <f t="shared" si="189"/>
        <v>0.11166614201307823</v>
      </c>
      <c r="Y1023" s="37">
        <f t="shared" si="190"/>
        <v>7.549291670295144E-2</v>
      </c>
      <c r="Z1023" s="37"/>
    </row>
    <row r="1024" spans="1:26" x14ac:dyDescent="0.3">
      <c r="A1024" s="34">
        <v>40603</v>
      </c>
      <c r="B1024" s="33">
        <v>1304.49</v>
      </c>
      <c r="C1024" s="33">
        <v>23.43</v>
      </c>
      <c r="D1024" s="33">
        <v>81.31</v>
      </c>
      <c r="E1024" s="37">
        <f t="shared" si="180"/>
        <v>1.6367383359015643E-2</v>
      </c>
      <c r="F1024" s="37">
        <f t="shared" si="181"/>
        <v>1.0163673833590157</v>
      </c>
      <c r="G1024" s="37">
        <f t="shared" si="182"/>
        <v>9.9660464801294646E-2</v>
      </c>
      <c r="H1024" s="37">
        <f t="shared" si="183"/>
        <v>7.6205267226029605E-2</v>
      </c>
      <c r="I1024" s="37">
        <f t="shared" si="184"/>
        <v>1.4925803641950175E-2</v>
      </c>
      <c r="J1024" s="37"/>
      <c r="K1024" s="33">
        <v>223.46700000000001</v>
      </c>
      <c r="L1024" s="33">
        <v>3.41</v>
      </c>
      <c r="M1024" s="33">
        <v>1516.3097502987018</v>
      </c>
      <c r="N1024" s="33">
        <v>27.23450348373585</v>
      </c>
      <c r="O1024" s="33">
        <v>789432.0848121678</v>
      </c>
      <c r="P1024" s="33">
        <v>94.51290987036117</v>
      </c>
      <c r="Q1024" s="33">
        <v>49205.990706005687</v>
      </c>
      <c r="R1024" s="33">
        <v>22.899336430143638</v>
      </c>
      <c r="S1024" s="33">
        <v>25.267990036105875</v>
      </c>
      <c r="T1024" s="33">
        <v>16.043414094207353</v>
      </c>
      <c r="U1024" s="37">
        <f t="shared" si="186"/>
        <v>-1.2667701894044002E-2</v>
      </c>
      <c r="V1024" s="38">
        <f t="shared" si="187"/>
        <v>0.98733229810595602</v>
      </c>
      <c r="W1024" s="38">
        <f t="shared" si="188"/>
        <v>1.2954974208906567E-2</v>
      </c>
      <c r="X1024" s="37">
        <f t="shared" si="189"/>
        <v>0.10088014633104869</v>
      </c>
      <c r="Y1024" s="37">
        <f t="shared" si="190"/>
        <v>6.8130720962519042E-2</v>
      </c>
      <c r="Z1024" s="37"/>
    </row>
    <row r="1025" spans="1:26" x14ac:dyDescent="0.3">
      <c r="A1025" s="34">
        <v>40634</v>
      </c>
      <c r="B1025" s="33">
        <v>1331.51</v>
      </c>
      <c r="C1025" s="33">
        <v>23.733333333333334</v>
      </c>
      <c r="D1025" s="33">
        <v>82.163333333333341</v>
      </c>
      <c r="E1025" s="37">
        <f t="shared" si="180"/>
        <v>1.0440125820668994E-2</v>
      </c>
      <c r="F1025" s="37">
        <f t="shared" si="181"/>
        <v>1.010440125820669</v>
      </c>
      <c r="G1025" s="37">
        <f t="shared" si="182"/>
        <v>8.8447765601991524E-2</v>
      </c>
      <c r="H1025" s="37">
        <f t="shared" si="183"/>
        <v>7.1480881587189238E-2</v>
      </c>
      <c r="I1025" s="37">
        <f t="shared" si="184"/>
        <v>1.1605748828811713E-2</v>
      </c>
      <c r="J1025" s="37"/>
      <c r="K1025" s="33">
        <v>224.90600000000001</v>
      </c>
      <c r="L1025" s="33">
        <v>3.46</v>
      </c>
      <c r="M1025" s="33">
        <v>1537.814540430224</v>
      </c>
      <c r="N1025" s="33">
        <v>27.410582791625536</v>
      </c>
      <c r="O1025" s="33">
        <v>801817.28783320973</v>
      </c>
      <c r="P1025" s="33">
        <v>94.893743712187913</v>
      </c>
      <c r="Q1025" s="33">
        <v>49477.646501092218</v>
      </c>
      <c r="R1025" s="33">
        <v>23.143929447285942</v>
      </c>
      <c r="S1025" s="33">
        <v>25.526061033561678</v>
      </c>
      <c r="T1025" s="33">
        <v>16.205647287922428</v>
      </c>
      <c r="U1025" s="37">
        <f t="shared" si="186"/>
        <v>2.0501476777409332E-2</v>
      </c>
      <c r="V1025" s="38">
        <f t="shared" si="187"/>
        <v>1.0205014767774094</v>
      </c>
      <c r="W1025" s="38">
        <f t="shared" si="188"/>
        <v>5.3456662538461819E-2</v>
      </c>
      <c r="X1025" s="37">
        <f t="shared" si="189"/>
        <v>0.11355682983359117</v>
      </c>
      <c r="Y1025" s="37">
        <f t="shared" si="190"/>
        <v>8.2401456158406106E-2</v>
      </c>
      <c r="Z1025" s="37"/>
    </row>
    <row r="1026" spans="1:26" x14ac:dyDescent="0.3">
      <c r="A1026" s="34">
        <v>40664</v>
      </c>
      <c r="B1026" s="33">
        <v>1338.31</v>
      </c>
      <c r="C1026" s="33">
        <v>24.036666666666665</v>
      </c>
      <c r="D1026" s="33">
        <v>83.016666666666666</v>
      </c>
      <c r="E1026" s="37">
        <f t="shared" si="180"/>
        <v>1.0332254810767591E-2</v>
      </c>
      <c r="F1026" s="37">
        <f t="shared" si="181"/>
        <v>1.0103322548107676</v>
      </c>
      <c r="G1026" s="37">
        <f t="shared" si="182"/>
        <v>7.4684343158324396E-2</v>
      </c>
      <c r="H1026" s="37">
        <f t="shared" si="183"/>
        <v>7.049544729003987E-2</v>
      </c>
      <c r="I1026" s="37">
        <f t="shared" si="184"/>
        <v>9.8965332748912616E-3</v>
      </c>
      <c r="J1026" s="37"/>
      <c r="K1026" s="33">
        <v>225.964</v>
      </c>
      <c r="L1026" s="33">
        <v>3.17</v>
      </c>
      <c r="M1026" s="33">
        <v>1538.4310661432794</v>
      </c>
      <c r="N1026" s="33">
        <v>27.630933585290869</v>
      </c>
      <c r="O1026" s="33">
        <v>803339.30989713478</v>
      </c>
      <c r="P1026" s="33">
        <v>95.430370398234516</v>
      </c>
      <c r="Q1026" s="33">
        <v>49831.916155420244</v>
      </c>
      <c r="R1026" s="33">
        <v>23.059491506095341</v>
      </c>
      <c r="S1026" s="33">
        <v>25.422751410495927</v>
      </c>
      <c r="T1026" s="33">
        <v>16.120979722947197</v>
      </c>
      <c r="U1026" s="37">
        <f t="shared" si="186"/>
        <v>5.0939873881095284E-3</v>
      </c>
      <c r="V1026" s="38">
        <f t="shared" si="187"/>
        <v>1.0050939873881095</v>
      </c>
      <c r="W1026" s="38">
        <f t="shared" si="188"/>
        <v>3.0203006771613028E-2</v>
      </c>
      <c r="X1026" s="37">
        <f t="shared" si="189"/>
        <v>0.10686351346908562</v>
      </c>
      <c r="Y1026" s="37">
        <f t="shared" si="190"/>
        <v>8.3514804975049373E-2</v>
      </c>
      <c r="Z1026" s="37"/>
    </row>
    <row r="1027" spans="1:26" x14ac:dyDescent="0.3">
      <c r="A1027" s="34">
        <v>40695</v>
      </c>
      <c r="B1027" s="33">
        <v>1287.29</v>
      </c>
      <c r="C1027" s="33">
        <v>24.34</v>
      </c>
      <c r="D1027" s="33">
        <v>83.87</v>
      </c>
      <c r="E1027" s="37">
        <f t="shared" si="180"/>
        <v>1.022659014513762E-2</v>
      </c>
      <c r="F1027" s="37">
        <f t="shared" si="181"/>
        <v>1.0102265901451377</v>
      </c>
      <c r="G1027" s="37">
        <f t="shared" si="182"/>
        <v>6.1202427531839465E-2</v>
      </c>
      <c r="H1027" s="37">
        <f t="shared" si="183"/>
        <v>6.9527430800444101E-2</v>
      </c>
      <c r="I1027" s="37">
        <f t="shared" si="184"/>
        <v>8.2082460415193736E-3</v>
      </c>
      <c r="J1027" s="37"/>
      <c r="K1027" s="33">
        <v>225.72200000000001</v>
      </c>
      <c r="L1027" s="33">
        <v>3</v>
      </c>
      <c r="M1027" s="33">
        <v>1481.3684061367521</v>
      </c>
      <c r="N1027" s="33">
        <v>28.009622544545941</v>
      </c>
      <c r="O1027" s="33">
        <v>774761.11987767206</v>
      </c>
      <c r="P1027" s="33">
        <v>96.514668973338885</v>
      </c>
      <c r="Q1027" s="33">
        <v>50477.526527931055</v>
      </c>
      <c r="R1027" s="33">
        <v>22.100831286610994</v>
      </c>
      <c r="S1027" s="33">
        <v>24.359226657703815</v>
      </c>
      <c r="T1027" s="33">
        <v>15.348634791939906</v>
      </c>
      <c r="U1027" s="37">
        <f t="shared" si="186"/>
        <v>-3.8868390502178655E-2</v>
      </c>
      <c r="V1027" s="38">
        <f t="shared" si="187"/>
        <v>0.96113160949782139</v>
      </c>
      <c r="W1027" s="38">
        <f t="shared" si="188"/>
        <v>-8.9606844037023459E-3</v>
      </c>
      <c r="X1027" s="37">
        <f t="shared" si="189"/>
        <v>0.10969495103770566</v>
      </c>
      <c r="Y1027" s="37">
        <f t="shared" si="190"/>
        <v>8.1517653654070266E-2</v>
      </c>
      <c r="Z1027" s="37"/>
    </row>
    <row r="1028" spans="1:26" x14ac:dyDescent="0.3">
      <c r="A1028" s="34">
        <v>40725</v>
      </c>
      <c r="B1028" s="33">
        <v>1325.19</v>
      </c>
      <c r="C1028" s="33">
        <v>24.619999999999997</v>
      </c>
      <c r="D1028" s="33">
        <v>84.906666666666666</v>
      </c>
      <c r="E1028" s="37">
        <f t="shared" ref="E1028:E1091" si="192">LN(D1028/D1027)</f>
        <v>1.2284632991588352E-2</v>
      </c>
      <c r="F1028" s="37">
        <f t="shared" ref="F1028:F1091" si="193">1+E1028</f>
        <v>1.0122846329915884</v>
      </c>
      <c r="G1028" s="37">
        <f t="shared" ref="G1028:G1091" si="194">PRODUCT(F1028:F1039)-1</f>
        <v>4.79934695176778E-2</v>
      </c>
      <c r="H1028" s="37">
        <f t="shared" ref="H1028:H1091" si="195">((PRODUCT(F1028:F1063)^(1/COUNT(F1028:F1063))-1))*12</f>
        <v>6.857637043717002E-2</v>
      </c>
      <c r="I1028" s="37">
        <f t="shared" ref="I1028:I1091" si="196">((PRODUCT(F1028:F1087)^(1/COUNT(F1028:F1087))-1))*12</f>
        <v>6.5404461215372578E-3</v>
      </c>
      <c r="J1028" s="37"/>
      <c r="K1028" s="33">
        <v>225.922</v>
      </c>
      <c r="L1028" s="33">
        <v>3</v>
      </c>
      <c r="M1028" s="33">
        <v>1523.6323955613</v>
      </c>
      <c r="N1028" s="33">
        <v>28.306755694443208</v>
      </c>
      <c r="O1028" s="33">
        <v>798099.05308794067</v>
      </c>
      <c r="P1028" s="33">
        <v>97.621132013113666</v>
      </c>
      <c r="Q1028" s="33">
        <v>51135.256278360139</v>
      </c>
      <c r="R1028" s="33">
        <v>22.610981701156625</v>
      </c>
      <c r="S1028" s="33">
        <v>24.915089078411953</v>
      </c>
      <c r="T1028" s="33">
        <v>15.607608354271358</v>
      </c>
      <c r="U1028" s="37">
        <f t="shared" ref="U1028:U1091" si="197">LN(B1028/B1027)</f>
        <v>2.9016611928066923E-2</v>
      </c>
      <c r="V1028" s="38">
        <f t="shared" ref="V1028:V1091" si="198">1+U1028</f>
        <v>1.0290166119280668</v>
      </c>
      <c r="W1028" s="38">
        <f t="shared" ref="W1028:W1091" si="199">PRODUCT(V1028:V1039)-1</f>
        <v>1.7349399859603487E-2</v>
      </c>
      <c r="X1028" s="37">
        <f t="shared" ref="X1028:X1091" si="200">((PRODUCT(V1028:V1063)^(1/COUNT(V1028:V1063)))-1)*12</f>
        <v>0.13295678417917145</v>
      </c>
      <c r="Y1028" s="37">
        <f t="shared" ref="Y1028:Y1075" si="201">((PRODUCT(V1028:V1087)^(1/COUNT(V1028:V1087)))-1)*12</f>
        <v>9.1276389581700812E-2</v>
      </c>
      <c r="Z1028" s="37"/>
    </row>
    <row r="1029" spans="1:26" x14ac:dyDescent="0.3">
      <c r="A1029" s="34">
        <v>40756</v>
      </c>
      <c r="B1029" s="33">
        <v>1185.31</v>
      </c>
      <c r="C1029" s="33">
        <v>24.9</v>
      </c>
      <c r="D1029" s="33">
        <v>85.943333333333342</v>
      </c>
      <c r="E1029" s="37">
        <f t="shared" si="192"/>
        <v>1.2135550357200183E-2</v>
      </c>
      <c r="F1029" s="37">
        <f t="shared" si="193"/>
        <v>1.0121355503572003</v>
      </c>
      <c r="G1029" s="37">
        <f t="shared" si="194"/>
        <v>2.9686838619444211E-2</v>
      </c>
      <c r="H1029" s="37">
        <f t="shared" si="195"/>
        <v>6.7532842201456944E-2</v>
      </c>
      <c r="I1029" s="37">
        <f t="shared" si="196"/>
        <v>5.748731312065658E-3</v>
      </c>
      <c r="J1029" s="37"/>
      <c r="K1029" s="33">
        <v>226.54499999999999</v>
      </c>
      <c r="L1029" s="33">
        <v>2.2999999999999998</v>
      </c>
      <c r="M1029" s="33">
        <v>1359.0581492860138</v>
      </c>
      <c r="N1029" s="33">
        <v>28.549955637952721</v>
      </c>
      <c r="O1029" s="33">
        <v>713139.09635643743</v>
      </c>
      <c r="P1029" s="33">
        <v>98.541299359214875</v>
      </c>
      <c r="Q1029" s="33">
        <v>51707.613258298181</v>
      </c>
      <c r="R1029" s="33">
        <v>20.0498527216605</v>
      </c>
      <c r="S1029" s="33">
        <v>22.092618712120792</v>
      </c>
      <c r="T1029" s="33">
        <v>13.791762013729976</v>
      </c>
      <c r="U1029" s="37">
        <f t="shared" si="197"/>
        <v>-0.11155150163391914</v>
      </c>
      <c r="V1029" s="38">
        <f t="shared" si="198"/>
        <v>0.88844849836608086</v>
      </c>
      <c r="W1029" s="38">
        <f t="shared" si="199"/>
        <v>1.5413282630912351E-2</v>
      </c>
      <c r="X1029" s="37">
        <f t="shared" si="200"/>
        <v>0.12776063881359434</v>
      </c>
      <c r="Y1029" s="37">
        <f t="shared" si="201"/>
        <v>9.1609657608105799E-2</v>
      </c>
      <c r="Z1029" s="37"/>
    </row>
    <row r="1030" spans="1:26" x14ac:dyDescent="0.3">
      <c r="A1030" s="34">
        <v>40787</v>
      </c>
      <c r="B1030" s="33">
        <v>1173.8800000000001</v>
      </c>
      <c r="C1030" s="33">
        <v>25.18</v>
      </c>
      <c r="D1030" s="33">
        <v>86.98</v>
      </c>
      <c r="E1030" s="37">
        <f t="shared" si="192"/>
        <v>1.1990042824383805E-2</v>
      </c>
      <c r="F1030" s="37">
        <f t="shared" si="193"/>
        <v>1.0119900428243838</v>
      </c>
      <c r="G1030" s="37">
        <f t="shared" si="194"/>
        <v>1.1819204183184606E-2</v>
      </c>
      <c r="H1030" s="37">
        <f t="shared" si="195"/>
        <v>6.6511283553956524E-2</v>
      </c>
      <c r="I1030" s="37">
        <f t="shared" si="196"/>
        <v>4.9730203277125185E-3</v>
      </c>
      <c r="J1030" s="37"/>
      <c r="K1030" s="33">
        <v>226.88900000000001</v>
      </c>
      <c r="L1030" s="33">
        <v>1.98</v>
      </c>
      <c r="M1030" s="33">
        <v>1343.9120082507304</v>
      </c>
      <c r="N1030" s="33">
        <v>28.82722626482553</v>
      </c>
      <c r="O1030" s="33">
        <v>706451.99949070218</v>
      </c>
      <c r="P1030" s="33">
        <v>99.578718844897722</v>
      </c>
      <c r="Q1030" s="33">
        <v>52345.380205558722</v>
      </c>
      <c r="R1030" s="33">
        <v>19.69811456887771</v>
      </c>
      <c r="S1030" s="33">
        <v>21.706400031075074</v>
      </c>
      <c r="T1030" s="33">
        <v>13.495976086456658</v>
      </c>
      <c r="U1030" s="37">
        <f t="shared" si="197"/>
        <v>-9.6898422195606567E-3</v>
      </c>
      <c r="V1030" s="38">
        <f t="shared" si="198"/>
        <v>0.99031015778043929</v>
      </c>
      <c r="W1030" s="38">
        <f t="shared" si="199"/>
        <v>0.17903409842817153</v>
      </c>
      <c r="X1030" s="37">
        <f t="shared" si="200"/>
        <v>0.16567865388460046</v>
      </c>
      <c r="Y1030" s="37">
        <f t="shared" si="201"/>
        <v>0.11752060248867746</v>
      </c>
      <c r="Z1030" s="37"/>
    </row>
    <row r="1031" spans="1:26" x14ac:dyDescent="0.3">
      <c r="A1031" s="34">
        <v>40817</v>
      </c>
      <c r="B1031" s="33">
        <v>1207.22</v>
      </c>
      <c r="C1031" s="33">
        <v>25.596666666666664</v>
      </c>
      <c r="D1031" s="33">
        <v>86.97</v>
      </c>
      <c r="E1031" s="37">
        <f t="shared" si="192"/>
        <v>-1.1497556781854356E-4</v>
      </c>
      <c r="F1031" s="37">
        <f t="shared" si="193"/>
        <v>0.99988502443218141</v>
      </c>
      <c r="G1031" s="37">
        <f t="shared" si="194"/>
        <v>-5.6250376241466782E-3</v>
      </c>
      <c r="H1031" s="37">
        <f t="shared" si="195"/>
        <v>6.5511003325818606E-2</v>
      </c>
      <c r="I1031" s="37">
        <f t="shared" si="196"/>
        <v>4.2128271087200631E-3</v>
      </c>
      <c r="J1031" s="37"/>
      <c r="K1031" s="33">
        <v>226.42099999999999</v>
      </c>
      <c r="L1031" s="33">
        <v>2.15</v>
      </c>
      <c r="M1031" s="33">
        <v>1384.9378664523165</v>
      </c>
      <c r="N1031" s="33">
        <v>29.36481579299917</v>
      </c>
      <c r="O1031" s="33">
        <v>729304.34059494664</v>
      </c>
      <c r="P1031" s="33">
        <v>99.773070563242797</v>
      </c>
      <c r="Q1031" s="33">
        <v>52540.215123624948</v>
      </c>
      <c r="R1031" s="33">
        <v>20.155824786688747</v>
      </c>
      <c r="S1031" s="33">
        <v>22.212668163493948</v>
      </c>
      <c r="T1031" s="33">
        <v>13.880878463838105</v>
      </c>
      <c r="U1031" s="37">
        <f t="shared" si="197"/>
        <v>2.8005694066489926E-2</v>
      </c>
      <c r="V1031" s="38">
        <f t="shared" si="198"/>
        <v>1.0280056940664899</v>
      </c>
      <c r="W1031" s="38">
        <f t="shared" si="199"/>
        <v>0.22400391092898975</v>
      </c>
      <c r="X1031" s="37">
        <f t="shared" si="200"/>
        <v>0.17434694860373678</v>
      </c>
      <c r="Y1031" s="37">
        <f t="shared" si="201"/>
        <v>0.11824597786936142</v>
      </c>
      <c r="Z1031" s="37"/>
    </row>
    <row r="1032" spans="1:26" x14ac:dyDescent="0.3">
      <c r="A1032" s="34">
        <v>40848</v>
      </c>
      <c r="B1032" s="33">
        <v>1226.42</v>
      </c>
      <c r="C1032" s="33">
        <v>26.013333333333335</v>
      </c>
      <c r="D1032" s="33">
        <v>86.960000000000008</v>
      </c>
      <c r="E1032" s="37">
        <f t="shared" si="192"/>
        <v>-1.1498878871965844E-4</v>
      </c>
      <c r="F1032" s="37">
        <f t="shared" si="193"/>
        <v>0.99988501121128037</v>
      </c>
      <c r="G1032" s="37">
        <f t="shared" si="194"/>
        <v>-5.4723731028187839E-3</v>
      </c>
      <c r="H1032" s="37">
        <f t="shared" si="195"/>
        <v>6.1657032146145596E-2</v>
      </c>
      <c r="I1032" s="37">
        <f t="shared" si="196"/>
        <v>8.2421422652805276E-3</v>
      </c>
      <c r="J1032" s="37"/>
      <c r="K1032" s="33">
        <v>226.23</v>
      </c>
      <c r="L1032" s="33">
        <v>2.0099999999999998</v>
      </c>
      <c r="M1032" s="33">
        <v>1408.1522090792555</v>
      </c>
      <c r="N1032" s="33">
        <v>29.868016502379586</v>
      </c>
      <c r="O1032" s="33">
        <v>742839.64842545812</v>
      </c>
      <c r="P1032" s="33">
        <v>99.845824514874252</v>
      </c>
      <c r="Q1032" s="33">
        <v>52671.463142380133</v>
      </c>
      <c r="R1032" s="33">
        <v>20.345246797645821</v>
      </c>
      <c r="S1032" s="33">
        <v>22.423888769998207</v>
      </c>
      <c r="T1032" s="33">
        <v>14.103265869365226</v>
      </c>
      <c r="U1032" s="37">
        <f t="shared" si="197"/>
        <v>1.5779160738160623E-2</v>
      </c>
      <c r="V1032" s="38">
        <f t="shared" si="198"/>
        <v>1.0157791607381605</v>
      </c>
      <c r="W1032" s="38">
        <f t="shared" si="199"/>
        <v>0.18603033556608906</v>
      </c>
      <c r="X1032" s="37">
        <f t="shared" si="200"/>
        <v>0.15525135870795204</v>
      </c>
      <c r="Y1032" s="37">
        <f t="shared" si="201"/>
        <v>0.11128680414087899</v>
      </c>
      <c r="Z1032" s="37"/>
    </row>
    <row r="1033" spans="1:26" x14ac:dyDescent="0.3">
      <c r="A1033" s="34">
        <v>40878</v>
      </c>
      <c r="B1033" s="33">
        <v>1243.32</v>
      </c>
      <c r="C1033" s="33">
        <v>26.43</v>
      </c>
      <c r="D1033" s="33">
        <v>86.95</v>
      </c>
      <c r="E1033" s="37">
        <f t="shared" si="192"/>
        <v>-1.1500201266197663E-4</v>
      </c>
      <c r="F1033" s="37">
        <f t="shared" si="193"/>
        <v>0.99988499798733799</v>
      </c>
      <c r="G1033" s="37">
        <f t="shared" si="194"/>
        <v>-5.3196734680370783E-3</v>
      </c>
      <c r="H1033" s="37">
        <f t="shared" si="195"/>
        <v>5.7758570872266546E-2</v>
      </c>
      <c r="I1033" s="37">
        <f t="shared" si="196"/>
        <v>1.2194131648813666E-2</v>
      </c>
      <c r="J1033" s="37"/>
      <c r="K1033" s="33">
        <v>225.672</v>
      </c>
      <c r="L1033" s="33">
        <v>1.98</v>
      </c>
      <c r="M1033" s="33">
        <v>1431.0862666170369</v>
      </c>
      <c r="N1033" s="33">
        <v>30.421460305221736</v>
      </c>
      <c r="O1033" s="33">
        <v>756275.35233787971</v>
      </c>
      <c r="P1033" s="33">
        <v>100.08119460987628</v>
      </c>
      <c r="Q1033" s="33">
        <v>52889.153143019212</v>
      </c>
      <c r="R1033" s="33">
        <v>20.523575499431701</v>
      </c>
      <c r="S1033" s="33">
        <v>22.62360881526482</v>
      </c>
      <c r="T1033" s="33">
        <v>14.299252443933295</v>
      </c>
      <c r="U1033" s="37">
        <f t="shared" si="197"/>
        <v>1.3685864734008166E-2</v>
      </c>
      <c r="V1033" s="38">
        <f t="shared" si="198"/>
        <v>1.0136858647340081</v>
      </c>
      <c r="W1033" s="38">
        <f t="shared" si="199"/>
        <v>0.13189526588641143</v>
      </c>
      <c r="X1033" s="37">
        <f t="shared" si="200"/>
        <v>0.16769962175182673</v>
      </c>
      <c r="Y1033" s="37">
        <f t="shared" si="201"/>
        <v>0.11017505184825005</v>
      </c>
      <c r="Z1033" s="37"/>
    </row>
    <row r="1034" spans="1:26" x14ac:dyDescent="0.3">
      <c r="A1034" s="34">
        <v>40909</v>
      </c>
      <c r="B1034" s="33">
        <v>1300.58</v>
      </c>
      <c r="C1034" s="33">
        <v>26.736666666666668</v>
      </c>
      <c r="D1034" s="33">
        <v>87.48</v>
      </c>
      <c r="E1034" s="37">
        <f t="shared" si="192"/>
        <v>6.0769550082751603E-3</v>
      </c>
      <c r="F1034" s="37">
        <f t="shared" si="193"/>
        <v>1.0060769550082751</v>
      </c>
      <c r="G1034" s="37">
        <f t="shared" si="194"/>
        <v>-5.1669387076846984E-3</v>
      </c>
      <c r="H1034" s="37">
        <f t="shared" si="195"/>
        <v>5.3814576193628838E-2</v>
      </c>
      <c r="I1034" s="37">
        <f t="shared" si="196"/>
        <v>1.6071748647954465E-2</v>
      </c>
      <c r="J1034" s="37"/>
      <c r="K1034" s="33">
        <v>226.66499999999999</v>
      </c>
      <c r="L1034" s="33">
        <v>1.97</v>
      </c>
      <c r="M1034" s="33">
        <v>1490.4354741137802</v>
      </c>
      <c r="N1034" s="33">
        <v>30.639619600144123</v>
      </c>
      <c r="O1034" s="33">
        <v>788988.5038752947</v>
      </c>
      <c r="P1034" s="33">
        <v>100.25011554496724</v>
      </c>
      <c r="Q1034" s="33">
        <v>53069.180149633838</v>
      </c>
      <c r="R1034" s="33">
        <v>21.213008091803452</v>
      </c>
      <c r="S1034" s="33">
        <v>23.386046013731431</v>
      </c>
      <c r="T1034" s="33">
        <v>14.867169638774575</v>
      </c>
      <c r="U1034" s="37">
        <f t="shared" si="197"/>
        <v>4.5025097747086802E-2</v>
      </c>
      <c r="V1034" s="38">
        <f t="shared" si="198"/>
        <v>1.0450250977470867</v>
      </c>
      <c r="W1034" s="38">
        <f t="shared" si="199"/>
        <v>0.13863881258470889</v>
      </c>
      <c r="X1034" s="37">
        <f t="shared" si="200"/>
        <v>0.16470160987989857</v>
      </c>
      <c r="Y1034" s="37">
        <f t="shared" si="201"/>
        <v>0.11476848213558632</v>
      </c>
      <c r="Z1034" s="37"/>
    </row>
    <row r="1035" spans="1:26" x14ac:dyDescent="0.3">
      <c r="A1035" s="34">
        <v>40940</v>
      </c>
      <c r="B1035" s="33">
        <v>1352.49</v>
      </c>
      <c r="C1035" s="33">
        <v>27.043333333333337</v>
      </c>
      <c r="D1035" s="33">
        <v>88.01</v>
      </c>
      <c r="E1035" s="37">
        <f t="shared" si="192"/>
        <v>6.0402485771532651E-3</v>
      </c>
      <c r="F1035" s="37">
        <f t="shared" si="193"/>
        <v>1.0060402485771534</v>
      </c>
      <c r="G1035" s="37">
        <f t="shared" si="194"/>
        <v>-6.6523732323525708E-3</v>
      </c>
      <c r="H1035" s="37">
        <f t="shared" si="195"/>
        <v>4.8415398816240796E-2</v>
      </c>
      <c r="I1035" s="37">
        <f t="shared" si="196"/>
        <v>1.8831269442041609E-2</v>
      </c>
      <c r="J1035" s="37"/>
      <c r="K1035" s="33">
        <v>227.66300000000001</v>
      </c>
      <c r="L1035" s="33">
        <v>1.97</v>
      </c>
      <c r="M1035" s="33">
        <v>1543.1288130701957</v>
      </c>
      <c r="N1035" s="33">
        <v>30.855198092502224</v>
      </c>
      <c r="O1035" s="33">
        <v>818243.804852564</v>
      </c>
      <c r="P1035" s="33">
        <v>100.4153574801351</v>
      </c>
      <c r="Q1035" s="33">
        <v>53245.227147760168</v>
      </c>
      <c r="R1035" s="33">
        <v>21.797435963717536</v>
      </c>
      <c r="S1035" s="33">
        <v>24.031932260644222</v>
      </c>
      <c r="T1035" s="33">
        <v>15.367458243381433</v>
      </c>
      <c r="U1035" s="37">
        <f t="shared" si="197"/>
        <v>3.9137019179213507E-2</v>
      </c>
      <c r="V1035" s="38">
        <f t="shared" si="198"/>
        <v>1.0391370191792135</v>
      </c>
      <c r="W1035" s="38">
        <f t="shared" si="199"/>
        <v>0.13321158570394931</v>
      </c>
      <c r="X1035" s="37">
        <f t="shared" si="200"/>
        <v>0.14548812108666098</v>
      </c>
      <c r="Y1035" s="37">
        <f t="shared" si="201"/>
        <v>0.10840623367192403</v>
      </c>
      <c r="Z1035" s="37"/>
    </row>
    <row r="1036" spans="1:26" x14ac:dyDescent="0.3">
      <c r="A1036" s="34">
        <v>40969</v>
      </c>
      <c r="B1036" s="33">
        <v>1389.24</v>
      </c>
      <c r="C1036" s="33">
        <v>27.35</v>
      </c>
      <c r="D1036" s="33">
        <v>88.54</v>
      </c>
      <c r="E1036" s="37">
        <f t="shared" si="192"/>
        <v>6.0039829182747017E-3</v>
      </c>
      <c r="F1036" s="37">
        <f t="shared" si="193"/>
        <v>1.0060039829182748</v>
      </c>
      <c r="G1036" s="37">
        <f t="shared" si="194"/>
        <v>-8.1199706348623613E-3</v>
      </c>
      <c r="H1036" s="37">
        <f t="shared" si="195"/>
        <v>4.2996574974975665E-2</v>
      </c>
      <c r="I1036" s="37">
        <f t="shared" si="196"/>
        <v>2.1521426817154854E-2</v>
      </c>
      <c r="J1036" s="37"/>
      <c r="K1036" s="33">
        <v>229.392</v>
      </c>
      <c r="L1036" s="33">
        <v>2.17</v>
      </c>
      <c r="M1036" s="33">
        <v>1573.111781230383</v>
      </c>
      <c r="N1036" s="33">
        <v>30.969888008300206</v>
      </c>
      <c r="O1036" s="33">
        <v>835510.75040659902</v>
      </c>
      <c r="P1036" s="33">
        <v>100.25864293436564</v>
      </c>
      <c r="Q1036" s="33">
        <v>53249.346290777896</v>
      </c>
      <c r="R1036" s="33">
        <v>22.053943972904712</v>
      </c>
      <c r="S1036" s="33">
        <v>24.31594200548782</v>
      </c>
      <c r="T1036" s="33">
        <v>15.69053535125367</v>
      </c>
      <c r="U1036" s="37">
        <f t="shared" si="197"/>
        <v>2.6809497027676436E-2</v>
      </c>
      <c r="V1036" s="38">
        <f t="shared" si="198"/>
        <v>1.0268094970276764</v>
      </c>
      <c r="W1036" s="38">
        <f t="shared" si="199"/>
        <v>0.11378806757935211</v>
      </c>
      <c r="X1036" s="37">
        <f t="shared" si="200"/>
        <v>0.14129057778611731</v>
      </c>
      <c r="Y1036" s="37">
        <f t="shared" si="201"/>
        <v>0.10540524067716195</v>
      </c>
      <c r="Z1036" s="37"/>
    </row>
    <row r="1037" spans="1:26" x14ac:dyDescent="0.3">
      <c r="A1037" s="34">
        <v>41000</v>
      </c>
      <c r="B1037" s="33">
        <v>1386.43</v>
      </c>
      <c r="C1037" s="33">
        <v>27.673333333333332</v>
      </c>
      <c r="D1037" s="33">
        <v>88.333333333333343</v>
      </c>
      <c r="E1037" s="37">
        <f t="shared" si="192"/>
        <v>-2.3368899858824577E-3</v>
      </c>
      <c r="F1037" s="37">
        <f t="shared" si="193"/>
        <v>0.99766311001411756</v>
      </c>
      <c r="G1037" s="37">
        <f t="shared" si="194"/>
        <v>-9.5700502810606158E-3</v>
      </c>
      <c r="H1037" s="37">
        <f t="shared" si="195"/>
        <v>3.7557283184548318E-2</v>
      </c>
      <c r="I1037" s="37">
        <f t="shared" si="196"/>
        <v>2.4145037306450234E-2</v>
      </c>
      <c r="J1037" s="37"/>
      <c r="K1037" s="33">
        <v>230.08500000000001</v>
      </c>
      <c r="L1037" s="33">
        <v>2.0499999999999998</v>
      </c>
      <c r="M1037" s="33">
        <v>1565.201346415455</v>
      </c>
      <c r="N1037" s="33">
        <v>31.241633975849499</v>
      </c>
      <c r="O1037" s="33">
        <v>832692.11626550136</v>
      </c>
      <c r="P1037" s="33">
        <v>99.723355861239696</v>
      </c>
      <c r="Q1037" s="33">
        <v>53053.143880411786</v>
      </c>
      <c r="R1037" s="33">
        <v>21.779246906824888</v>
      </c>
      <c r="S1037" s="33">
        <v>24.015130965765511</v>
      </c>
      <c r="T1037" s="33">
        <v>15.695433962264151</v>
      </c>
      <c r="U1037" s="37">
        <f t="shared" si="197"/>
        <v>-2.0247370616681883E-3</v>
      </c>
      <c r="V1037" s="38">
        <f t="shared" si="198"/>
        <v>0.99797526293833183</v>
      </c>
      <c r="W1037" s="38">
        <f t="shared" si="199"/>
        <v>0.11199015524466449</v>
      </c>
      <c r="X1037" s="37">
        <f t="shared" si="200"/>
        <v>0.13201314475424919</v>
      </c>
      <c r="Y1037" s="37">
        <f t="shared" si="201"/>
        <v>0.10321415481138896</v>
      </c>
      <c r="Z1037" s="37"/>
    </row>
    <row r="1038" spans="1:26" x14ac:dyDescent="0.3">
      <c r="A1038" s="34">
        <v>41030</v>
      </c>
      <c r="B1038" s="33">
        <v>1341.27</v>
      </c>
      <c r="C1038" s="33">
        <v>27.996666666666666</v>
      </c>
      <c r="D1038" s="33">
        <v>88.126666666666665</v>
      </c>
      <c r="E1038" s="37">
        <f t="shared" si="192"/>
        <v>-2.3423638349687171E-3</v>
      </c>
      <c r="F1038" s="37">
        <f t="shared" si="193"/>
        <v>0.99765763616503134</v>
      </c>
      <c r="G1038" s="37">
        <f t="shared" si="194"/>
        <v>4.9379324855751694E-3</v>
      </c>
      <c r="H1038" s="37">
        <f t="shared" si="195"/>
        <v>3.339417833184477E-2</v>
      </c>
      <c r="I1038" s="37">
        <f t="shared" si="196"/>
        <v>2.7068362013896063E-2</v>
      </c>
      <c r="J1038" s="37"/>
      <c r="K1038" s="33">
        <v>229.815</v>
      </c>
      <c r="L1038" s="33">
        <v>1.8</v>
      </c>
      <c r="M1038" s="33">
        <v>1515.9972426081849</v>
      </c>
      <c r="N1038" s="33">
        <v>31.6437924272422</v>
      </c>
      <c r="O1038" s="33">
        <v>807918.25908085401</v>
      </c>
      <c r="P1038" s="33">
        <v>99.606927514159935</v>
      </c>
      <c r="Q1038" s="33">
        <v>53083.378523289161</v>
      </c>
      <c r="R1038" s="33">
        <v>20.941467419743478</v>
      </c>
      <c r="S1038" s="33">
        <v>23.095237989596885</v>
      </c>
      <c r="T1038" s="33">
        <v>15.219797261517513</v>
      </c>
      <c r="U1038" s="37">
        <f t="shared" si="197"/>
        <v>-3.3115171647048497E-2</v>
      </c>
      <c r="V1038" s="38">
        <f t="shared" si="198"/>
        <v>0.96688482835295153</v>
      </c>
      <c r="W1038" s="38">
        <f t="shared" si="199"/>
        <v>0.12843180012146727</v>
      </c>
      <c r="X1038" s="37">
        <f t="shared" si="200"/>
        <v>0.13508872207791089</v>
      </c>
      <c r="Y1038" s="37">
        <f t="shared" si="201"/>
        <v>0.10298089790259013</v>
      </c>
      <c r="Z1038" s="37"/>
    </row>
    <row r="1039" spans="1:26" x14ac:dyDescent="0.3">
      <c r="A1039" s="34">
        <v>41061</v>
      </c>
      <c r="B1039" s="33">
        <v>1323.48</v>
      </c>
      <c r="C1039" s="33">
        <v>28.32</v>
      </c>
      <c r="D1039" s="33">
        <v>87.92</v>
      </c>
      <c r="E1039" s="37">
        <f t="shared" si="192"/>
        <v>-2.3478633877779993E-3</v>
      </c>
      <c r="F1039" s="37">
        <f t="shared" si="193"/>
        <v>0.99765213661222196</v>
      </c>
      <c r="G1039" s="37">
        <f t="shared" si="194"/>
        <v>1.9514038939292488E-2</v>
      </c>
      <c r="H1039" s="37">
        <f t="shared" si="195"/>
        <v>2.9160132982661402E-2</v>
      </c>
      <c r="I1039" s="37">
        <f t="shared" si="196"/>
        <v>2.9963793321429399E-2</v>
      </c>
      <c r="J1039" s="37"/>
      <c r="K1039" s="33">
        <v>229.47800000000001</v>
      </c>
      <c r="L1039" s="33">
        <v>1.62</v>
      </c>
      <c r="M1039" s="33">
        <v>1498.086528730423</v>
      </c>
      <c r="N1039" s="33">
        <v>32.056253584221579</v>
      </c>
      <c r="O1039" s="33">
        <v>799796.76889608335</v>
      </c>
      <c r="P1039" s="33">
        <v>99.51927313293649</v>
      </c>
      <c r="Q1039" s="33">
        <v>53131.238795708021</v>
      </c>
      <c r="R1039" s="33">
        <v>20.54750408685609</v>
      </c>
      <c r="S1039" s="33">
        <v>22.665536337915768</v>
      </c>
      <c r="T1039" s="33">
        <v>15.053230209281164</v>
      </c>
      <c r="U1039" s="37">
        <f t="shared" si="197"/>
        <v>-1.3352295190864963E-2</v>
      </c>
      <c r="V1039" s="38">
        <f t="shared" si="198"/>
        <v>0.986647704809135</v>
      </c>
      <c r="W1039" s="38">
        <f t="shared" si="199"/>
        <v>0.21735449408230711</v>
      </c>
      <c r="X1039" s="37">
        <f t="shared" si="200"/>
        <v>0.14917471709495533</v>
      </c>
      <c r="Y1039" s="37">
        <f t="shared" si="201"/>
        <v>0.11281296985985101</v>
      </c>
      <c r="Z1039" s="37"/>
    </row>
    <row r="1040" spans="1:26" x14ac:dyDescent="0.3">
      <c r="A1040" s="34">
        <v>41091</v>
      </c>
      <c r="B1040" s="33">
        <v>1359.78</v>
      </c>
      <c r="C1040" s="33">
        <v>28.743333333333332</v>
      </c>
      <c r="D1040" s="33">
        <v>87.446666666666673</v>
      </c>
      <c r="E1040" s="37">
        <f t="shared" si="192"/>
        <v>-5.3982263764758912E-3</v>
      </c>
      <c r="F1040" s="37">
        <f t="shared" si="193"/>
        <v>0.99460177362352409</v>
      </c>
      <c r="G1040" s="37">
        <f t="shared" si="194"/>
        <v>3.4158750110507619E-2</v>
      </c>
      <c r="H1040" s="37">
        <f t="shared" si="195"/>
        <v>2.4852969813623282E-2</v>
      </c>
      <c r="I1040" s="37">
        <f t="shared" si="196"/>
        <v>3.2832026234719258E-2</v>
      </c>
      <c r="J1040" s="37"/>
      <c r="K1040" s="33">
        <v>229.10400000000001</v>
      </c>
      <c r="L1040" s="33">
        <v>1.53</v>
      </c>
      <c r="M1040" s="33">
        <v>1541.6882042216632</v>
      </c>
      <c r="N1040" s="33">
        <v>32.588549581558297</v>
      </c>
      <c r="O1040" s="33">
        <v>824524.64443649363</v>
      </c>
      <c r="P1040" s="33">
        <v>99.145078246851511</v>
      </c>
      <c r="Q1040" s="33">
        <v>53024.70380538758</v>
      </c>
      <c r="R1040" s="33">
        <v>20.999341293380564</v>
      </c>
      <c r="S1040" s="33">
        <v>23.168289603671177</v>
      </c>
      <c r="T1040" s="33">
        <v>15.549820843180603</v>
      </c>
      <c r="U1040" s="37">
        <f t="shared" si="197"/>
        <v>2.7058290832838196E-2</v>
      </c>
      <c r="V1040" s="38">
        <f t="shared" si="198"/>
        <v>1.0270582908328383</v>
      </c>
      <c r="W1040" s="38">
        <f t="shared" si="199"/>
        <v>0.21787297453363608</v>
      </c>
      <c r="X1040" s="37">
        <f t="shared" si="200"/>
        <v>0.15167782483912973</v>
      </c>
      <c r="Y1040" s="37">
        <f t="shared" si="201"/>
        <v>0.11873315568173304</v>
      </c>
      <c r="Z1040" s="37"/>
    </row>
    <row r="1041" spans="1:26" x14ac:dyDescent="0.3">
      <c r="A1041" s="34">
        <v>41122</v>
      </c>
      <c r="B1041" s="33">
        <v>1403.45</v>
      </c>
      <c r="C1041" s="33">
        <v>29.166666666666664</v>
      </c>
      <c r="D1041" s="33">
        <v>86.973333333333329</v>
      </c>
      <c r="E1041" s="37">
        <f t="shared" si="192"/>
        <v>-5.4275254591045008E-3</v>
      </c>
      <c r="F1041" s="37">
        <f t="shared" si="193"/>
        <v>0.99457247454089548</v>
      </c>
      <c r="G1041" s="37">
        <f t="shared" si="194"/>
        <v>5.2723541795833828E-2</v>
      </c>
      <c r="H1041" s="37">
        <f t="shared" si="195"/>
        <v>2.1599910982404324E-2</v>
      </c>
      <c r="I1041" s="37">
        <f t="shared" si="196"/>
        <v>3.5865401925219587E-2</v>
      </c>
      <c r="J1041" s="37"/>
      <c r="K1041" s="33">
        <v>230.37899999999999</v>
      </c>
      <c r="L1041" s="33">
        <v>1.68</v>
      </c>
      <c r="M1041" s="33">
        <v>1582.394002274513</v>
      </c>
      <c r="N1041" s="33">
        <v>32.885502440181902</v>
      </c>
      <c r="O1041" s="33">
        <v>847760.54205086618</v>
      </c>
      <c r="P1041" s="33">
        <v>98.062689105054417</v>
      </c>
      <c r="Q1041" s="33">
        <v>52536.649122261086</v>
      </c>
      <c r="R1041" s="33">
        <v>21.410428453442936</v>
      </c>
      <c r="S1041" s="33">
        <v>23.625464836831146</v>
      </c>
      <c r="T1041" s="33">
        <v>16.136555265981912</v>
      </c>
      <c r="U1041" s="37">
        <f t="shared" si="197"/>
        <v>3.1610569005792219E-2</v>
      </c>
      <c r="V1041" s="38">
        <f t="shared" si="198"/>
        <v>1.0316105690057922</v>
      </c>
      <c r="W1041" s="38">
        <f t="shared" si="199"/>
        <v>0.22179556258959532</v>
      </c>
      <c r="X1041" s="37">
        <f t="shared" si="200"/>
        <v>0.14183964803018601</v>
      </c>
      <c r="Y1041" s="37">
        <f t="shared" si="201"/>
        <v>0.11499628520970528</v>
      </c>
      <c r="Z1041" s="37"/>
    </row>
    <row r="1042" spans="1:26" x14ac:dyDescent="0.3">
      <c r="A1042" s="34">
        <v>41153</v>
      </c>
      <c r="B1042" s="33">
        <v>1443.42</v>
      </c>
      <c r="C1042" s="33">
        <v>29.59</v>
      </c>
      <c r="D1042" s="33">
        <v>86.5</v>
      </c>
      <c r="E1042" s="37">
        <f t="shared" si="192"/>
        <v>-5.457144321951924E-3</v>
      </c>
      <c r="F1042" s="37">
        <f t="shared" si="193"/>
        <v>0.99454285567804812</v>
      </c>
      <c r="G1042" s="37">
        <f t="shared" si="194"/>
        <v>7.1490953002087521E-2</v>
      </c>
      <c r="H1042" s="37">
        <f t="shared" si="195"/>
        <v>1.8279727821973069E-2</v>
      </c>
      <c r="I1042" s="37">
        <f t="shared" si="196"/>
        <v>3.8886713967111852E-2</v>
      </c>
      <c r="J1042" s="37"/>
      <c r="K1042" s="33">
        <v>231.40700000000001</v>
      </c>
      <c r="L1042" s="33">
        <v>1.72</v>
      </c>
      <c r="M1042" s="33">
        <v>1620.2304824832436</v>
      </c>
      <c r="N1042" s="33">
        <v>33.214601416551787</v>
      </c>
      <c r="O1042" s="33">
        <v>869514.14911500202</v>
      </c>
      <c r="P1042" s="33">
        <v>97.095742566128067</v>
      </c>
      <c r="Q1042" s="33">
        <v>52107.476616956723</v>
      </c>
      <c r="R1042" s="33">
        <v>21.783690301727681</v>
      </c>
      <c r="S1042" s="33">
        <v>24.040589108752915</v>
      </c>
      <c r="T1042" s="33">
        <v>16.68693641618497</v>
      </c>
      <c r="U1042" s="37">
        <f t="shared" si="197"/>
        <v>2.8081806770415847E-2</v>
      </c>
      <c r="V1042" s="38">
        <f t="shared" si="198"/>
        <v>1.0280818067704158</v>
      </c>
      <c r="W1042" s="38">
        <f t="shared" si="199"/>
        <v>0.18535768759646531</v>
      </c>
      <c r="X1042" s="37">
        <f t="shared" si="200"/>
        <v>0.122384800825313</v>
      </c>
      <c r="Y1042" s="37">
        <f t="shared" si="201"/>
        <v>0.10888820757990825</v>
      </c>
      <c r="Z1042" s="37"/>
    </row>
    <row r="1043" spans="1:26" x14ac:dyDescent="0.3">
      <c r="A1043" s="34">
        <v>41183</v>
      </c>
      <c r="B1043" s="33">
        <v>1437.82</v>
      </c>
      <c r="C1043" s="33">
        <v>30.143333333333331</v>
      </c>
      <c r="D1043" s="33">
        <v>86.50333333333333</v>
      </c>
      <c r="E1043" s="37">
        <f t="shared" si="192"/>
        <v>3.8534902993048439E-5</v>
      </c>
      <c r="F1043" s="37">
        <f t="shared" si="193"/>
        <v>1.000038534902993</v>
      </c>
      <c r="G1043" s="37">
        <f t="shared" si="194"/>
        <v>9.0464319182550046E-2</v>
      </c>
      <c r="H1043" s="37">
        <f t="shared" si="195"/>
        <v>1.4890151799426654E-2</v>
      </c>
      <c r="I1043" s="37">
        <f t="shared" si="196"/>
        <v>4.1896374706260175E-2</v>
      </c>
      <c r="J1043" s="37"/>
      <c r="K1043" s="33">
        <v>231.31700000000001</v>
      </c>
      <c r="L1043" s="33">
        <v>1.75</v>
      </c>
      <c r="M1043" s="33">
        <v>1614.5724631566204</v>
      </c>
      <c r="N1043" s="33">
        <v>33.8488795174299</v>
      </c>
      <c r="O1043" s="33">
        <v>867991.4925663633</v>
      </c>
      <c r="P1043" s="33">
        <v>97.137263337036742</v>
      </c>
      <c r="Q1043" s="33">
        <v>52220.832518650212</v>
      </c>
      <c r="R1043" s="33">
        <v>21.57710965452879</v>
      </c>
      <c r="S1043" s="33">
        <v>23.816813659366247</v>
      </c>
      <c r="T1043" s="33">
        <v>16.621556009402337</v>
      </c>
      <c r="U1043" s="37">
        <f t="shared" si="197"/>
        <v>-3.8872201215836791E-3</v>
      </c>
      <c r="V1043" s="38">
        <f t="shared" si="198"/>
        <v>0.99611277987841629</v>
      </c>
      <c r="W1043" s="38">
        <f t="shared" si="199"/>
        <v>0.16471155864682463</v>
      </c>
      <c r="X1043" s="37">
        <f t="shared" si="200"/>
        <v>9.6548313534901453E-2</v>
      </c>
      <c r="Y1043" s="37">
        <f t="shared" si="201"/>
        <v>0.10626406405813871</v>
      </c>
      <c r="Z1043" s="37"/>
    </row>
    <row r="1044" spans="1:26" x14ac:dyDescent="0.3">
      <c r="A1044" s="34">
        <v>41214</v>
      </c>
      <c r="B1044" s="33">
        <v>1394.51</v>
      </c>
      <c r="C1044" s="33">
        <v>30.696666666666665</v>
      </c>
      <c r="D1044" s="33">
        <v>86.506666666666675</v>
      </c>
      <c r="E1044" s="37">
        <f t="shared" si="192"/>
        <v>3.8533418111651684E-5</v>
      </c>
      <c r="F1044" s="37">
        <f t="shared" si="193"/>
        <v>1.0000385334181117</v>
      </c>
      <c r="G1044" s="37">
        <f t="shared" si="194"/>
        <v>0.11264896577681394</v>
      </c>
      <c r="H1044" s="37">
        <f t="shared" si="195"/>
        <v>9.732125310174311E-3</v>
      </c>
      <c r="I1044" s="37">
        <f t="shared" si="196"/>
        <v>4.3623001787699067E-2</v>
      </c>
      <c r="J1044" s="37"/>
      <c r="K1044" s="33">
        <v>230.221</v>
      </c>
      <c r="L1044" s="33">
        <v>1.65</v>
      </c>
      <c r="M1044" s="33">
        <v>1573.3932005768368</v>
      </c>
      <c r="N1044" s="33">
        <v>34.634335080929482</v>
      </c>
      <c r="O1044" s="33">
        <v>847405.20238874725</v>
      </c>
      <c r="P1044" s="33">
        <v>97.603460095589313</v>
      </c>
      <c r="Q1044" s="33">
        <v>52567.711507728578</v>
      </c>
      <c r="R1044" s="33">
        <v>20.8981620595737</v>
      </c>
      <c r="S1044" s="33">
        <v>23.073935342391614</v>
      </c>
      <c r="T1044" s="33">
        <v>16.12026048088779</v>
      </c>
      <c r="U1044" s="37">
        <f t="shared" si="197"/>
        <v>-3.0584978522643885E-2</v>
      </c>
      <c r="V1044" s="38">
        <f t="shared" si="198"/>
        <v>0.96941502147735614</v>
      </c>
      <c r="W1044" s="38">
        <f t="shared" si="199"/>
        <v>0.19181070080888318</v>
      </c>
      <c r="X1044" s="37">
        <f t="shared" si="200"/>
        <v>0.11121174850136484</v>
      </c>
      <c r="Y1044" s="37">
        <f t="shared" si="201"/>
        <v>0.11211468937928259</v>
      </c>
      <c r="Z1044" s="37"/>
    </row>
    <row r="1045" spans="1:26" x14ac:dyDescent="0.3">
      <c r="A1045" s="34">
        <v>41244</v>
      </c>
      <c r="B1045" s="33">
        <v>1422.29</v>
      </c>
      <c r="C1045" s="33">
        <v>31.25</v>
      </c>
      <c r="D1045" s="33">
        <v>86.51</v>
      </c>
      <c r="E1045" s="37">
        <f t="shared" si="192"/>
        <v>3.8531933344379256E-5</v>
      </c>
      <c r="F1045" s="37">
        <f t="shared" si="193"/>
        <v>1.0000385319333445</v>
      </c>
      <c r="G1045" s="37">
        <f t="shared" si="194"/>
        <v>0.13483188767058296</v>
      </c>
      <c r="H1045" s="37">
        <f t="shared" si="195"/>
        <v>4.4957831637146839E-3</v>
      </c>
      <c r="I1045" s="37">
        <f t="shared" si="196"/>
        <v>4.5335015115941069E-2</v>
      </c>
      <c r="J1045" s="37"/>
      <c r="K1045" s="33">
        <v>229.601</v>
      </c>
      <c r="L1045" s="33">
        <v>1.72</v>
      </c>
      <c r="M1045" s="33">
        <v>1609.0700579265767</v>
      </c>
      <c r="N1045" s="33">
        <v>35.353858432672332</v>
      </c>
      <c r="O1045" s="33">
        <v>868206.95841159974</v>
      </c>
      <c r="P1045" s="33">
        <v>97.87079337633547</v>
      </c>
      <c r="Q1045" s="33">
        <v>52808.206464355026</v>
      </c>
      <c r="R1045" s="33">
        <v>21.238261139845612</v>
      </c>
      <c r="S1045" s="33">
        <v>23.456313867189628</v>
      </c>
      <c r="T1045" s="33">
        <v>16.440758293838861</v>
      </c>
      <c r="U1045" s="37">
        <f t="shared" si="197"/>
        <v>1.972514961509142E-2</v>
      </c>
      <c r="V1045" s="38">
        <f t="shared" si="198"/>
        <v>1.0197251496150914</v>
      </c>
      <c r="W1045" s="38">
        <f t="shared" si="199"/>
        <v>0.27398879468647519</v>
      </c>
      <c r="X1045" s="37">
        <f t="shared" si="200"/>
        <v>0.13070272651232884</v>
      </c>
      <c r="Y1045" s="37">
        <f t="shared" si="201"/>
        <v>0.12123822142471852</v>
      </c>
      <c r="Z1045" s="37"/>
    </row>
    <row r="1046" spans="1:26" x14ac:dyDescent="0.3">
      <c r="A1046" s="34">
        <v>41275</v>
      </c>
      <c r="B1046" s="33">
        <v>1480.4</v>
      </c>
      <c r="C1046" s="33">
        <v>31.536666666666665</v>
      </c>
      <c r="D1046" s="33">
        <v>86.906666666666666</v>
      </c>
      <c r="E1046" s="37">
        <f t="shared" si="192"/>
        <v>4.574731668913418E-3</v>
      </c>
      <c r="F1046" s="37">
        <f t="shared" si="193"/>
        <v>1.0045747316689133</v>
      </c>
      <c r="G1046" s="37">
        <f t="shared" si="194"/>
        <v>0.15701308593686991</v>
      </c>
      <c r="H1046" s="37">
        <f t="shared" si="195"/>
        <v>-8.2133186183552809E-4</v>
      </c>
      <c r="I1046" s="37">
        <f t="shared" si="196"/>
        <v>4.7032660906135781E-2</v>
      </c>
      <c r="J1046" s="37"/>
      <c r="K1046" s="33">
        <v>230.28</v>
      </c>
      <c r="L1046" s="33">
        <v>1.91</v>
      </c>
      <c r="M1046" s="33">
        <v>1669.8729425047768</v>
      </c>
      <c r="N1046" s="33">
        <v>35.572971064211686</v>
      </c>
      <c r="O1046" s="33">
        <v>902613.92055328621</v>
      </c>
      <c r="P1046" s="33">
        <v>98.029648196398583</v>
      </c>
      <c r="Q1046" s="33">
        <v>52987.818915305041</v>
      </c>
      <c r="R1046" s="33">
        <v>21.900475413821813</v>
      </c>
      <c r="S1046" s="33">
        <v>24.193771416596871</v>
      </c>
      <c r="T1046" s="33">
        <v>17.034366370052165</v>
      </c>
      <c r="U1046" s="37">
        <f t="shared" si="197"/>
        <v>4.0044072826034761E-2</v>
      </c>
      <c r="V1046" s="38">
        <f t="shared" si="198"/>
        <v>1.0400440728260347</v>
      </c>
      <c r="W1046" s="38">
        <f t="shared" si="199"/>
        <v>0.26621070854367268</v>
      </c>
      <c r="X1046" s="37">
        <f t="shared" si="200"/>
        <v>0.11977178731664928</v>
      </c>
      <c r="Y1046" s="37">
        <f t="shared" si="201"/>
        <v>0.12265586738130096</v>
      </c>
      <c r="Z1046" s="37"/>
    </row>
    <row r="1047" spans="1:26" x14ac:dyDescent="0.3">
      <c r="A1047" s="34">
        <v>41306</v>
      </c>
      <c r="B1047" s="33">
        <v>1512.31</v>
      </c>
      <c r="C1047" s="33">
        <v>31.823333333333331</v>
      </c>
      <c r="D1047" s="33">
        <v>87.303333333333342</v>
      </c>
      <c r="E1047" s="37">
        <f t="shared" si="192"/>
        <v>4.5538987678359266E-3</v>
      </c>
      <c r="F1047" s="37">
        <f t="shared" si="193"/>
        <v>1.004553898767836</v>
      </c>
      <c r="G1047" s="37">
        <f t="shared" si="194"/>
        <v>0.15423194144806862</v>
      </c>
      <c r="H1047" s="37">
        <f t="shared" si="195"/>
        <v>-2.4581482341781147E-3</v>
      </c>
      <c r="I1047" s="37">
        <f t="shared" si="196"/>
        <v>4.9447043150067316E-2</v>
      </c>
      <c r="J1047" s="37"/>
      <c r="K1047" s="33">
        <v>232.166</v>
      </c>
      <c r="L1047" s="33">
        <v>1.98</v>
      </c>
      <c r="M1047" s="33">
        <v>1692.0094218360998</v>
      </c>
      <c r="N1047" s="33">
        <v>35.604723789587332</v>
      </c>
      <c r="O1047" s="33">
        <v>916183.0992398191</v>
      </c>
      <c r="P1047" s="33">
        <v>97.677104930667426</v>
      </c>
      <c r="Q1047" s="33">
        <v>52889.843026429997</v>
      </c>
      <c r="R1047" s="33">
        <v>22.052724336861946</v>
      </c>
      <c r="S1047" s="33">
        <v>24.367396962422976</v>
      </c>
      <c r="T1047" s="33">
        <v>17.322477186819899</v>
      </c>
      <c r="U1047" s="37">
        <f t="shared" si="197"/>
        <v>2.1325961667452462E-2</v>
      </c>
      <c r="V1047" s="38">
        <f t="shared" si="198"/>
        <v>1.0213259616674524</v>
      </c>
      <c r="W1047" s="38">
        <f t="shared" si="199"/>
        <v>0.22723829516658856</v>
      </c>
      <c r="X1047" s="37">
        <f t="shared" si="200"/>
        <v>8.2817541094530434E-2</v>
      </c>
      <c r="Y1047" s="37">
        <f t="shared" si="201"/>
        <v>0.12381226566260395</v>
      </c>
      <c r="Z1047" s="37"/>
    </row>
    <row r="1048" spans="1:26" x14ac:dyDescent="0.3">
      <c r="A1048" s="34">
        <v>41334</v>
      </c>
      <c r="B1048" s="33">
        <v>1550.83</v>
      </c>
      <c r="C1048" s="33">
        <v>32.11</v>
      </c>
      <c r="D1048" s="33">
        <v>87.7</v>
      </c>
      <c r="E1048" s="37">
        <f t="shared" si="192"/>
        <v>4.53325474910509E-3</v>
      </c>
      <c r="F1048" s="37">
        <f t="shared" si="193"/>
        <v>1.004533254749105</v>
      </c>
      <c r="G1048" s="37">
        <f t="shared" si="194"/>
        <v>0.15147601227178331</v>
      </c>
      <c r="H1048" s="37">
        <f t="shared" si="195"/>
        <v>-4.0878710308311916E-3</v>
      </c>
      <c r="I1048" s="37">
        <f t="shared" si="196"/>
        <v>5.1811704992879903E-2</v>
      </c>
      <c r="J1048" s="37"/>
      <c r="K1048" s="33">
        <v>232.773</v>
      </c>
      <c r="L1048" s="33">
        <v>1.96</v>
      </c>
      <c r="M1048" s="33">
        <v>1730.5819188222001</v>
      </c>
      <c r="N1048" s="33">
        <v>35.831770995776999</v>
      </c>
      <c r="O1048" s="33">
        <v>938686.032493587</v>
      </c>
      <c r="P1048" s="33">
        <v>97.865036322941236</v>
      </c>
      <c r="Q1048" s="33">
        <v>53083.036212665211</v>
      </c>
      <c r="R1048" s="33">
        <v>22.419207114602578</v>
      </c>
      <c r="S1048" s="33">
        <v>24.777200805369702</v>
      </c>
      <c r="T1048" s="33">
        <v>17.683352337514251</v>
      </c>
      <c r="U1048" s="37">
        <f t="shared" si="197"/>
        <v>2.5151988284479933E-2</v>
      </c>
      <c r="V1048" s="38">
        <f t="shared" si="198"/>
        <v>1.02515198828448</v>
      </c>
      <c r="W1048" s="38">
        <f t="shared" si="199"/>
        <v>0.1980997597093388</v>
      </c>
      <c r="X1048" s="37">
        <f t="shared" si="200"/>
        <v>7.323978205927073E-2</v>
      </c>
      <c r="Y1048" s="37">
        <f t="shared" si="201"/>
        <v>0.11322973451095031</v>
      </c>
      <c r="Z1048" s="37"/>
    </row>
    <row r="1049" spans="1:26" x14ac:dyDescent="0.3">
      <c r="A1049" s="34">
        <v>41365</v>
      </c>
      <c r="B1049" s="33">
        <v>1570.7</v>
      </c>
      <c r="C1049" s="33">
        <v>32.49666666666667</v>
      </c>
      <c r="D1049" s="33">
        <v>88.783333333333331</v>
      </c>
      <c r="E1049" s="37">
        <f t="shared" si="192"/>
        <v>1.2277045316761057E-2</v>
      </c>
      <c r="F1049" s="37">
        <f t="shared" si="193"/>
        <v>1.0122770453167611</v>
      </c>
      <c r="G1049" s="37">
        <f t="shared" si="194"/>
        <v>0.14874495703240775</v>
      </c>
      <c r="H1049" s="37">
        <f t="shared" si="195"/>
        <v>-5.7105656133642491E-3</v>
      </c>
      <c r="I1049" s="37">
        <f t="shared" si="196"/>
        <v>5.4128325610518502E-2</v>
      </c>
      <c r="J1049" s="37"/>
      <c r="K1049" s="33">
        <v>232.53100000000001</v>
      </c>
      <c r="L1049" s="33">
        <v>1.76</v>
      </c>
      <c r="M1049" s="33">
        <v>1754.5791189131771</v>
      </c>
      <c r="N1049" s="33">
        <v>36.300994949777305</v>
      </c>
      <c r="O1049" s="33">
        <v>953343.20609834674</v>
      </c>
      <c r="P1049" s="33">
        <v>99.17704384935054</v>
      </c>
      <c r="Q1049" s="33">
        <v>53887.43085764195</v>
      </c>
      <c r="R1049" s="33">
        <v>22.595655396105599</v>
      </c>
      <c r="S1049" s="33">
        <v>24.976932098870435</v>
      </c>
      <c r="T1049" s="33">
        <v>17.691383517927541</v>
      </c>
      <c r="U1049" s="37">
        <f t="shared" si="197"/>
        <v>1.2731108385053069E-2</v>
      </c>
      <c r="V1049" s="38">
        <f t="shared" si="198"/>
        <v>1.012731108385053</v>
      </c>
      <c r="W1049" s="38">
        <f t="shared" si="199"/>
        <v>0.19822408720495188</v>
      </c>
      <c r="X1049" s="37">
        <f t="shared" si="200"/>
        <v>8.4419216735628133E-2</v>
      </c>
      <c r="Y1049" s="37">
        <f t="shared" si="201"/>
        <v>0.10803726799053237</v>
      </c>
      <c r="Z1049" s="37"/>
    </row>
    <row r="1050" spans="1:26" x14ac:dyDescent="0.3">
      <c r="A1050" s="34">
        <v>41395</v>
      </c>
      <c r="B1050" s="33">
        <v>1639.84</v>
      </c>
      <c r="C1050" s="33">
        <v>32.88333333333334</v>
      </c>
      <c r="D1050" s="33">
        <v>89.866666666666674</v>
      </c>
      <c r="E1050" s="37">
        <f t="shared" si="192"/>
        <v>1.2128145675143944E-2</v>
      </c>
      <c r="F1050" s="37">
        <f t="shared" si="193"/>
        <v>1.0121281456751439</v>
      </c>
      <c r="G1050" s="37">
        <f t="shared" si="194"/>
        <v>0.14329540443712618</v>
      </c>
      <c r="H1050" s="37">
        <f t="shared" si="195"/>
        <v>-9.1599994664801621E-3</v>
      </c>
      <c r="I1050" s="37">
        <f t="shared" si="196"/>
        <v>5.567980298392694E-2</v>
      </c>
      <c r="J1050" s="37"/>
      <c r="K1050" s="33">
        <v>232.94499999999999</v>
      </c>
      <c r="L1050" s="33">
        <v>1.93</v>
      </c>
      <c r="M1050" s="33">
        <v>1828.5576403013586</v>
      </c>
      <c r="N1050" s="33">
        <v>36.667644651455646</v>
      </c>
      <c r="O1050" s="33">
        <v>995199.39303058502</v>
      </c>
      <c r="P1050" s="33">
        <v>100.20878862678602</v>
      </c>
      <c r="Q1050" s="33">
        <v>54539.011196426844</v>
      </c>
      <c r="R1050" s="33">
        <v>23.411841781842405</v>
      </c>
      <c r="S1050" s="33">
        <v>25.881910504712497</v>
      </c>
      <c r="T1050" s="33">
        <v>18.247477744807121</v>
      </c>
      <c r="U1050" s="37">
        <f t="shared" si="197"/>
        <v>4.3077296234266003E-2</v>
      </c>
      <c r="V1050" s="38">
        <f t="shared" si="198"/>
        <v>1.043077296234266</v>
      </c>
      <c r="W1050" s="38">
        <f t="shared" si="199"/>
        <v>0.18363087218305196</v>
      </c>
      <c r="X1050" s="37">
        <f t="shared" si="200"/>
        <v>8.8841555485488222E-2</v>
      </c>
      <c r="Y1050" s="37">
        <f t="shared" si="201"/>
        <v>0.10174880993658064</v>
      </c>
      <c r="Z1050" s="37"/>
    </row>
    <row r="1051" spans="1:26" x14ac:dyDescent="0.3">
      <c r="A1051" s="34">
        <v>41426</v>
      </c>
      <c r="B1051" s="33">
        <v>1618.77</v>
      </c>
      <c r="C1051" s="33">
        <v>33.270000000000003</v>
      </c>
      <c r="D1051" s="33">
        <v>90.95</v>
      </c>
      <c r="E1051" s="37">
        <f t="shared" si="192"/>
        <v>1.1982814594088908E-2</v>
      </c>
      <c r="F1051" s="37">
        <f t="shared" si="193"/>
        <v>1.011982814594089</v>
      </c>
      <c r="G1051" s="37">
        <f t="shared" si="194"/>
        <v>0.1379764556016625</v>
      </c>
      <c r="H1051" s="37">
        <f t="shared" si="195"/>
        <v>-1.256059241699381E-2</v>
      </c>
      <c r="I1051" s="37">
        <f t="shared" si="196"/>
        <v>5.7182820158404368E-2</v>
      </c>
      <c r="J1051" s="37"/>
      <c r="K1051" s="33">
        <v>233.50399999999999</v>
      </c>
      <c r="L1051" s="33">
        <v>2.2999999999999998</v>
      </c>
      <c r="M1051" s="33">
        <v>1800.7415881954912</v>
      </c>
      <c r="N1051" s="33">
        <v>37.009996873715231</v>
      </c>
      <c r="O1051" s="33">
        <v>981738.97095014609</v>
      </c>
      <c r="P1051" s="33">
        <v>101.17400708339044</v>
      </c>
      <c r="Q1051" s="33">
        <v>55158.644778390873</v>
      </c>
      <c r="R1051" s="33">
        <v>22.925333173915327</v>
      </c>
      <c r="S1051" s="33">
        <v>25.347211669351644</v>
      </c>
      <c r="T1051" s="33">
        <v>17.798460692688291</v>
      </c>
      <c r="U1051" s="37">
        <f t="shared" si="197"/>
        <v>-1.2932074499374634E-2</v>
      </c>
      <c r="V1051" s="38">
        <f t="shared" si="198"/>
        <v>0.98706792550062539</v>
      </c>
      <c r="W1051" s="38">
        <f t="shared" si="199"/>
        <v>0.15017125688067301</v>
      </c>
      <c r="X1051" s="37">
        <f t="shared" si="200"/>
        <v>7.3065246775415815E-2</v>
      </c>
      <c r="Y1051" s="37">
        <f t="shared" si="201"/>
        <v>9.6816698189316597E-2</v>
      </c>
      <c r="Z1051" s="37"/>
    </row>
    <row r="1052" spans="1:26" x14ac:dyDescent="0.3">
      <c r="A1052" s="34">
        <v>41456</v>
      </c>
      <c r="B1052" s="33">
        <v>1668.68</v>
      </c>
      <c r="C1052" s="33">
        <v>33.646666666666668</v>
      </c>
      <c r="D1052" s="33">
        <v>92.09</v>
      </c>
      <c r="E1052" s="37">
        <f t="shared" si="192"/>
        <v>1.2456454769144504E-2</v>
      </c>
      <c r="F1052" s="37">
        <f t="shared" si="193"/>
        <v>1.0124564547691446</v>
      </c>
      <c r="G1052" s="37">
        <f t="shared" si="194"/>
        <v>0.1327834710224256</v>
      </c>
      <c r="H1052" s="37">
        <f t="shared" si="195"/>
        <v>-1.5913547957911778E-2</v>
      </c>
      <c r="I1052" s="37">
        <f t="shared" si="196"/>
        <v>5.8639652890717819E-2</v>
      </c>
      <c r="J1052" s="37"/>
      <c r="K1052" s="33">
        <v>233.596</v>
      </c>
      <c r="L1052" s="33">
        <v>2.58</v>
      </c>
      <c r="M1052" s="33">
        <v>1855.5310709087485</v>
      </c>
      <c r="N1052" s="33">
        <v>37.414264827594081</v>
      </c>
      <c r="O1052" s="33">
        <v>1013309.2367254801</v>
      </c>
      <c r="P1052" s="33">
        <v>102.40181240260964</v>
      </c>
      <c r="Q1052" s="33">
        <v>55921.834989362527</v>
      </c>
      <c r="R1052" s="33">
        <v>23.492460177159636</v>
      </c>
      <c r="S1052" s="33">
        <v>25.976012306614173</v>
      </c>
      <c r="T1052" s="33">
        <v>18.120099902269519</v>
      </c>
      <c r="U1052" s="37">
        <f t="shared" si="197"/>
        <v>3.0366293119314776E-2</v>
      </c>
      <c r="V1052" s="38">
        <f t="shared" si="198"/>
        <v>1.0303662931193147</v>
      </c>
      <c r="W1052" s="38">
        <f t="shared" si="199"/>
        <v>0.20005856595487148</v>
      </c>
      <c r="X1052" s="37">
        <f t="shared" si="200"/>
        <v>8.0384206029395777E-2</v>
      </c>
      <c r="Y1052" s="37">
        <f t="shared" si="201"/>
        <v>0.10331222770288484</v>
      </c>
      <c r="Z1052" s="37"/>
    </row>
    <row r="1053" spans="1:26" x14ac:dyDescent="0.3">
      <c r="A1053" s="34">
        <v>41487</v>
      </c>
      <c r="B1053" s="33">
        <v>1670.09</v>
      </c>
      <c r="C1053" s="33">
        <v>34.023333333333333</v>
      </c>
      <c r="D1053" s="33">
        <v>93.23</v>
      </c>
      <c r="E1053" s="37">
        <f t="shared" si="192"/>
        <v>1.2303198575326552E-2</v>
      </c>
      <c r="F1053" s="37">
        <f t="shared" si="193"/>
        <v>1.0123031985753266</v>
      </c>
      <c r="G1053" s="37">
        <f t="shared" si="194"/>
        <v>0.1290710328174014</v>
      </c>
      <c r="H1053" s="37">
        <f t="shared" si="195"/>
        <v>-1.7287068693252028E-2</v>
      </c>
      <c r="I1053" s="37">
        <f t="shared" si="196"/>
        <v>6.0387422394649448E-2</v>
      </c>
      <c r="J1053" s="37"/>
      <c r="K1053" s="33">
        <v>233.87700000000001</v>
      </c>
      <c r="L1053" s="33">
        <v>2.74</v>
      </c>
      <c r="M1053" s="33">
        <v>1854.8676773261157</v>
      </c>
      <c r="N1053" s="33">
        <v>37.787652925825675</v>
      </c>
      <c r="O1053" s="33">
        <v>1014666.6155768943</v>
      </c>
      <c r="P1053" s="33">
        <v>103.54490689550489</v>
      </c>
      <c r="Q1053" s="33">
        <v>56642.078313284823</v>
      </c>
      <c r="R1053" s="33">
        <v>23.35664909491609</v>
      </c>
      <c r="S1053" s="33">
        <v>25.82739725094417</v>
      </c>
      <c r="T1053" s="33">
        <v>17.913654403089133</v>
      </c>
      <c r="U1053" s="37">
        <f t="shared" si="197"/>
        <v>8.4462247104348206E-4</v>
      </c>
      <c r="V1053" s="38">
        <f t="shared" si="198"/>
        <v>1.0008446224710434</v>
      </c>
      <c r="W1053" s="38">
        <f t="shared" si="199"/>
        <v>0.18014661668868892</v>
      </c>
      <c r="X1053" s="37">
        <f t="shared" si="200"/>
        <v>8.0499297505646439E-2</v>
      </c>
      <c r="Y1053" s="37">
        <f t="shared" si="201"/>
        <v>0.10011539671130354</v>
      </c>
      <c r="Z1053" s="37"/>
    </row>
    <row r="1054" spans="1:26" x14ac:dyDescent="0.3">
      <c r="A1054" s="34">
        <v>41518</v>
      </c>
      <c r="B1054" s="33">
        <v>1687.17</v>
      </c>
      <c r="C1054" s="33">
        <v>34.4</v>
      </c>
      <c r="D1054" s="33">
        <v>94.37</v>
      </c>
      <c r="E1054" s="37">
        <f t="shared" si="192"/>
        <v>1.2153667724639312E-2</v>
      </c>
      <c r="F1054" s="37">
        <f t="shared" si="193"/>
        <v>1.0121536677246392</v>
      </c>
      <c r="G1054" s="37">
        <f t="shared" si="194"/>
        <v>0.12544883563933307</v>
      </c>
      <c r="H1054" s="37">
        <f t="shared" si="195"/>
        <v>-1.8632534443570492E-2</v>
      </c>
      <c r="I1054" s="37">
        <f t="shared" si="196"/>
        <v>6.2078422238570852E-2</v>
      </c>
      <c r="J1054" s="37"/>
      <c r="K1054" s="33">
        <v>234.149</v>
      </c>
      <c r="L1054" s="33">
        <v>2.81</v>
      </c>
      <c r="M1054" s="33">
        <v>1871.660647749937</v>
      </c>
      <c r="N1054" s="33">
        <v>38.161611623368024</v>
      </c>
      <c r="O1054" s="33">
        <v>1025592.4852884595</v>
      </c>
      <c r="P1054" s="33">
        <v>104.68928165398955</v>
      </c>
      <c r="Q1054" s="33">
        <v>57365.388690334657</v>
      </c>
      <c r="R1054" s="33">
        <v>23.4422871679606</v>
      </c>
      <c r="S1054" s="33">
        <v>25.923107076121422</v>
      </c>
      <c r="T1054" s="33">
        <v>17.878245205043974</v>
      </c>
      <c r="U1054" s="37">
        <f t="shared" si="197"/>
        <v>1.0175051893412149E-2</v>
      </c>
      <c r="V1054" s="38">
        <f t="shared" si="198"/>
        <v>1.0101750518934121</v>
      </c>
      <c r="W1054" s="38">
        <f t="shared" si="199"/>
        <v>0.17221594224152326</v>
      </c>
      <c r="X1054" s="37">
        <f t="shared" si="200"/>
        <v>8.3624776879048568E-2</v>
      </c>
      <c r="Y1054" s="37">
        <f t="shared" si="201"/>
        <v>0.10447531115064024</v>
      </c>
      <c r="Z1054" s="37"/>
    </row>
    <row r="1055" spans="1:26" x14ac:dyDescent="0.3">
      <c r="A1055" s="34">
        <v>41548</v>
      </c>
      <c r="B1055" s="33">
        <v>1720.03</v>
      </c>
      <c r="C1055" s="33">
        <v>34.596666666666664</v>
      </c>
      <c r="D1055" s="33">
        <v>96.313333333333333</v>
      </c>
      <c r="E1055" s="37">
        <f t="shared" si="192"/>
        <v>2.0383539399883792E-2</v>
      </c>
      <c r="F1055" s="37">
        <f t="shared" si="193"/>
        <v>1.0203835393998837</v>
      </c>
      <c r="G1055" s="37">
        <f t="shared" si="194"/>
        <v>0.12191362863774913</v>
      </c>
      <c r="H1055" s="37">
        <f t="shared" si="195"/>
        <v>-1.9950806744192917E-2</v>
      </c>
      <c r="I1055" s="37">
        <f t="shared" si="196"/>
        <v>6.3715431234760977E-2</v>
      </c>
      <c r="J1055" s="37"/>
      <c r="K1055" s="33">
        <v>233.54599999999999</v>
      </c>
      <c r="L1055" s="33">
        <v>2.62</v>
      </c>
      <c r="M1055" s="33">
        <v>1913.0404827742714</v>
      </c>
      <c r="N1055" s="33">
        <v>38.478877637239201</v>
      </c>
      <c r="O1055" s="33">
        <v>1050023.9895842106</v>
      </c>
      <c r="P1055" s="33">
        <v>107.12098376051541</v>
      </c>
      <c r="Q1055" s="33">
        <v>58796.248040336861</v>
      </c>
      <c r="R1055" s="33">
        <v>23.834737887631434</v>
      </c>
      <c r="S1055" s="33">
        <v>26.356918954589567</v>
      </c>
      <c r="T1055" s="33">
        <v>17.858690385547174</v>
      </c>
      <c r="U1055" s="37">
        <f t="shared" si="197"/>
        <v>1.928916344820775E-2</v>
      </c>
      <c r="V1055" s="38">
        <f t="shared" si="198"/>
        <v>1.0192891634482077</v>
      </c>
      <c r="W1055" s="38">
        <f t="shared" si="199"/>
        <v>0.1790119984967693</v>
      </c>
      <c r="X1055" s="37">
        <f t="shared" si="200"/>
        <v>7.8165174121494374E-2</v>
      </c>
      <c r="Y1055" s="37">
        <f t="shared" si="201"/>
        <v>0.10547018225210358</v>
      </c>
      <c r="Z1055" s="37"/>
    </row>
    <row r="1056" spans="1:26" x14ac:dyDescent="0.3">
      <c r="A1056" s="34">
        <v>41579</v>
      </c>
      <c r="B1056" s="33">
        <v>1783.54</v>
      </c>
      <c r="C1056" s="33">
        <v>34.793333333333337</v>
      </c>
      <c r="D1056" s="33">
        <v>98.256666666666661</v>
      </c>
      <c r="E1056" s="37">
        <f t="shared" si="192"/>
        <v>1.997633712791445E-2</v>
      </c>
      <c r="F1056" s="37">
        <f t="shared" si="193"/>
        <v>1.0199763371279145</v>
      </c>
      <c r="G1056" s="37">
        <f t="shared" si="194"/>
        <v>8.680401479165778E-2</v>
      </c>
      <c r="H1056" s="37">
        <f t="shared" si="195"/>
        <v>-2.0003196592467187E-2</v>
      </c>
      <c r="I1056" s="37">
        <f t="shared" si="196"/>
        <v>6.0681447471564454E-2</v>
      </c>
      <c r="J1056" s="37"/>
      <c r="K1056" s="33">
        <v>233.06899999999999</v>
      </c>
      <c r="L1056" s="33">
        <v>2.72</v>
      </c>
      <c r="M1056" s="33">
        <v>1987.7369603851218</v>
      </c>
      <c r="N1056" s="33">
        <v>38.776811645192339</v>
      </c>
      <c r="O1056" s="33">
        <v>1092796.8125874591</v>
      </c>
      <c r="P1056" s="33">
        <v>109.50604300300196</v>
      </c>
      <c r="Q1056" s="33">
        <v>60203.063653633653</v>
      </c>
      <c r="R1056" s="33">
        <v>24.642077092412055</v>
      </c>
      <c r="S1056" s="33">
        <v>27.246316008132883</v>
      </c>
      <c r="T1056" s="33">
        <v>18.151847202903959</v>
      </c>
      <c r="U1056" s="37">
        <f t="shared" si="197"/>
        <v>3.6258420842075298E-2</v>
      </c>
      <c r="V1056" s="38">
        <f t="shared" si="198"/>
        <v>1.0362584208420753</v>
      </c>
      <c r="W1056" s="38">
        <f t="shared" si="199"/>
        <v>0.12376124506166741</v>
      </c>
      <c r="X1056" s="37">
        <f t="shared" si="200"/>
        <v>6.946162562148217E-2</v>
      </c>
      <c r="Y1056" s="37">
        <f t="shared" si="201"/>
        <v>9.3214234134319618E-2</v>
      </c>
      <c r="Z1056" s="37"/>
    </row>
    <row r="1057" spans="1:26" x14ac:dyDescent="0.3">
      <c r="A1057" s="34">
        <v>41609</v>
      </c>
      <c r="B1057" s="33">
        <v>1807.78</v>
      </c>
      <c r="C1057" s="33">
        <v>34.99</v>
      </c>
      <c r="D1057" s="33">
        <v>100.2</v>
      </c>
      <c r="E1057" s="37">
        <f t="shared" si="192"/>
        <v>1.9585086089724573E-2</v>
      </c>
      <c r="F1057" s="37">
        <f t="shared" si="193"/>
        <v>1.0195850860897246</v>
      </c>
      <c r="G1057" s="37">
        <f t="shared" si="194"/>
        <v>5.3069664702054986E-2</v>
      </c>
      <c r="H1057" s="37">
        <f t="shared" si="195"/>
        <v>-2.0053541738604519E-2</v>
      </c>
      <c r="I1057" s="37">
        <f t="shared" si="196"/>
        <v>5.7723266146622265E-2</v>
      </c>
      <c r="J1057" s="37"/>
      <c r="K1057" s="33">
        <v>233.04900000000001</v>
      </c>
      <c r="L1057" s="33">
        <v>2.9</v>
      </c>
      <c r="M1057" s="33">
        <v>2014.9250944651124</v>
      </c>
      <c r="N1057" s="33">
        <v>38.999341211504877</v>
      </c>
      <c r="O1057" s="33">
        <v>1109530.7349188027</v>
      </c>
      <c r="P1057" s="33">
        <v>111.68145154023402</v>
      </c>
      <c r="Q1057" s="33">
        <v>61498.06925558643</v>
      </c>
      <c r="R1057" s="33">
        <v>24.861869296461936</v>
      </c>
      <c r="S1057" s="33">
        <v>27.483753598662702</v>
      </c>
      <c r="T1057" s="33">
        <v>18.041716566866267</v>
      </c>
      <c r="U1057" s="37">
        <f t="shared" si="197"/>
        <v>1.349941977447679E-2</v>
      </c>
      <c r="V1057" s="38">
        <f t="shared" si="198"/>
        <v>1.0134994197744769</v>
      </c>
      <c r="W1057" s="38">
        <f t="shared" si="199"/>
        <v>0.14290088485687247</v>
      </c>
      <c r="X1057" s="37">
        <f t="shared" si="200"/>
        <v>6.092599529081788E-2</v>
      </c>
      <c r="Y1057" s="37">
        <f t="shared" si="201"/>
        <v>8.1435122696229101E-2</v>
      </c>
      <c r="Z1057" s="37"/>
    </row>
    <row r="1058" spans="1:26" x14ac:dyDescent="0.3">
      <c r="A1058" s="34">
        <v>41640</v>
      </c>
      <c r="B1058" s="33">
        <v>1822.36</v>
      </c>
      <c r="C1058" s="33">
        <v>35.403333333333336</v>
      </c>
      <c r="D1058" s="33">
        <v>100.41666666666666</v>
      </c>
      <c r="E1058" s="37">
        <f t="shared" si="192"/>
        <v>2.1600074859904157E-3</v>
      </c>
      <c r="F1058" s="37">
        <f t="shared" si="193"/>
        <v>1.0021600074859904</v>
      </c>
      <c r="G1058" s="37">
        <f t="shared" si="194"/>
        <v>2.0631324349100089E-2</v>
      </c>
      <c r="H1058" s="37">
        <f t="shared" si="195"/>
        <v>-2.010195959844463E-2</v>
      </c>
      <c r="I1058" s="37">
        <f t="shared" si="196"/>
        <v>5.4837772680422781E-2</v>
      </c>
      <c r="J1058" s="37"/>
      <c r="K1058" s="33">
        <v>233.916</v>
      </c>
      <c r="L1058" s="33">
        <v>2.86</v>
      </c>
      <c r="M1058" s="33">
        <v>2023.6472797072449</v>
      </c>
      <c r="N1058" s="33">
        <v>39.313779490643363</v>
      </c>
      <c r="O1058" s="33">
        <v>1116137.6901149345</v>
      </c>
      <c r="P1058" s="33">
        <v>111.508107255026</v>
      </c>
      <c r="Q1058" s="33">
        <v>61502.022861769728</v>
      </c>
      <c r="R1058" s="33">
        <v>24.859609093632706</v>
      </c>
      <c r="S1058" s="33">
        <v>27.474102609349298</v>
      </c>
      <c r="T1058" s="33">
        <v>18.147983402489626</v>
      </c>
      <c r="U1058" s="37">
        <f t="shared" si="197"/>
        <v>8.0327912414859867E-3</v>
      </c>
      <c r="V1058" s="38">
        <f t="shared" si="198"/>
        <v>1.0080327912414859</v>
      </c>
      <c r="W1058" s="38">
        <f t="shared" si="199"/>
        <v>0.13301524943699405</v>
      </c>
      <c r="X1058" s="37">
        <f t="shared" si="200"/>
        <v>6.8613207832141754E-2</v>
      </c>
      <c r="Y1058" s="37">
        <f t="shared" si="201"/>
        <v>6.6507919561919593E-2</v>
      </c>
      <c r="Z1058" s="37"/>
    </row>
    <row r="1059" spans="1:26" x14ac:dyDescent="0.3">
      <c r="A1059" s="34">
        <v>41671</v>
      </c>
      <c r="B1059" s="33">
        <v>1817.04</v>
      </c>
      <c r="C1059" s="33">
        <v>35.816666666666663</v>
      </c>
      <c r="D1059" s="33">
        <v>100.63333333333333</v>
      </c>
      <c r="E1059" s="37">
        <f t="shared" si="192"/>
        <v>2.1553519079284479E-3</v>
      </c>
      <c r="F1059" s="37">
        <f t="shared" si="193"/>
        <v>1.0021553519079285</v>
      </c>
      <c r="G1059" s="37">
        <f t="shared" si="194"/>
        <v>8.2270957790118171E-3</v>
      </c>
      <c r="H1059" s="37">
        <f t="shared" si="195"/>
        <v>-1.4217568270767256E-2</v>
      </c>
      <c r="I1059" s="37">
        <f t="shared" si="196"/>
        <v>5.5410941512051615E-2</v>
      </c>
      <c r="J1059" s="37"/>
      <c r="K1059" s="33">
        <v>234.78100000000001</v>
      </c>
      <c r="L1059" s="33">
        <v>2.71</v>
      </c>
      <c r="M1059" s="33">
        <v>2010.3057364948609</v>
      </c>
      <c r="N1059" s="33">
        <v>39.626233028510249</v>
      </c>
      <c r="O1059" s="33">
        <v>1110600.5073331471</v>
      </c>
      <c r="P1059" s="33">
        <v>111.33699163617725</v>
      </c>
      <c r="Q1059" s="33">
        <v>61508.514427104361</v>
      </c>
      <c r="R1059" s="33">
        <v>24.590930877894127</v>
      </c>
      <c r="S1059" s="33">
        <v>27.170675136889425</v>
      </c>
      <c r="T1059" s="33">
        <v>18.056045048029151</v>
      </c>
      <c r="U1059" s="37">
        <f t="shared" si="197"/>
        <v>-2.9235609107335124E-3</v>
      </c>
      <c r="V1059" s="38">
        <f t="shared" si="198"/>
        <v>0.99707643908926646</v>
      </c>
      <c r="W1059" s="38">
        <f t="shared" si="199"/>
        <v>0.1096200259590856</v>
      </c>
      <c r="X1059" s="37">
        <f t="shared" si="200"/>
        <v>7.0129269916803239E-2</v>
      </c>
      <c r="Y1059" s="37">
        <f t="shared" si="201"/>
        <v>6.7990502032060363E-2</v>
      </c>
      <c r="Z1059" s="37"/>
    </row>
    <row r="1060" spans="1:26" x14ac:dyDescent="0.3">
      <c r="A1060" s="34">
        <v>41699</v>
      </c>
      <c r="B1060" s="33">
        <v>1863.52</v>
      </c>
      <c r="C1060" s="33">
        <v>36.229999999999997</v>
      </c>
      <c r="D1060" s="33">
        <v>100.85</v>
      </c>
      <c r="E1060" s="37">
        <f t="shared" si="192"/>
        <v>2.1507163555373231E-3</v>
      </c>
      <c r="F1060" s="37">
        <f t="shared" si="193"/>
        <v>1.0021507163555374</v>
      </c>
      <c r="G1060" s="37">
        <f t="shared" si="194"/>
        <v>-4.123777705609899E-3</v>
      </c>
      <c r="H1060" s="37">
        <f t="shared" si="195"/>
        <v>-8.4572637156030694E-3</v>
      </c>
      <c r="I1060" s="37">
        <f t="shared" si="196"/>
        <v>5.5980051888471216E-2</v>
      </c>
      <c r="J1060" s="37"/>
      <c r="K1060" s="33">
        <v>236.29300000000001</v>
      </c>
      <c r="L1060" s="33">
        <v>2.72</v>
      </c>
      <c r="M1060" s="33">
        <v>2048.5368189493552</v>
      </c>
      <c r="N1060" s="33">
        <v>39.827041808263466</v>
      </c>
      <c r="O1060" s="33">
        <v>1133554.9530849997</v>
      </c>
      <c r="P1060" s="33">
        <v>110.86274265424704</v>
      </c>
      <c r="Q1060" s="33">
        <v>61345.741939245192</v>
      </c>
      <c r="R1060" s="33">
        <v>24.956039153965385</v>
      </c>
      <c r="S1060" s="33">
        <v>27.566812365082868</v>
      </c>
      <c r="T1060" s="33">
        <v>18.478135845314824</v>
      </c>
      <c r="U1060" s="37">
        <f t="shared" si="197"/>
        <v>2.5258368891180855E-2</v>
      </c>
      <c r="V1060" s="38">
        <f t="shared" si="198"/>
        <v>1.0252583688911809</v>
      </c>
      <c r="W1060" s="38">
        <f t="shared" si="199"/>
        <v>0.14212678364756881</v>
      </c>
      <c r="X1060" s="37">
        <f t="shared" si="200"/>
        <v>7.8999362953459773E-2</v>
      </c>
      <c r="Y1060" s="37">
        <f t="shared" si="201"/>
        <v>7.9356784745966635E-2</v>
      </c>
      <c r="Z1060" s="37"/>
    </row>
    <row r="1061" spans="1:26" x14ac:dyDescent="0.3">
      <c r="A1061" s="34">
        <v>41730</v>
      </c>
      <c r="B1061" s="33">
        <v>1864.26</v>
      </c>
      <c r="C1061" s="33">
        <v>36.61333333333333</v>
      </c>
      <c r="D1061" s="33">
        <v>101.60666666666667</v>
      </c>
      <c r="E1061" s="37">
        <f t="shared" si="192"/>
        <v>7.4748853893730699E-3</v>
      </c>
      <c r="F1061" s="37">
        <f t="shared" si="193"/>
        <v>1.0074748853893731</v>
      </c>
      <c r="G1061" s="37">
        <f t="shared" si="194"/>
        <v>-1.6421639647841046E-2</v>
      </c>
      <c r="H1061" s="37">
        <f t="shared" si="195"/>
        <v>-2.8163270547878483E-3</v>
      </c>
      <c r="I1061" s="37">
        <f t="shared" si="196"/>
        <v>5.6545149021140162E-2</v>
      </c>
      <c r="J1061" s="37"/>
      <c r="K1061" s="33">
        <v>237.072</v>
      </c>
      <c r="L1061" s="33">
        <v>2.71</v>
      </c>
      <c r="M1061" s="33">
        <v>2042.616284419923</v>
      </c>
      <c r="N1061" s="33">
        <v>40.11618062585768</v>
      </c>
      <c r="O1061" s="33">
        <v>1132128.6863256651</v>
      </c>
      <c r="P1061" s="33">
        <v>111.32751436975546</v>
      </c>
      <c r="Q1061" s="33">
        <v>61703.744142589065</v>
      </c>
      <c r="R1061" s="33">
        <v>24.786315396962642</v>
      </c>
      <c r="S1061" s="33">
        <v>27.372610571113686</v>
      </c>
      <c r="T1061" s="33">
        <v>18.34781182337117</v>
      </c>
      <c r="U1061" s="37">
        <f t="shared" si="197"/>
        <v>3.9701914261050747E-4</v>
      </c>
      <c r="V1061" s="38">
        <f t="shared" si="198"/>
        <v>1.0003970191426106</v>
      </c>
      <c r="W1061" s="38">
        <f t="shared" si="199"/>
        <v>0.11280624177355025</v>
      </c>
      <c r="X1061" s="37">
        <f t="shared" si="200"/>
        <v>7.5862837632239888E-2</v>
      </c>
      <c r="Y1061" s="37">
        <f t="shared" si="201"/>
        <v>7.7861897524591939E-2</v>
      </c>
      <c r="Z1061" s="37"/>
    </row>
    <row r="1062" spans="1:26" x14ac:dyDescent="0.3">
      <c r="A1062" s="34">
        <v>41760</v>
      </c>
      <c r="B1062" s="33">
        <v>1889.77</v>
      </c>
      <c r="C1062" s="33">
        <v>36.99666666666667</v>
      </c>
      <c r="D1062" s="33">
        <v>102.36333333333334</v>
      </c>
      <c r="E1062" s="37">
        <f t="shared" si="192"/>
        <v>7.4194257757324578E-3</v>
      </c>
      <c r="F1062" s="37">
        <f t="shared" si="193"/>
        <v>1.0074194257757325</v>
      </c>
      <c r="G1062" s="37">
        <f t="shared" si="194"/>
        <v>-3.8054210912823239E-2</v>
      </c>
      <c r="H1062" s="37">
        <f t="shared" si="195"/>
        <v>-1.2169998497970624E-3</v>
      </c>
      <c r="I1062" s="37">
        <f t="shared" si="196"/>
        <v>5.5486402399675505E-2</v>
      </c>
      <c r="J1062" s="37"/>
      <c r="K1062" s="33">
        <v>237.9</v>
      </c>
      <c r="L1062" s="33">
        <v>2.56</v>
      </c>
      <c r="M1062" s="33">
        <v>2063.3603480874317</v>
      </c>
      <c r="N1062" s="33">
        <v>40.395103642987252</v>
      </c>
      <c r="O1062" s="33">
        <v>1145491.9341003925</v>
      </c>
      <c r="P1062" s="33">
        <v>111.76621657559198</v>
      </c>
      <c r="Q1062" s="33">
        <v>62047.959635809217</v>
      </c>
      <c r="R1062" s="33">
        <v>24.943274109902593</v>
      </c>
      <c r="S1062" s="33">
        <v>27.538632386895781</v>
      </c>
      <c r="T1062" s="33">
        <v>18.461395682047606</v>
      </c>
      <c r="U1062" s="37">
        <f t="shared" si="197"/>
        <v>1.3590937029834107E-2</v>
      </c>
      <c r="V1062" s="38">
        <f t="shared" si="198"/>
        <v>1.0135909370298342</v>
      </c>
      <c r="W1062" s="38">
        <f t="shared" si="199"/>
        <v>0.12028869605562353</v>
      </c>
      <c r="X1062" s="37">
        <f t="shared" si="200"/>
        <v>7.4661993112551173E-2</v>
      </c>
      <c r="Y1062" s="37">
        <f t="shared" si="201"/>
        <v>8.4705045781430677E-2</v>
      </c>
      <c r="Z1062" s="37"/>
    </row>
    <row r="1063" spans="1:26" x14ac:dyDescent="0.3">
      <c r="A1063" s="34">
        <v>41791</v>
      </c>
      <c r="B1063" s="33">
        <v>1947.09</v>
      </c>
      <c r="C1063" s="33">
        <v>37.380000000000003</v>
      </c>
      <c r="D1063" s="33">
        <v>103.12</v>
      </c>
      <c r="E1063" s="37">
        <f t="shared" si="192"/>
        <v>7.3647830656057159E-3</v>
      </c>
      <c r="F1063" s="37">
        <f t="shared" si="193"/>
        <v>1.0073647830656056</v>
      </c>
      <c r="G1063" s="37">
        <f t="shared" si="194"/>
        <v>-5.9368147396254733E-2</v>
      </c>
      <c r="H1063" s="37">
        <f t="shared" si="195"/>
        <v>3.5150586128462891E-4</v>
      </c>
      <c r="I1063" s="37">
        <f t="shared" si="196"/>
        <v>5.4437857697733349E-2</v>
      </c>
      <c r="J1063" s="37"/>
      <c r="K1063" s="33">
        <v>238.34299999999999</v>
      </c>
      <c r="L1063" s="33">
        <v>2.6</v>
      </c>
      <c r="M1063" s="33">
        <v>2121.994221646954</v>
      </c>
      <c r="N1063" s="33">
        <v>40.737790243472645</v>
      </c>
      <c r="O1063" s="33">
        <v>1179927.6852145577</v>
      </c>
      <c r="P1063" s="33">
        <v>112.38311743999195</v>
      </c>
      <c r="Q1063" s="33">
        <v>62490.251040950956</v>
      </c>
      <c r="R1063" s="33">
        <v>25.558007623511301</v>
      </c>
      <c r="S1063" s="33">
        <v>28.208601072722175</v>
      </c>
      <c r="T1063" s="33">
        <v>18.881788207913111</v>
      </c>
      <c r="U1063" s="37">
        <f t="shared" si="197"/>
        <v>2.9880821738552089E-2</v>
      </c>
      <c r="V1063" s="38">
        <f t="shared" si="198"/>
        <v>1.029880821738552</v>
      </c>
      <c r="W1063" s="38">
        <f t="shared" si="199"/>
        <v>0.11424210475471241</v>
      </c>
      <c r="X1063" s="37">
        <f t="shared" si="200"/>
        <v>7.5180872335944393E-2</v>
      </c>
      <c r="Y1063" s="37">
        <f t="shared" si="201"/>
        <v>7.8524012367219953E-2</v>
      </c>
      <c r="Z1063" s="37"/>
    </row>
    <row r="1064" spans="1:26" x14ac:dyDescent="0.3">
      <c r="A1064" s="34">
        <v>41821</v>
      </c>
      <c r="B1064" s="33">
        <v>1973.1</v>
      </c>
      <c r="C1064" s="33">
        <v>37.75</v>
      </c>
      <c r="D1064" s="33">
        <v>104.06666666666666</v>
      </c>
      <c r="E1064" s="37">
        <f t="shared" si="192"/>
        <v>9.1383607822899289E-3</v>
      </c>
      <c r="F1064" s="37">
        <f t="shared" si="193"/>
        <v>1.0091383607822899</v>
      </c>
      <c r="G1064" s="37">
        <f t="shared" si="194"/>
        <v>-8.0370437854330623E-2</v>
      </c>
      <c r="H1064" s="37">
        <f t="shared" si="195"/>
        <v>1.8900894134956658E-3</v>
      </c>
      <c r="I1064" s="37">
        <f t="shared" si="196"/>
        <v>5.3399354094058715E-2</v>
      </c>
      <c r="J1064" s="37"/>
      <c r="K1064" s="33">
        <v>238.25</v>
      </c>
      <c r="L1064" s="33">
        <v>2.54</v>
      </c>
      <c r="M1064" s="33">
        <v>2151.180039034627</v>
      </c>
      <c r="N1064" s="33">
        <v>41.157086044071356</v>
      </c>
      <c r="O1064" s="33">
        <v>1198063.4647551395</v>
      </c>
      <c r="P1064" s="33">
        <v>113.45909282966072</v>
      </c>
      <c r="Q1064" s="33">
        <v>63189.129406611355</v>
      </c>
      <c r="R1064" s="33">
        <v>25.817545976158744</v>
      </c>
      <c r="S1064" s="33">
        <v>28.485636237139381</v>
      </c>
      <c r="T1064" s="33">
        <v>18.959961563100578</v>
      </c>
      <c r="U1064" s="37">
        <f t="shared" si="197"/>
        <v>1.3269959710076782E-2</v>
      </c>
      <c r="V1064" s="38">
        <f t="shared" si="198"/>
        <v>1.0132699597100767</v>
      </c>
      <c r="W1064" s="38">
        <f t="shared" si="199"/>
        <v>7.54137544308906E-2</v>
      </c>
      <c r="X1064" s="37">
        <f t="shared" si="200"/>
        <v>7.0630979461120624E-2</v>
      </c>
      <c r="Y1064" s="37">
        <f t="shared" si="201"/>
        <v>7.5067310370342533E-2</v>
      </c>
      <c r="Z1064" s="37"/>
    </row>
    <row r="1065" spans="1:26" x14ac:dyDescent="0.3">
      <c r="A1065" s="34">
        <v>41852</v>
      </c>
      <c r="B1065" s="33">
        <v>1961.53</v>
      </c>
      <c r="C1065" s="33">
        <v>38.120000000000005</v>
      </c>
      <c r="D1065" s="33">
        <v>105.01333333333334</v>
      </c>
      <c r="E1065" s="37">
        <f t="shared" si="192"/>
        <v>9.0556068094838852E-3</v>
      </c>
      <c r="F1065" s="37">
        <f t="shared" si="193"/>
        <v>1.0090556068094838</v>
      </c>
      <c r="G1065" s="37">
        <f t="shared" si="194"/>
        <v>-0.10240325605085454</v>
      </c>
      <c r="H1065" s="37">
        <f t="shared" si="195"/>
        <v>2.0947503278234691E-3</v>
      </c>
      <c r="I1065" s="37">
        <f t="shared" si="196"/>
        <v>5.0392130569838933E-2</v>
      </c>
      <c r="J1065" s="37"/>
      <c r="K1065" s="33">
        <v>237.852</v>
      </c>
      <c r="L1065" s="33">
        <v>2.42</v>
      </c>
      <c r="M1065" s="33">
        <v>2142.1442833778988</v>
      </c>
      <c r="N1065" s="33">
        <v>41.630023544052612</v>
      </c>
      <c r="O1065" s="33">
        <v>1194963.2479342879</v>
      </c>
      <c r="P1065" s="33">
        <v>114.68277909512356</v>
      </c>
      <c r="Q1065" s="33">
        <v>63974.078334976264</v>
      </c>
      <c r="R1065" s="33">
        <v>25.617606421799412</v>
      </c>
      <c r="S1065" s="33">
        <v>28.256055533515138</v>
      </c>
      <c r="T1065" s="33">
        <v>18.678866175723716</v>
      </c>
      <c r="U1065" s="37">
        <f t="shared" si="197"/>
        <v>-5.8811290252285585E-3</v>
      </c>
      <c r="V1065" s="38">
        <f t="shared" si="198"/>
        <v>0.99411887097477147</v>
      </c>
      <c r="W1065" s="38">
        <f t="shared" si="199"/>
        <v>5.8723084231517397E-2</v>
      </c>
      <c r="X1065" s="37">
        <f t="shared" si="200"/>
        <v>6.8958594386994143E-2</v>
      </c>
      <c r="Y1065" s="37">
        <f t="shared" si="201"/>
        <v>7.953291334824808E-2</v>
      </c>
      <c r="Z1065" s="37"/>
    </row>
    <row r="1066" spans="1:26" x14ac:dyDescent="0.3">
      <c r="A1066" s="34">
        <v>41883</v>
      </c>
      <c r="B1066" s="33">
        <v>1993.23</v>
      </c>
      <c r="C1066" s="33">
        <v>38.49</v>
      </c>
      <c r="D1066" s="33">
        <v>105.96</v>
      </c>
      <c r="E1066" s="37">
        <f t="shared" si="192"/>
        <v>8.9743381811630968E-3</v>
      </c>
      <c r="F1066" s="37">
        <f t="shared" si="193"/>
        <v>1.0089743381811631</v>
      </c>
      <c r="G1066" s="37">
        <f t="shared" si="194"/>
        <v>-0.12404061775305342</v>
      </c>
      <c r="H1066" s="37">
        <f t="shared" si="195"/>
        <v>2.2956189861806919E-3</v>
      </c>
      <c r="I1066" s="37">
        <f t="shared" si="196"/>
        <v>4.7395153460474404E-2</v>
      </c>
      <c r="J1066" s="37"/>
      <c r="K1066" s="33">
        <v>238.03100000000001</v>
      </c>
      <c r="L1066" s="33">
        <v>2.5299999999999998</v>
      </c>
      <c r="M1066" s="33">
        <v>2175.1262322554626</v>
      </c>
      <c r="N1066" s="33">
        <v>42.00248274384429</v>
      </c>
      <c r="O1066" s="33">
        <v>1215314.2745632068</v>
      </c>
      <c r="P1066" s="33">
        <v>115.62959396045051</v>
      </c>
      <c r="Q1066" s="33">
        <v>64606.041717572669</v>
      </c>
      <c r="R1066" s="33">
        <v>25.918436892606209</v>
      </c>
      <c r="S1066" s="33">
        <v>28.578155878854155</v>
      </c>
      <c r="T1066" s="33">
        <v>18.811155152887885</v>
      </c>
      <c r="U1066" s="37">
        <f t="shared" si="197"/>
        <v>1.603165751778696E-2</v>
      </c>
      <c r="V1066" s="38">
        <f t="shared" si="198"/>
        <v>1.016031657517787</v>
      </c>
      <c r="W1066" s="38">
        <f t="shared" si="199"/>
        <v>3.7023178358628117E-2</v>
      </c>
      <c r="X1066" s="37">
        <f t="shared" si="200"/>
        <v>7.1225627896192023E-2</v>
      </c>
      <c r="Y1066" s="37">
        <f t="shared" si="201"/>
        <v>7.3868393852899672E-2</v>
      </c>
      <c r="Z1066" s="37"/>
    </row>
    <row r="1067" spans="1:26" x14ac:dyDescent="0.3">
      <c r="A1067" s="34">
        <v>41913</v>
      </c>
      <c r="B1067" s="33">
        <v>1937.27</v>
      </c>
      <c r="C1067" s="33">
        <v>38.806666666666665</v>
      </c>
      <c r="D1067" s="33">
        <v>104.74333333333334</v>
      </c>
      <c r="E1067" s="37">
        <f t="shared" si="192"/>
        <v>-1.1548751222824427E-2</v>
      </c>
      <c r="F1067" s="37">
        <f t="shared" si="193"/>
        <v>0.98845124877717561</v>
      </c>
      <c r="G1067" s="37">
        <f t="shared" si="194"/>
        <v>-0.14529307537726899</v>
      </c>
      <c r="H1067" s="37">
        <f t="shared" si="195"/>
        <v>2.4927998598789358E-3</v>
      </c>
      <c r="I1067" s="37">
        <f t="shared" si="196"/>
        <v>4.4408038479922141E-2</v>
      </c>
      <c r="J1067" s="37"/>
      <c r="K1067" s="33">
        <v>237.43299999999999</v>
      </c>
      <c r="L1067" s="33">
        <v>2.2999999999999998</v>
      </c>
      <c r="M1067" s="33">
        <v>2119.3839706780441</v>
      </c>
      <c r="N1067" s="33">
        <v>42.454705481827155</v>
      </c>
      <c r="O1067" s="33">
        <v>1186145.9833389553</v>
      </c>
      <c r="P1067" s="33">
        <v>114.58977927808407</v>
      </c>
      <c r="Q1067" s="33">
        <v>64131.940367045703</v>
      </c>
      <c r="R1067" s="33">
        <v>25.162748283083275</v>
      </c>
      <c r="S1067" s="33">
        <v>27.736945618288246</v>
      </c>
      <c r="T1067" s="33">
        <v>18.495401457531106</v>
      </c>
      <c r="U1067" s="37">
        <f t="shared" si="197"/>
        <v>-2.8476672964442066E-2</v>
      </c>
      <c r="V1067" s="38">
        <f t="shared" si="198"/>
        <v>0.97152332703555788</v>
      </c>
      <c r="W1067" s="38">
        <f t="shared" si="199"/>
        <v>-2.8257385668919444E-2</v>
      </c>
      <c r="X1067" s="37">
        <f t="shared" si="200"/>
        <v>7.0818598079330108E-2</v>
      </c>
      <c r="Y1067" s="37">
        <f t="shared" si="201"/>
        <v>7.6381520952328863E-2</v>
      </c>
      <c r="Z1067" s="37"/>
    </row>
    <row r="1068" spans="1:26" x14ac:dyDescent="0.3">
      <c r="A1068" s="34">
        <v>41944</v>
      </c>
      <c r="B1068" s="33">
        <v>2044.57</v>
      </c>
      <c r="C1068" s="33">
        <v>39.123333333333335</v>
      </c>
      <c r="D1068" s="33">
        <v>103.52666666666667</v>
      </c>
      <c r="E1068" s="37">
        <f t="shared" si="192"/>
        <v>-1.1683684708111019E-2</v>
      </c>
      <c r="F1068" s="37">
        <f t="shared" si="193"/>
        <v>0.98831631529188901</v>
      </c>
      <c r="G1068" s="37">
        <f t="shared" si="194"/>
        <v>-0.14853797494217869</v>
      </c>
      <c r="H1068" s="37">
        <f t="shared" si="195"/>
        <v>9.2484271275603547E-3</v>
      </c>
      <c r="I1068" s="37">
        <f t="shared" si="196"/>
        <v>4.9995547361994852E-2</v>
      </c>
      <c r="J1068" s="37"/>
      <c r="K1068" s="33">
        <v>236.15100000000001</v>
      </c>
      <c r="L1068" s="33">
        <v>2.33</v>
      </c>
      <c r="M1068" s="33">
        <v>2248.9135816066837</v>
      </c>
      <c r="N1068" s="33">
        <v>43.033496378729424</v>
      </c>
      <c r="O1068" s="33">
        <v>1260646.2613997092</v>
      </c>
      <c r="P1068" s="33">
        <v>113.87359040049233</v>
      </c>
      <c r="Q1068" s="33">
        <v>63832.740032626527</v>
      </c>
      <c r="R1068" s="33">
        <v>26.606817147143442</v>
      </c>
      <c r="S1068" s="33">
        <v>29.318654523381458</v>
      </c>
      <c r="T1068" s="33">
        <v>19.749211153326033</v>
      </c>
      <c r="U1068" s="37">
        <f t="shared" si="197"/>
        <v>5.3907732915100835E-2</v>
      </c>
      <c r="V1068" s="38">
        <f t="shared" si="198"/>
        <v>1.0539077329151008</v>
      </c>
      <c r="W1068" s="38">
        <f t="shared" si="199"/>
        <v>4.0752140104360901E-2</v>
      </c>
      <c r="X1068" s="37">
        <f t="shared" si="200"/>
        <v>8.8933225564613139E-2</v>
      </c>
      <c r="Y1068" s="37">
        <f>((PRODUCT(V1068:V1127)^(1/COUNT(V1068:V1127)))-1)*12</f>
        <v>8.1895006241023971E-2</v>
      </c>
      <c r="Z1068" s="37"/>
    </row>
    <row r="1069" spans="1:26" x14ac:dyDescent="0.3">
      <c r="A1069" s="34">
        <v>41974</v>
      </c>
      <c r="B1069" s="33">
        <v>2054.27</v>
      </c>
      <c r="C1069" s="33">
        <v>39.44</v>
      </c>
      <c r="D1069" s="33">
        <v>102.31</v>
      </c>
      <c r="E1069" s="37">
        <f t="shared" si="192"/>
        <v>-1.1821808582084762E-2</v>
      </c>
      <c r="F1069" s="37">
        <f t="shared" si="193"/>
        <v>0.98817819141791519</v>
      </c>
      <c r="G1069" s="37">
        <f t="shared" si="194"/>
        <v>-0.15185959845425112</v>
      </c>
      <c r="H1069" s="37">
        <f t="shared" si="195"/>
        <v>1.6028714927292853E-2</v>
      </c>
      <c r="I1069" s="37">
        <f t="shared" si="196"/>
        <v>5.5561108875246568E-2</v>
      </c>
      <c r="J1069" s="37"/>
      <c r="K1069" s="33">
        <v>234.81200000000001</v>
      </c>
      <c r="L1069" s="33">
        <v>2.21</v>
      </c>
      <c r="M1069" s="33">
        <v>2272.4681673423843</v>
      </c>
      <c r="N1069" s="33">
        <v>43.629194078667183</v>
      </c>
      <c r="O1069" s="33">
        <v>1275888.0278065968</v>
      </c>
      <c r="P1069" s="33">
        <v>113.17704985264807</v>
      </c>
      <c r="Q1069" s="33">
        <v>63543.79128590347</v>
      </c>
      <c r="R1069" s="33">
        <v>26.794085482572576</v>
      </c>
      <c r="S1069" s="33">
        <v>29.515332882231384</v>
      </c>
      <c r="T1069" s="33">
        <v>20.078877920046917</v>
      </c>
      <c r="U1069" s="37">
        <f t="shared" si="197"/>
        <v>4.7330552586217836E-3</v>
      </c>
      <c r="V1069" s="38">
        <f t="shared" si="198"/>
        <v>1.0047330552586218</v>
      </c>
      <c r="W1069" s="38">
        <f t="shared" si="199"/>
        <v>1.4367972605213275E-2</v>
      </c>
      <c r="X1069" s="37">
        <f t="shared" si="200"/>
        <v>7.6048936483188001E-2</v>
      </c>
      <c r="Y1069" s="37">
        <f t="shared" si="201"/>
        <v>7.9575911644944597E-2</v>
      </c>
      <c r="Z1069" s="37"/>
    </row>
    <row r="1070" spans="1:26" x14ac:dyDescent="0.3">
      <c r="A1070" s="34">
        <v>42005</v>
      </c>
      <c r="B1070" s="33">
        <v>2028.18</v>
      </c>
      <c r="C1070" s="33">
        <v>39.896666666666668</v>
      </c>
      <c r="D1070" s="33">
        <v>101.28999999999999</v>
      </c>
      <c r="E1070" s="37">
        <f t="shared" si="192"/>
        <v>-1.0019730192142896E-2</v>
      </c>
      <c r="F1070" s="37">
        <f t="shared" si="193"/>
        <v>0.98998026980785714</v>
      </c>
      <c r="G1070" s="37">
        <f t="shared" si="194"/>
        <v>-0.15526069968090983</v>
      </c>
      <c r="H1070" s="37">
        <f t="shared" si="195"/>
        <v>2.2835205201538145E-2</v>
      </c>
      <c r="I1070" s="37">
        <f t="shared" si="196"/>
        <v>6.1106976010489866E-2</v>
      </c>
      <c r="J1070" s="37"/>
      <c r="K1070" s="33">
        <v>233.70699999999999</v>
      </c>
      <c r="L1070" s="33">
        <v>1.88</v>
      </c>
      <c r="M1070" s="33">
        <v>2254.2150621932587</v>
      </c>
      <c r="N1070" s="33">
        <v>44.343040031606527</v>
      </c>
      <c r="O1070" s="33">
        <v>1267714.4528778384</v>
      </c>
      <c r="P1070" s="33">
        <v>112.57849088816337</v>
      </c>
      <c r="Q1070" s="33">
        <v>63311.341661980812</v>
      </c>
      <c r="R1070" s="33">
        <v>26.49229542038314</v>
      </c>
      <c r="S1070" s="33">
        <v>29.174671165351537</v>
      </c>
      <c r="T1070" s="33">
        <v>20.023496890117485</v>
      </c>
      <c r="U1070" s="37">
        <f t="shared" si="197"/>
        <v>-1.2781714508435049E-2</v>
      </c>
      <c r="V1070" s="38">
        <f t="shared" si="198"/>
        <v>0.98721828549156498</v>
      </c>
      <c r="W1070" s="38">
        <f t="shared" si="199"/>
        <v>-3.3714466117205077E-3</v>
      </c>
      <c r="X1070" s="37">
        <f t="shared" si="200"/>
        <v>8.3373322233481595E-2</v>
      </c>
      <c r="Y1070" s="37">
        <f t="shared" si="201"/>
        <v>8.3179372086674697E-2</v>
      </c>
      <c r="Z1070" s="37"/>
    </row>
    <row r="1071" spans="1:26" x14ac:dyDescent="0.3">
      <c r="A1071" s="34">
        <v>42036</v>
      </c>
      <c r="B1071" s="33">
        <v>2082.1999999999998</v>
      </c>
      <c r="C1071" s="33">
        <v>40.353333333333332</v>
      </c>
      <c r="D1071" s="33">
        <v>100.27000000000001</v>
      </c>
      <c r="E1071" s="37">
        <f t="shared" si="192"/>
        <v>-1.012114216287165E-2</v>
      </c>
      <c r="F1071" s="37">
        <f t="shared" si="193"/>
        <v>0.98987885783712837</v>
      </c>
      <c r="G1071" s="37">
        <f t="shared" si="194"/>
        <v>-0.1470068609467361</v>
      </c>
      <c r="H1071" s="37">
        <f t="shared" si="195"/>
        <v>3.1741459097773372E-2</v>
      </c>
      <c r="I1071" s="37">
        <f t="shared" si="196"/>
        <v>5.136051803348618E-2</v>
      </c>
      <c r="J1071" s="37"/>
      <c r="K1071" s="33">
        <v>234.72200000000001</v>
      </c>
      <c r="L1071" s="33">
        <v>1.98</v>
      </c>
      <c r="M1071" s="33">
        <v>2304.2479895365577</v>
      </c>
      <c r="N1071" s="33">
        <v>44.656655078490012</v>
      </c>
      <c r="O1071" s="33">
        <v>1297944.5420608998</v>
      </c>
      <c r="P1071" s="33">
        <v>110.96289785363111</v>
      </c>
      <c r="Q1071" s="33">
        <v>62503.553564713504</v>
      </c>
      <c r="R1071" s="33">
        <v>26.995513699383267</v>
      </c>
      <c r="S1071" s="33">
        <v>29.71991669561929</v>
      </c>
      <c r="T1071" s="33">
        <v>20.765931983644158</v>
      </c>
      <c r="U1071" s="37">
        <f t="shared" si="197"/>
        <v>2.6286187871833535E-2</v>
      </c>
      <c r="V1071" s="38">
        <f t="shared" si="198"/>
        <v>1.0262861878718335</v>
      </c>
      <c r="W1071" s="38">
        <f t="shared" si="199"/>
        <v>-5.9350598675025235E-2</v>
      </c>
      <c r="X1071" s="37">
        <f t="shared" si="200"/>
        <v>0.1028063793972338</v>
      </c>
      <c r="Y1071" s="37">
        <f t="shared" si="201"/>
        <v>9.2006726272470196E-2</v>
      </c>
      <c r="Z1071" s="37"/>
    </row>
    <row r="1072" spans="1:26" x14ac:dyDescent="0.3">
      <c r="A1072" s="34">
        <v>42064</v>
      </c>
      <c r="B1072" s="33">
        <v>2079.9899999999998</v>
      </c>
      <c r="C1072" s="33">
        <v>40.81</v>
      </c>
      <c r="D1072" s="33">
        <v>99.25</v>
      </c>
      <c r="E1072" s="37">
        <f t="shared" si="192"/>
        <v>-1.0224627968534255E-2</v>
      </c>
      <c r="F1072" s="37">
        <f t="shared" si="193"/>
        <v>0.98977537203146571</v>
      </c>
      <c r="G1072" s="37">
        <f t="shared" si="194"/>
        <v>-0.13858423662794395</v>
      </c>
      <c r="H1072" s="37">
        <f t="shared" si="195"/>
        <v>4.0598041925451689E-2</v>
      </c>
      <c r="I1072" s="37">
        <f t="shared" si="196"/>
        <v>4.0910622210067693E-2</v>
      </c>
      <c r="J1072" s="37"/>
      <c r="K1072" s="33">
        <v>236.119</v>
      </c>
      <c r="L1072" s="33">
        <v>2.04</v>
      </c>
      <c r="M1072" s="33">
        <v>2288.1836805593789</v>
      </c>
      <c r="N1072" s="33">
        <v>44.894819688377474</v>
      </c>
      <c r="O1072" s="33">
        <v>1291003.1595723706</v>
      </c>
      <c r="P1072" s="33">
        <v>109.18428948962175</v>
      </c>
      <c r="Q1072" s="33">
        <v>61602.249812526868</v>
      </c>
      <c r="R1072" s="33">
        <v>26.728605452928498</v>
      </c>
      <c r="S1072" s="33">
        <v>29.418369171807683</v>
      </c>
      <c r="T1072" s="33">
        <v>20.957078085642316</v>
      </c>
      <c r="U1072" s="37">
        <f t="shared" si="197"/>
        <v>-1.06194104915356E-3</v>
      </c>
      <c r="V1072" s="38">
        <f t="shared" si="198"/>
        <v>0.99893805895084642</v>
      </c>
      <c r="W1072" s="38">
        <f t="shared" si="199"/>
        <v>-9.0242627252123508E-2</v>
      </c>
      <c r="X1072" s="37">
        <f t="shared" si="200"/>
        <v>8.3578186528953324E-2</v>
      </c>
      <c r="Y1072" s="37">
        <f t="shared" si="201"/>
        <v>8.6724118096397795E-2</v>
      </c>
      <c r="Z1072" s="37"/>
    </row>
    <row r="1073" spans="1:26" x14ac:dyDescent="0.3">
      <c r="A1073" s="34">
        <v>42095</v>
      </c>
      <c r="B1073" s="33">
        <v>2094.86</v>
      </c>
      <c r="C1073" s="33">
        <v>41.120000000000005</v>
      </c>
      <c r="D1073" s="33">
        <v>97.803333333333342</v>
      </c>
      <c r="E1073" s="37">
        <f t="shared" si="192"/>
        <v>-1.4683259944428395E-2</v>
      </c>
      <c r="F1073" s="37">
        <f t="shared" si="193"/>
        <v>0.98531674005557157</v>
      </c>
      <c r="G1073" s="37">
        <f t="shared" si="194"/>
        <v>-0.12998759588659481</v>
      </c>
      <c r="H1073" s="37">
        <f t="shared" si="195"/>
        <v>4.9408448523338144E-2</v>
      </c>
      <c r="I1073" s="37">
        <f t="shared" si="196"/>
        <v>2.9662398477560359E-2</v>
      </c>
      <c r="J1073" s="37"/>
      <c r="K1073" s="33">
        <v>236.59899999999999</v>
      </c>
      <c r="L1073" s="33">
        <v>1.94</v>
      </c>
      <c r="M1073" s="33">
        <v>2299.866734770646</v>
      </c>
      <c r="N1073" s="33">
        <v>45.144076517652238</v>
      </c>
      <c r="O1073" s="33">
        <v>1299717.32976245</v>
      </c>
      <c r="P1073" s="33">
        <v>107.37454191832313</v>
      </c>
      <c r="Q1073" s="33">
        <v>60680.278033790702</v>
      </c>
      <c r="R1073" s="33">
        <v>26.791371680192345</v>
      </c>
      <c r="S1073" s="33">
        <v>29.480373846198781</v>
      </c>
      <c r="T1073" s="33">
        <v>21.419106369926041</v>
      </c>
      <c r="U1073" s="37">
        <f t="shared" si="197"/>
        <v>7.1236393561413596E-3</v>
      </c>
      <c r="V1073" s="38">
        <f t="shared" si="198"/>
        <v>1.0071236393561414</v>
      </c>
      <c r="W1073" s="38">
        <f t="shared" si="199"/>
        <v>-3.4736852659511208E-2</v>
      </c>
      <c r="X1073" s="37">
        <f t="shared" si="200"/>
        <v>8.3638009522688073E-2</v>
      </c>
      <c r="Y1073" s="37">
        <f t="shared" si="201"/>
        <v>3.9148222286891965E-2</v>
      </c>
      <c r="Z1073" s="37"/>
    </row>
    <row r="1074" spans="1:26" x14ac:dyDescent="0.3">
      <c r="A1074" s="34">
        <v>42125</v>
      </c>
      <c r="B1074" s="33">
        <v>2111.94</v>
      </c>
      <c r="C1074" s="33">
        <v>41.43</v>
      </c>
      <c r="D1074" s="33">
        <v>96.356666666666669</v>
      </c>
      <c r="E1074" s="37">
        <f t="shared" si="192"/>
        <v>-1.4902074974881057E-2</v>
      </c>
      <c r="F1074" s="37">
        <f t="shared" si="193"/>
        <v>0.98509792502511895</v>
      </c>
      <c r="G1074" s="37">
        <f t="shared" si="194"/>
        <v>-0.11538973343554837</v>
      </c>
      <c r="H1074" s="37">
        <f t="shared" si="195"/>
        <v>6.103385843181286E-2</v>
      </c>
      <c r="I1074" s="37">
        <f t="shared" si="196"/>
        <v>2.1248022811876766E-2</v>
      </c>
      <c r="J1074" s="37"/>
      <c r="K1074" s="33">
        <v>237.80500000000001</v>
      </c>
      <c r="L1074" s="33">
        <v>2.2000000000000002</v>
      </c>
      <c r="M1074" s="33">
        <v>2306.8596153150688</v>
      </c>
      <c r="N1074" s="33">
        <v>45.253744832951362</v>
      </c>
      <c r="O1074" s="33">
        <v>1305800.3739884638</v>
      </c>
      <c r="P1074" s="33">
        <v>105.24981912351156</v>
      </c>
      <c r="Q1074" s="33">
        <v>59576.773662895292</v>
      </c>
      <c r="R1074" s="33">
        <v>26.806111379650844</v>
      </c>
      <c r="S1074" s="33">
        <v>29.489896186353278</v>
      </c>
      <c r="T1074" s="33">
        <v>21.917943750648632</v>
      </c>
      <c r="U1074" s="37">
        <f t="shared" si="197"/>
        <v>8.1202309840569184E-3</v>
      </c>
      <c r="V1074" s="38">
        <f t="shared" si="198"/>
        <v>1.0081202309840569</v>
      </c>
      <c r="W1074" s="38">
        <f t="shared" si="199"/>
        <v>-1.649271560257215E-2</v>
      </c>
      <c r="X1074" s="37">
        <f t="shared" si="200"/>
        <v>7.5042395111558413E-2</v>
      </c>
      <c r="Y1074" s="37">
        <f t="shared" si="201"/>
        <v>4.5688703947643461E-2</v>
      </c>
      <c r="Z1074" s="37"/>
    </row>
    <row r="1075" spans="1:26" x14ac:dyDescent="0.3">
      <c r="A1075" s="34">
        <v>42156</v>
      </c>
      <c r="B1075" s="33">
        <v>2099.29</v>
      </c>
      <c r="C1075" s="33">
        <v>41.74</v>
      </c>
      <c r="D1075" s="33">
        <v>94.91</v>
      </c>
      <c r="E1075" s="37">
        <f t="shared" si="192"/>
        <v>-1.512751050558957E-2</v>
      </c>
      <c r="F1075" s="37">
        <f t="shared" si="193"/>
        <v>0.98487248949441042</v>
      </c>
      <c r="G1075" s="37">
        <f t="shared" si="194"/>
        <v>-0.10035020889943924</v>
      </c>
      <c r="H1075" s="37">
        <f t="shared" si="195"/>
        <v>7.2614431001240654E-2</v>
      </c>
      <c r="I1075" s="37">
        <f t="shared" si="196"/>
        <v>1.068683431665729E-2</v>
      </c>
      <c r="J1075" s="37"/>
      <c r="K1075" s="33">
        <v>238.63800000000001</v>
      </c>
      <c r="L1075" s="33">
        <v>2.36</v>
      </c>
      <c r="M1075" s="33">
        <v>2285.0379041477045</v>
      </c>
      <c r="N1075" s="33">
        <v>45.433209379897583</v>
      </c>
      <c r="O1075" s="33">
        <v>1295591.2972720426</v>
      </c>
      <c r="P1075" s="33">
        <v>103.3077599963124</v>
      </c>
      <c r="Q1075" s="33">
        <v>58574.360866811912</v>
      </c>
      <c r="R1075" s="33">
        <v>26.495895292784859</v>
      </c>
      <c r="S1075" s="33">
        <v>29.142936079173268</v>
      </c>
      <c r="T1075" s="33">
        <v>22.118744073332632</v>
      </c>
      <c r="U1075" s="37">
        <f t="shared" si="197"/>
        <v>-6.0077640253587035E-3</v>
      </c>
      <c r="V1075" s="38">
        <f t="shared" si="198"/>
        <v>0.99399223597464126</v>
      </c>
      <c r="W1075" s="38">
        <f t="shared" si="199"/>
        <v>-2.9121723000197663E-2</v>
      </c>
      <c r="X1075" s="37">
        <f t="shared" si="200"/>
        <v>7.8272780528870989E-2</v>
      </c>
      <c r="Y1075" s="37">
        <f t="shared" si="201"/>
        <v>5.4913715076764902E-2</v>
      </c>
      <c r="Z1075" s="37"/>
    </row>
    <row r="1076" spans="1:26" x14ac:dyDescent="0.3">
      <c r="A1076" s="34">
        <v>42186</v>
      </c>
      <c r="B1076" s="33">
        <v>2094.14</v>
      </c>
      <c r="C1076" s="33">
        <v>41.99666666666667</v>
      </c>
      <c r="D1076" s="33">
        <v>93.493333333333339</v>
      </c>
      <c r="E1076" s="37">
        <f t="shared" si="192"/>
        <v>-1.5038941637586104E-2</v>
      </c>
      <c r="F1076" s="37">
        <f t="shared" si="193"/>
        <v>0.98496105836241388</v>
      </c>
      <c r="G1076" s="37">
        <f t="shared" si="194"/>
        <v>-8.4848670307909102E-2</v>
      </c>
      <c r="H1076" s="37">
        <f t="shared" si="195"/>
        <v>8.415729631230473E-2</v>
      </c>
      <c r="I1076" s="37">
        <f t="shared" si="196"/>
        <v>1.2319450358511119E-5</v>
      </c>
      <c r="J1076" s="37"/>
      <c r="K1076" s="33">
        <v>238.654</v>
      </c>
      <c r="L1076" s="33">
        <v>2.3199999999999998</v>
      </c>
      <c r="M1076" s="33">
        <v>2279.2794062534044</v>
      </c>
      <c r="N1076" s="33">
        <v>45.709521552819844</v>
      </c>
      <c r="O1076" s="33">
        <v>1294486.0253527286</v>
      </c>
      <c r="P1076" s="33">
        <v>101.758922177434</v>
      </c>
      <c r="Q1076" s="33">
        <v>57792.608642996383</v>
      </c>
      <c r="R1076" s="33">
        <v>26.38113633639971</v>
      </c>
      <c r="S1076" s="33">
        <v>29.011703864238946</v>
      </c>
      <c r="T1076" s="33">
        <v>22.398816314888759</v>
      </c>
      <c r="U1076" s="37">
        <f t="shared" si="197"/>
        <v>-2.4562244220978522E-3</v>
      </c>
      <c r="V1076" s="38">
        <f t="shared" si="198"/>
        <v>0.99754377557790219</v>
      </c>
      <c r="W1076" s="38">
        <f t="shared" si="199"/>
        <v>-1.4619414696650512E-2</v>
      </c>
      <c r="X1076" s="37">
        <f t="shared" si="200"/>
        <v>8.673675195787478E-2</v>
      </c>
      <c r="Y1076" s="37">
        <f>((PRODUCT(V1076:V1135)^(1/COUNT(V1076:V1135)))-1)*12</f>
        <v>6.8113907941266483E-2</v>
      </c>
      <c r="Z1076" s="37"/>
    </row>
    <row r="1077" spans="1:26" x14ac:dyDescent="0.3">
      <c r="A1077" s="34">
        <v>42217</v>
      </c>
      <c r="B1077" s="33">
        <v>2039.87</v>
      </c>
      <c r="C1077" s="33">
        <v>42.25333333333333</v>
      </c>
      <c r="D1077" s="33">
        <v>92.076666666666668</v>
      </c>
      <c r="E1077" s="37">
        <f t="shared" si="192"/>
        <v>-1.5268569151882605E-2</v>
      </c>
      <c r="F1077" s="37">
        <f t="shared" si="193"/>
        <v>0.98473143084811743</v>
      </c>
      <c r="G1077" s="37">
        <f t="shared" si="194"/>
        <v>-6.3175604171821775E-2</v>
      </c>
      <c r="H1077" s="37">
        <f t="shared" si="195"/>
        <v>9.6324243974144963E-2</v>
      </c>
      <c r="I1077" s="37"/>
      <c r="J1077" s="37"/>
      <c r="K1077" s="33">
        <v>238.316</v>
      </c>
      <c r="L1077" s="33">
        <v>2.17</v>
      </c>
      <c r="M1077" s="33">
        <v>2223.3603791184814</v>
      </c>
      <c r="N1077" s="33">
        <v>46.054105025820057</v>
      </c>
      <c r="O1077" s="33">
        <v>1264907.2181010426</v>
      </c>
      <c r="P1077" s="33">
        <v>100.35914666521201</v>
      </c>
      <c r="Q1077" s="33">
        <v>57096.011160196642</v>
      </c>
      <c r="R1077" s="33">
        <v>25.693658417057723</v>
      </c>
      <c r="S1077" s="33">
        <v>28.25252518177194</v>
      </c>
      <c r="T1077" s="33">
        <v>22.154038301415486</v>
      </c>
      <c r="U1077" s="37">
        <f t="shared" si="197"/>
        <v>-2.6256887566730051E-2</v>
      </c>
      <c r="V1077" s="38">
        <f t="shared" si="198"/>
        <v>0.97374311243326994</v>
      </c>
      <c r="W1077" s="38">
        <f t="shared" si="199"/>
        <v>1.8152034437776132E-2</v>
      </c>
      <c r="X1077" s="37">
        <f t="shared" si="200"/>
        <v>9.2285770240855491E-2</v>
      </c>
      <c r="Y1077" s="37"/>
      <c r="Z1077" s="37"/>
    </row>
    <row r="1078" spans="1:26" x14ac:dyDescent="0.3">
      <c r="A1078" s="34">
        <v>42248</v>
      </c>
      <c r="B1078" s="33">
        <v>1944.41</v>
      </c>
      <c r="C1078" s="33">
        <v>42.51</v>
      </c>
      <c r="D1078" s="33">
        <v>90.66</v>
      </c>
      <c r="E1078" s="37">
        <f t="shared" si="192"/>
        <v>-1.5505317840229002E-2</v>
      </c>
      <c r="F1078" s="37">
        <f t="shared" si="193"/>
        <v>0.98449468215977098</v>
      </c>
      <c r="G1078" s="37">
        <f t="shared" si="194"/>
        <v>-4.0830438902314969E-2</v>
      </c>
      <c r="H1078" s="37">
        <f t="shared" si="195"/>
        <v>0.10843554430455171</v>
      </c>
      <c r="I1078" s="37"/>
      <c r="J1078" s="37"/>
      <c r="K1078" s="33">
        <v>237.94499999999999</v>
      </c>
      <c r="L1078" s="33">
        <v>2.17</v>
      </c>
      <c r="M1078" s="33">
        <v>2122.6179609993906</v>
      </c>
      <c r="N1078" s="33">
        <v>46.406102376599634</v>
      </c>
      <c r="O1078" s="33">
        <v>1209793.2585392101</v>
      </c>
      <c r="P1078" s="33">
        <v>98.969118829981724</v>
      </c>
      <c r="Q1078" s="33">
        <v>56407.782730578831</v>
      </c>
      <c r="R1078" s="33">
        <v>24.496752170486456</v>
      </c>
      <c r="S1078" s="33">
        <v>26.936105268538277</v>
      </c>
      <c r="T1078" s="33">
        <v>21.447275534965808</v>
      </c>
      <c r="U1078" s="37">
        <f t="shared" si="197"/>
        <v>-4.7927491184738637E-2</v>
      </c>
      <c r="V1078" s="38">
        <f t="shared" si="198"/>
        <v>0.9520725088152614</v>
      </c>
      <c r="W1078" s="38">
        <f t="shared" si="199"/>
        <v>5.6280766282079453E-2</v>
      </c>
      <c r="X1078" s="37">
        <f t="shared" si="200"/>
        <v>0.10877856827391685</v>
      </c>
      <c r="Y1078" s="37"/>
      <c r="Z1078" s="37"/>
    </row>
    <row r="1079" spans="1:26" x14ac:dyDescent="0.3">
      <c r="A1079" s="34">
        <v>42278</v>
      </c>
      <c r="B1079" s="33">
        <v>2024.81</v>
      </c>
      <c r="C1079" s="33">
        <v>42.803333333333335</v>
      </c>
      <c r="D1079" s="33">
        <v>89.283333333333331</v>
      </c>
      <c r="E1079" s="37">
        <f t="shared" si="192"/>
        <v>-1.5301411853843566E-2</v>
      </c>
      <c r="F1079" s="37">
        <f t="shared" si="193"/>
        <v>0.98469858814615641</v>
      </c>
      <c r="G1079" s="37">
        <f t="shared" si="194"/>
        <v>-1.7781418264713467E-2</v>
      </c>
      <c r="H1079" s="37">
        <f t="shared" si="195"/>
        <v>0.12049938404213467</v>
      </c>
      <c r="I1079" s="37"/>
      <c r="J1079" s="37"/>
      <c r="K1079" s="33">
        <v>237.83799999999999</v>
      </c>
      <c r="L1079" s="33">
        <v>2.0699999999999998</v>
      </c>
      <c r="M1079" s="33">
        <v>2211.3811583094375</v>
      </c>
      <c r="N1079" s="33">
        <v>46.747341649918575</v>
      </c>
      <c r="O1079" s="33">
        <v>1262604.4589861617</v>
      </c>
      <c r="P1079" s="33">
        <v>97.51012741165556</v>
      </c>
      <c r="Q1079" s="33">
        <v>55674.12980961892</v>
      </c>
      <c r="R1079" s="33">
        <v>25.491441046066775</v>
      </c>
      <c r="S1079" s="33">
        <v>28.028090261451567</v>
      </c>
      <c r="T1079" s="33">
        <v>22.678476759380249</v>
      </c>
      <c r="U1079" s="37">
        <f t="shared" si="197"/>
        <v>4.0517279845330323E-2</v>
      </c>
      <c r="V1079" s="38">
        <f t="shared" si="198"/>
        <v>1.0405172798453304</v>
      </c>
      <c r="W1079" s="38">
        <f t="shared" si="199"/>
        <v>0.10265687639786325</v>
      </c>
      <c r="X1079" s="37">
        <f t="shared" si="200"/>
        <v>0.13038135545284213</v>
      </c>
      <c r="Y1079" s="37"/>
      <c r="Z1079" s="37"/>
    </row>
    <row r="1080" spans="1:26" x14ac:dyDescent="0.3">
      <c r="A1080" s="34">
        <v>42309</v>
      </c>
      <c r="B1080" s="33">
        <v>2080.62</v>
      </c>
      <c r="C1080" s="33">
        <v>43.096666666666664</v>
      </c>
      <c r="D1080" s="33">
        <v>87.906666666666666</v>
      </c>
      <c r="E1080" s="37">
        <f t="shared" si="192"/>
        <v>-1.5539188081870395E-2</v>
      </c>
      <c r="F1080" s="37">
        <f t="shared" si="193"/>
        <v>0.98446081191812962</v>
      </c>
      <c r="G1080" s="37">
        <f t="shared" si="194"/>
        <v>1.7653435430344144E-2</v>
      </c>
      <c r="H1080" s="37">
        <f t="shared" si="195"/>
        <v>0.12740551269423506</v>
      </c>
      <c r="I1080" s="37"/>
      <c r="J1080" s="37"/>
      <c r="K1080" s="33">
        <v>237.33600000000001</v>
      </c>
      <c r="L1080" s="33">
        <v>2.2599999999999998</v>
      </c>
      <c r="M1080" s="33">
        <v>2277.1399486803516</v>
      </c>
      <c r="N1080" s="33">
        <v>47.167258471814918</v>
      </c>
      <c r="O1080" s="33">
        <v>1302394.1356088212</v>
      </c>
      <c r="P1080" s="33">
        <v>96.209679048550015</v>
      </c>
      <c r="Q1080" s="33">
        <v>55026.447476034125</v>
      </c>
      <c r="R1080" s="33">
        <v>26.22585189097196</v>
      </c>
      <c r="S1080" s="33">
        <v>28.832783137035257</v>
      </c>
      <c r="T1080" s="33">
        <v>23.668512058243589</v>
      </c>
      <c r="U1080" s="37">
        <f t="shared" si="197"/>
        <v>2.7190057224238319E-2</v>
      </c>
      <c r="V1080" s="38">
        <f t="shared" si="198"/>
        <v>1.0271900572242383</v>
      </c>
      <c r="W1080" s="38">
        <f t="shared" si="199"/>
        <v>5.2490333965550917E-2</v>
      </c>
      <c r="X1080" s="37">
        <f t="shared" si="200"/>
        <v>0.10298786765177859</v>
      </c>
      <c r="Y1080" s="37"/>
      <c r="Z1080" s="37"/>
    </row>
    <row r="1081" spans="1:26" x14ac:dyDescent="0.3">
      <c r="A1081" s="34">
        <v>42339</v>
      </c>
      <c r="B1081" s="33">
        <v>2054.08</v>
      </c>
      <c r="C1081" s="33">
        <v>43.39</v>
      </c>
      <c r="D1081" s="33">
        <v>86.53</v>
      </c>
      <c r="E1081" s="37">
        <f t="shared" si="192"/>
        <v>-1.5784470958341779E-2</v>
      </c>
      <c r="F1081" s="37">
        <f t="shared" si="193"/>
        <v>0.98421552904165821</v>
      </c>
      <c r="G1081" s="37">
        <f t="shared" si="194"/>
        <v>5.4206920808267389E-2</v>
      </c>
      <c r="H1081" s="37">
        <f t="shared" si="195"/>
        <v>0.13438829982624867</v>
      </c>
      <c r="I1081" s="37"/>
      <c r="J1081" s="37"/>
      <c r="K1081" s="33">
        <v>236.52500000000001</v>
      </c>
      <c r="L1081" s="33">
        <v>2.2400000000000002</v>
      </c>
      <c r="M1081" s="33">
        <v>2255.8014680900537</v>
      </c>
      <c r="N1081" s="33">
        <v>47.651126392558929</v>
      </c>
      <c r="O1081" s="33">
        <v>1292460.8859201872</v>
      </c>
      <c r="P1081" s="33">
        <v>95.027701469189296</v>
      </c>
      <c r="Q1081" s="33">
        <v>54446.097746277555</v>
      </c>
      <c r="R1081" s="33">
        <v>25.965424037124201</v>
      </c>
      <c r="S1081" s="33">
        <v>28.544376783609188</v>
      </c>
      <c r="T1081" s="33">
        <v>23.738356639315843</v>
      </c>
      <c r="U1081" s="37">
        <f t="shared" si="197"/>
        <v>-1.2837867078927255E-2</v>
      </c>
      <c r="V1081" s="38">
        <f t="shared" si="198"/>
        <v>0.9871621329210728</v>
      </c>
      <c r="W1081" s="38">
        <f t="shared" si="199"/>
        <v>3.5081487739400563E-2</v>
      </c>
      <c r="X1081" s="37">
        <f t="shared" si="200"/>
        <v>8.6297098197050559E-2</v>
      </c>
      <c r="Y1081" s="37"/>
      <c r="Z1081" s="37"/>
    </row>
    <row r="1082" spans="1:26" x14ac:dyDescent="0.3">
      <c r="A1082" s="34">
        <v>42370</v>
      </c>
      <c r="B1082" s="33">
        <v>1918.6</v>
      </c>
      <c r="C1082" s="33">
        <v>43.553333333333335</v>
      </c>
      <c r="D1082" s="33">
        <v>86.5</v>
      </c>
      <c r="E1082" s="37">
        <f t="shared" si="192"/>
        <v>-3.4676068081383943E-4</v>
      </c>
      <c r="F1082" s="37">
        <f t="shared" si="193"/>
        <v>0.99965323931918615</v>
      </c>
      <c r="G1082" s="37">
        <f t="shared" si="194"/>
        <v>9.1932860001620265E-2</v>
      </c>
      <c r="H1082" s="37">
        <f t="shared" si="195"/>
        <v>0.14145055272774165</v>
      </c>
      <c r="I1082" s="37"/>
      <c r="J1082" s="37"/>
      <c r="K1082" s="33">
        <v>236.916</v>
      </c>
      <c r="L1082" s="33">
        <v>2.09</v>
      </c>
      <c r="M1082" s="33">
        <v>2103.5392535751066</v>
      </c>
      <c r="N1082" s="33">
        <v>47.751561706821548</v>
      </c>
      <c r="O1082" s="33">
        <v>1207502.2253748281</v>
      </c>
      <c r="P1082" s="33">
        <v>94.837978439615725</v>
      </c>
      <c r="Q1082" s="33">
        <v>54440.186852352046</v>
      </c>
      <c r="R1082" s="33">
        <v>24.206167203878497</v>
      </c>
      <c r="S1082" s="33">
        <v>26.611684960823304</v>
      </c>
      <c r="T1082" s="33">
        <v>22.180346820809248</v>
      </c>
      <c r="U1082" s="37">
        <f t="shared" si="197"/>
        <v>-6.8232305739566138E-2</v>
      </c>
      <c r="V1082" s="38">
        <f t="shared" si="198"/>
        <v>0.93176769426043382</v>
      </c>
      <c r="W1082" s="38">
        <f t="shared" si="199"/>
        <v>8.7354940449865914E-2</v>
      </c>
      <c r="X1082" s="37">
        <f t="shared" si="200"/>
        <v>7.0243513691510273E-2</v>
      </c>
      <c r="Y1082" s="37"/>
      <c r="Z1082" s="37"/>
    </row>
    <row r="1083" spans="1:26" x14ac:dyDescent="0.3">
      <c r="A1083" s="34">
        <v>42401</v>
      </c>
      <c r="B1083" s="33">
        <v>1904.42</v>
      </c>
      <c r="C1083" s="33">
        <v>43.716666666666669</v>
      </c>
      <c r="D1083" s="33">
        <v>86.47</v>
      </c>
      <c r="E1083" s="37">
        <f t="shared" si="192"/>
        <v>-3.4688096549475162E-4</v>
      </c>
      <c r="F1083" s="37">
        <f t="shared" si="193"/>
        <v>0.99965311903450527</v>
      </c>
      <c r="G1083" s="37">
        <f t="shared" si="194"/>
        <v>0.11419519372180353</v>
      </c>
      <c r="H1083" s="37">
        <f t="shared" si="195"/>
        <v>0.14325748286210249</v>
      </c>
      <c r="I1083" s="37"/>
      <c r="J1083" s="37"/>
      <c r="K1083" s="33">
        <v>237.11099999999999</v>
      </c>
      <c r="L1083" s="33">
        <v>1.78</v>
      </c>
      <c r="M1083" s="33">
        <v>2086.2752392761199</v>
      </c>
      <c r="N1083" s="33">
        <v>47.891221059616242</v>
      </c>
      <c r="O1083" s="33">
        <v>1199883.0318383919</v>
      </c>
      <c r="P1083" s="33">
        <v>94.727118986466252</v>
      </c>
      <c r="Q1083" s="33">
        <v>54480.569287796665</v>
      </c>
      <c r="R1083" s="33">
        <v>24.002606777289781</v>
      </c>
      <c r="S1083" s="33">
        <v>26.389562040454301</v>
      </c>
      <c r="T1083" s="33">
        <v>22.024054585405345</v>
      </c>
      <c r="U1083" s="37">
        <f t="shared" si="197"/>
        <v>-7.4182531232499099E-3</v>
      </c>
      <c r="V1083" s="38">
        <f t="shared" si="198"/>
        <v>0.99258174687675005</v>
      </c>
      <c r="W1083" s="38">
        <f t="shared" si="199"/>
        <v>0.18168641348288395</v>
      </c>
      <c r="X1083" s="37">
        <f t="shared" si="200"/>
        <v>9.9127258120815576E-2</v>
      </c>
      <c r="Y1083" s="37"/>
      <c r="Z1083" s="37"/>
    </row>
    <row r="1084" spans="1:26" x14ac:dyDescent="0.3">
      <c r="A1084" s="34">
        <v>42430</v>
      </c>
      <c r="B1084" s="33">
        <v>2021.95</v>
      </c>
      <c r="C1084" s="33">
        <v>43.88</v>
      </c>
      <c r="D1084" s="33">
        <v>86.44</v>
      </c>
      <c r="E1084" s="37">
        <f t="shared" si="192"/>
        <v>-3.4700133365368172E-4</v>
      </c>
      <c r="F1084" s="37">
        <f t="shared" si="193"/>
        <v>0.99965299866634627</v>
      </c>
      <c r="G1084" s="37">
        <f t="shared" si="194"/>
        <v>0.13647296346231741</v>
      </c>
      <c r="H1084" s="37">
        <f t="shared" si="195"/>
        <v>0.14505629543988974</v>
      </c>
      <c r="I1084" s="37"/>
      <c r="J1084" s="37"/>
      <c r="K1084" s="33">
        <v>238.13200000000001</v>
      </c>
      <c r="L1084" s="33">
        <v>1.89</v>
      </c>
      <c r="M1084" s="33">
        <v>2205.5312950380458</v>
      </c>
      <c r="N1084" s="33">
        <v>47.864048678883975</v>
      </c>
      <c r="O1084" s="33">
        <v>1270764.9812998755</v>
      </c>
      <c r="P1084" s="33">
        <v>94.288249038348468</v>
      </c>
      <c r="Q1084" s="33">
        <v>54326.232094543018</v>
      </c>
      <c r="R1084" s="33">
        <v>25.372298620187927</v>
      </c>
      <c r="S1084" s="33">
        <v>27.893951322288938</v>
      </c>
      <c r="T1084" s="33">
        <v>23.391369736233226</v>
      </c>
      <c r="U1084" s="37">
        <f t="shared" si="197"/>
        <v>5.9884892021990474E-2</v>
      </c>
      <c r="V1084" s="38">
        <f t="shared" si="198"/>
        <v>1.0598848920219905</v>
      </c>
      <c r="W1084" s="38">
        <f t="shared" si="199"/>
        <v>0.21884854533614884</v>
      </c>
      <c r="X1084" s="37">
        <f t="shared" si="200"/>
        <v>0.11964684313986051</v>
      </c>
      <c r="Y1084" s="37"/>
      <c r="Z1084" s="37"/>
    </row>
    <row r="1085" spans="1:26" x14ac:dyDescent="0.3">
      <c r="A1085" s="34">
        <v>42461</v>
      </c>
      <c r="B1085" s="33">
        <v>2075.54</v>
      </c>
      <c r="C1085" s="33">
        <v>44.073333333333338</v>
      </c>
      <c r="D1085" s="33">
        <v>86.6</v>
      </c>
      <c r="E1085" s="37">
        <f t="shared" si="192"/>
        <v>1.8492839297042853E-3</v>
      </c>
      <c r="F1085" s="37">
        <f t="shared" si="193"/>
        <v>1.0018492839297042</v>
      </c>
      <c r="G1085" s="37">
        <f t="shared" si="194"/>
        <v>0.158766186102278</v>
      </c>
      <c r="H1085" s="37">
        <f t="shared" si="195"/>
        <v>0.14684707042375589</v>
      </c>
      <c r="I1085" s="37"/>
      <c r="J1085" s="37"/>
      <c r="K1085" s="33">
        <v>239.261</v>
      </c>
      <c r="L1085" s="33">
        <v>1.81</v>
      </c>
      <c r="M1085" s="33">
        <v>2253.3038883060758</v>
      </c>
      <c r="N1085" s="33">
        <v>47.848084532511919</v>
      </c>
      <c r="O1085" s="33">
        <v>1300587.5964944046</v>
      </c>
      <c r="P1085" s="33">
        <v>94.017034953460865</v>
      </c>
      <c r="Q1085" s="33">
        <v>54265.822801013433</v>
      </c>
      <c r="R1085" s="33">
        <v>25.922337543673898</v>
      </c>
      <c r="S1085" s="33">
        <v>28.495838319794856</v>
      </c>
      <c r="T1085" s="33">
        <v>23.966974595842956</v>
      </c>
      <c r="U1085" s="37">
        <f t="shared" si="197"/>
        <v>2.6158968489260432E-2</v>
      </c>
      <c r="V1085" s="38">
        <f t="shared" si="198"/>
        <v>1.0261589684892605</v>
      </c>
      <c r="W1085" s="38">
        <f t="shared" si="199"/>
        <v>0.16805700268741108</v>
      </c>
      <c r="X1085" s="37">
        <f t="shared" si="200"/>
        <v>0.10597233949106233</v>
      </c>
      <c r="Y1085" s="37"/>
      <c r="Z1085" s="37"/>
    </row>
    <row r="1086" spans="1:26" x14ac:dyDescent="0.3">
      <c r="A1086" s="34">
        <v>42491</v>
      </c>
      <c r="B1086" s="33">
        <v>2065.5500000000002</v>
      </c>
      <c r="C1086" s="33">
        <v>44.266666666666666</v>
      </c>
      <c r="D1086" s="33">
        <v>86.759999999999991</v>
      </c>
      <c r="E1086" s="37">
        <f t="shared" si="192"/>
        <v>1.8458703902841309E-3</v>
      </c>
      <c r="F1086" s="37">
        <f t="shared" si="193"/>
        <v>1.0018458703902842</v>
      </c>
      <c r="G1086" s="37">
        <f t="shared" si="194"/>
        <v>0.17087824647934502</v>
      </c>
      <c r="H1086" s="37">
        <f t="shared" si="195"/>
        <v>0.14695854318756485</v>
      </c>
      <c r="I1086" s="37"/>
      <c r="J1086" s="37"/>
      <c r="K1086" s="33">
        <v>240.22900000000001</v>
      </c>
      <c r="L1086" s="33">
        <v>1.81</v>
      </c>
      <c r="M1086" s="33">
        <v>2233.4223143334066</v>
      </c>
      <c r="N1086" s="33">
        <v>47.864327232210371</v>
      </c>
      <c r="O1086" s="33">
        <v>1291414.3630235381</v>
      </c>
      <c r="P1086" s="33">
        <v>93.811197981925559</v>
      </c>
      <c r="Q1086" s="33">
        <v>54243.717235565418</v>
      </c>
      <c r="R1086" s="33">
        <v>25.694709923449981</v>
      </c>
      <c r="S1086" s="33">
        <v>28.243292837964663</v>
      </c>
      <c r="T1086" s="33">
        <v>23.807630244352239</v>
      </c>
      <c r="U1086" s="37">
        <f t="shared" si="197"/>
        <v>-4.8248260142691006E-3</v>
      </c>
      <c r="V1086" s="38">
        <f t="shared" si="198"/>
        <v>0.99517517398573085</v>
      </c>
      <c r="W1086" s="38">
        <f t="shared" si="199"/>
        <v>0.13466320664798159</v>
      </c>
      <c r="X1086" s="37">
        <f t="shared" si="200"/>
        <v>0.10885114653160866</v>
      </c>
      <c r="Y1086" s="37"/>
      <c r="Z1086" s="37"/>
    </row>
    <row r="1087" spans="1:26" x14ac:dyDescent="0.3">
      <c r="A1087" s="34">
        <v>42522</v>
      </c>
      <c r="B1087" s="33">
        <v>2083.89</v>
      </c>
      <c r="C1087" s="33">
        <v>44.46</v>
      </c>
      <c r="D1087" s="33">
        <v>86.92</v>
      </c>
      <c r="E1087" s="37">
        <f t="shared" si="192"/>
        <v>1.8424694295554747E-3</v>
      </c>
      <c r="F1087" s="37">
        <f t="shared" si="193"/>
        <v>1.0018424694295556</v>
      </c>
      <c r="G1087" s="37">
        <f t="shared" si="194"/>
        <v>0.18294567249193094</v>
      </c>
      <c r="H1087" s="37">
        <f t="shared" si="195"/>
        <v>0.14706956958528306</v>
      </c>
      <c r="I1087" s="37"/>
      <c r="J1087" s="37"/>
      <c r="K1087" s="33">
        <v>241.018</v>
      </c>
      <c r="L1087" s="33">
        <v>1.64</v>
      </c>
      <c r="M1087" s="33">
        <v>2245.8765700902004</v>
      </c>
      <c r="N1087" s="33">
        <v>47.91599955190069</v>
      </c>
      <c r="O1087" s="33">
        <v>1300924.5314015062</v>
      </c>
      <c r="P1087" s="33">
        <v>93.676533536914249</v>
      </c>
      <c r="Q1087" s="33">
        <v>54262.154081750443</v>
      </c>
      <c r="R1087" s="33">
        <v>25.840372927670526</v>
      </c>
      <c r="S1087" s="33">
        <v>28.400742884581799</v>
      </c>
      <c r="T1087" s="33">
        <v>23.974804417855498</v>
      </c>
      <c r="U1087" s="37">
        <f t="shared" si="197"/>
        <v>8.8398046131960509E-3</v>
      </c>
      <c r="V1087" s="38">
        <f t="shared" si="198"/>
        <v>1.0088398046131961</v>
      </c>
      <c r="W1087" s="38">
        <f t="shared" si="199"/>
        <v>0.1574493680623108</v>
      </c>
      <c r="X1087" s="37">
        <f t="shared" si="200"/>
        <v>0.10469432536162326</v>
      </c>
      <c r="Y1087" s="37"/>
      <c r="Z1087" s="37"/>
    </row>
    <row r="1088" spans="1:26" x14ac:dyDescent="0.3">
      <c r="A1088" s="34">
        <v>42552</v>
      </c>
      <c r="B1088" s="33">
        <v>2148.9</v>
      </c>
      <c r="C1088" s="33">
        <v>44.65</v>
      </c>
      <c r="D1088" s="33">
        <v>87.643333333333331</v>
      </c>
      <c r="E1088" s="37">
        <f t="shared" si="192"/>
        <v>8.2873929988303095E-3</v>
      </c>
      <c r="F1088" s="37">
        <f t="shared" si="193"/>
        <v>1.0082873929988303</v>
      </c>
      <c r="G1088" s="37">
        <f t="shared" si="194"/>
        <v>0.1949687104759803</v>
      </c>
      <c r="H1088" s="37">
        <f t="shared" si="195"/>
        <v>0.14718015229857606</v>
      </c>
      <c r="I1088" s="37"/>
      <c r="J1088" s="37"/>
      <c r="K1088" s="33">
        <v>240.62799999999999</v>
      </c>
      <c r="L1088" s="33">
        <v>1.5</v>
      </c>
      <c r="M1088" s="33">
        <v>2319.6935589374471</v>
      </c>
      <c r="N1088" s="33">
        <v>48.198760950512821</v>
      </c>
      <c r="O1088" s="33">
        <v>1346009.6348525896</v>
      </c>
      <c r="P1088" s="33">
        <v>94.609184148699796</v>
      </c>
      <c r="Q1088" s="33">
        <v>54897.282841111177</v>
      </c>
      <c r="R1088" s="33">
        <v>26.694003256096313</v>
      </c>
      <c r="S1088" s="33">
        <v>29.334649115975481</v>
      </c>
      <c r="T1088" s="33">
        <v>24.518693188301071</v>
      </c>
      <c r="U1088" s="37">
        <f t="shared" si="197"/>
        <v>3.071974391774002E-2</v>
      </c>
      <c r="V1088" s="38">
        <f t="shared" si="198"/>
        <v>1.03071974391774</v>
      </c>
      <c r="W1088" s="38">
        <f t="shared" si="199"/>
        <v>0.1656672137097106</v>
      </c>
      <c r="X1088" s="37">
        <f t="shared" si="200"/>
        <v>0.10586064227542824</v>
      </c>
      <c r="Y1088" s="37"/>
      <c r="Z1088" s="37"/>
    </row>
    <row r="1089" spans="1:26" x14ac:dyDescent="0.3">
      <c r="A1089" s="34">
        <v>42583</v>
      </c>
      <c r="B1089" s="33">
        <v>2170.9499999999998</v>
      </c>
      <c r="C1089" s="33">
        <v>44.84</v>
      </c>
      <c r="D1089" s="33">
        <v>88.366666666666674</v>
      </c>
      <c r="E1089" s="37">
        <f t="shared" si="192"/>
        <v>8.2192762398110263E-3</v>
      </c>
      <c r="F1089" s="37">
        <f t="shared" si="193"/>
        <v>1.008219276239811</v>
      </c>
      <c r="G1089" s="37">
        <f t="shared" si="194"/>
        <v>0.19671164521263695</v>
      </c>
      <c r="H1089" s="37">
        <f t="shared" si="195"/>
        <v>0.14241407708150877</v>
      </c>
      <c r="I1089" s="37"/>
      <c r="J1089" s="37"/>
      <c r="K1089" s="33">
        <v>240.84899999999999</v>
      </c>
      <c r="L1089" s="33">
        <v>1.56</v>
      </c>
      <c r="M1089" s="33">
        <v>2341.3457201400042</v>
      </c>
      <c r="N1089" s="33">
        <v>48.359447288550093</v>
      </c>
      <c r="O1089" s="33">
        <v>1360911.7646158282</v>
      </c>
      <c r="P1089" s="33">
        <v>95.302479008285985</v>
      </c>
      <c r="Q1089" s="33">
        <v>55394.751729220879</v>
      </c>
      <c r="R1089" s="33">
        <v>26.948872433723867</v>
      </c>
      <c r="S1089" s="33">
        <v>29.609327744137769</v>
      </c>
      <c r="T1089" s="33">
        <v>24.567521689928324</v>
      </c>
      <c r="U1089" s="37">
        <f t="shared" si="197"/>
        <v>1.0208776463208011E-2</v>
      </c>
      <c r="V1089" s="38">
        <f t="shared" si="198"/>
        <v>1.0102087764632079</v>
      </c>
      <c r="W1089" s="38">
        <f t="shared" si="199"/>
        <v>0.14023096413134328</v>
      </c>
      <c r="X1089" s="37">
        <f t="shared" si="200"/>
        <v>0.107579275986323</v>
      </c>
      <c r="Y1089" s="37"/>
      <c r="Z1089" s="37"/>
    </row>
    <row r="1090" spans="1:26" x14ac:dyDescent="0.3">
      <c r="A1090" s="34">
        <v>42614</v>
      </c>
      <c r="B1090" s="33">
        <v>2157.69</v>
      </c>
      <c r="C1090" s="33">
        <v>45.03</v>
      </c>
      <c r="D1090" s="33">
        <v>89.09</v>
      </c>
      <c r="E1090" s="37">
        <f t="shared" si="192"/>
        <v>8.1522701056821589E-3</v>
      </c>
      <c r="F1090" s="37">
        <f t="shared" si="193"/>
        <v>1.0081522701056822</v>
      </c>
      <c r="G1090" s="37">
        <f t="shared" si="194"/>
        <v>0.19842616178193628</v>
      </c>
      <c r="H1090" s="37">
        <f t="shared" si="195"/>
        <v>0.13766094585559774</v>
      </c>
      <c r="I1090" s="37"/>
      <c r="J1090" s="37"/>
      <c r="K1090" s="33">
        <v>241.428</v>
      </c>
      <c r="L1090" s="33">
        <v>1.63</v>
      </c>
      <c r="M1090" s="33">
        <v>2321.4641655897408</v>
      </c>
      <c r="N1090" s="33">
        <v>48.447891669566083</v>
      </c>
      <c r="O1090" s="33">
        <v>1351702.2748956655</v>
      </c>
      <c r="P1090" s="33">
        <v>95.8521578690127</v>
      </c>
      <c r="Q1090" s="33">
        <v>55811.147880582866</v>
      </c>
      <c r="R1090" s="33">
        <v>26.727873346478543</v>
      </c>
      <c r="S1090" s="33">
        <v>29.360965010602918</v>
      </c>
      <c r="T1090" s="33">
        <v>24.219216522617579</v>
      </c>
      <c r="U1090" s="37">
        <f t="shared" si="197"/>
        <v>-6.1266547817060597E-3</v>
      </c>
      <c r="V1090" s="38">
        <f t="shared" si="198"/>
        <v>0.99387334521829396</v>
      </c>
      <c r="W1090" s="38">
        <f t="shared" si="199"/>
        <v>0.12968285960285697</v>
      </c>
      <c r="X1090" s="37">
        <f t="shared" si="200"/>
        <v>9.2723576613216174E-2</v>
      </c>
      <c r="Y1090" s="37"/>
      <c r="Z1090" s="37"/>
    </row>
    <row r="1091" spans="1:26" x14ac:dyDescent="0.3">
      <c r="A1091" s="34">
        <v>42644</v>
      </c>
      <c r="B1091" s="33">
        <v>2143.02</v>
      </c>
      <c r="C1091" s="33">
        <v>45.25333333333333</v>
      </c>
      <c r="D1091" s="33">
        <v>90.91</v>
      </c>
      <c r="E1091" s="37">
        <f t="shared" si="192"/>
        <v>2.0222911401214346E-2</v>
      </c>
      <c r="F1091" s="37">
        <f t="shared" si="193"/>
        <v>1.0202229114012142</v>
      </c>
      <c r="G1091" s="37">
        <f t="shared" si="194"/>
        <v>0.20011294959706216</v>
      </c>
      <c r="H1091" s="37">
        <f t="shared" si="195"/>
        <v>0.1329202360446553</v>
      </c>
      <c r="I1091" s="37"/>
      <c r="J1091" s="37"/>
      <c r="K1091" s="33">
        <v>241.72900000000001</v>
      </c>
      <c r="L1091" s="33">
        <v>1.76</v>
      </c>
      <c r="M1091" s="33">
        <v>2302.8096507245714</v>
      </c>
      <c r="N1091" s="33">
        <v>48.627550245660771</v>
      </c>
      <c r="O1091" s="33">
        <v>1343199.9456550279</v>
      </c>
      <c r="P1091" s="33">
        <v>97.688507502202867</v>
      </c>
      <c r="Q1091" s="33">
        <v>56980.479444661549</v>
      </c>
      <c r="R1091" s="33">
        <v>26.525143085070599</v>
      </c>
      <c r="S1091" s="33">
        <v>29.132461051587647</v>
      </c>
      <c r="T1091" s="33">
        <v>23.572984270157299</v>
      </c>
      <c r="U1091" s="37">
        <f t="shared" si="197"/>
        <v>-6.8221558288370501E-3</v>
      </c>
      <c r="V1091" s="38">
        <f t="shared" si="198"/>
        <v>0.99317784417116295</v>
      </c>
      <c r="W1091" s="38">
        <f t="shared" si="199"/>
        <v>0.15346798150672281</v>
      </c>
      <c r="X1091" s="37">
        <f t="shared" si="200"/>
        <v>0.10433058880988089</v>
      </c>
      <c r="Y1091" s="37"/>
      <c r="Z1091" s="37"/>
    </row>
    <row r="1092" spans="1:26" x14ac:dyDescent="0.3">
      <c r="A1092" s="34">
        <v>42675</v>
      </c>
      <c r="B1092" s="33">
        <v>2164.9899999999998</v>
      </c>
      <c r="C1092" s="33">
        <v>45.476666666666667</v>
      </c>
      <c r="D1092" s="33">
        <v>92.73</v>
      </c>
      <c r="E1092" s="37">
        <f t="shared" ref="E1092:E1135" si="202">LN(D1092/D1091)</f>
        <v>1.9822038678367782E-2</v>
      </c>
      <c r="F1092" s="37">
        <f t="shared" ref="F1092:F1135" si="203">1+E1092</f>
        <v>1.0198220386783678</v>
      </c>
      <c r="G1092" s="37">
        <f t="shared" ref="G1092:G1135" si="204">PRODUCT(F1092:F1103)-1</f>
        <v>0.18653292870398652</v>
      </c>
      <c r="H1092" s="37">
        <f t="shared" ref="H1092:H1135" si="205">((PRODUCT(F1092:F1127)^(1/COUNT(F1092:F1127))-1))*12</f>
        <v>0.13163656807709057</v>
      </c>
      <c r="I1092" s="37"/>
      <c r="J1092" s="37"/>
      <c r="K1092" s="33">
        <v>241.35300000000001</v>
      </c>
      <c r="L1092" s="33">
        <v>2.14</v>
      </c>
      <c r="M1092" s="33">
        <v>2330.042085534466</v>
      </c>
      <c r="N1092" s="33">
        <v>48.943665902916749</v>
      </c>
      <c r="O1092" s="33">
        <v>1361463.3016349217</v>
      </c>
      <c r="P1092" s="33">
        <v>99.799445998185234</v>
      </c>
      <c r="Q1092" s="33">
        <v>58313.660552984686</v>
      </c>
      <c r="R1092" s="33">
        <v>26.85095353105627</v>
      </c>
      <c r="S1092" s="33">
        <v>29.482997451792812</v>
      </c>
      <c r="T1092" s="33">
        <v>23.347244688881695</v>
      </c>
      <c r="U1092" s="37">
        <f t="shared" ref="U1092:U1135" si="206">LN(B1092/B1091)</f>
        <v>1.0199693347098233E-2</v>
      </c>
      <c r="V1092" s="38">
        <f t="shared" ref="V1092:V1135" si="207">1+U1092</f>
        <v>1.0101996933470982</v>
      </c>
      <c r="W1092" s="38">
        <f t="shared" ref="W1092:W1123" si="208">PRODUCT(V1092:V1103)-1</f>
        <v>0.1909045309551809</v>
      </c>
      <c r="X1092" s="37">
        <f t="shared" ref="X1092:X1100" si="209">((PRODUCT(V1092:V1127)^(1/COUNT(V1092:V1127)))-1)*12</f>
        <v>0.10612698756408179</v>
      </c>
      <c r="Y1092" s="37"/>
      <c r="Z1092" s="37"/>
    </row>
    <row r="1093" spans="1:26" x14ac:dyDescent="0.3">
      <c r="A1093" s="34">
        <v>42705</v>
      </c>
      <c r="B1093" s="33">
        <v>2246.63</v>
      </c>
      <c r="C1093" s="33">
        <v>45.7</v>
      </c>
      <c r="D1093" s="33">
        <v>94.55</v>
      </c>
      <c r="E1093" s="37">
        <f t="shared" si="202"/>
        <v>1.9436750292331766E-2</v>
      </c>
      <c r="F1093" s="37">
        <f t="shared" si="203"/>
        <v>1.0194367502923318</v>
      </c>
      <c r="G1093" s="37">
        <f t="shared" si="204"/>
        <v>0.17348082600040082</v>
      </c>
      <c r="H1093" s="37">
        <f t="shared" si="205"/>
        <v>0.13039830674684794</v>
      </c>
      <c r="I1093" s="37"/>
      <c r="J1093" s="37"/>
      <c r="K1093" s="33">
        <v>241.43199999999999</v>
      </c>
      <c r="L1093" s="33">
        <v>2.4900000000000002</v>
      </c>
      <c r="M1093" s="33">
        <v>2417.1148911080554</v>
      </c>
      <c r="N1093" s="33">
        <v>49.167931757182153</v>
      </c>
      <c r="O1093" s="33">
        <v>1414734.7817317089</v>
      </c>
      <c r="P1093" s="33">
        <v>101.72490038603001</v>
      </c>
      <c r="Q1093" s="33">
        <v>59539.47628792149</v>
      </c>
      <c r="R1093" s="33">
        <v>27.865098223923528</v>
      </c>
      <c r="S1093" s="33">
        <v>30.586141859448865</v>
      </c>
      <c r="T1093" s="33">
        <v>23.761290322580646</v>
      </c>
      <c r="U1093" s="37">
        <f t="shared" si="206"/>
        <v>3.701557314200675E-2</v>
      </c>
      <c r="V1093" s="38">
        <f t="shared" si="207"/>
        <v>1.0370155731420068</v>
      </c>
      <c r="W1093" s="38">
        <f t="shared" si="208"/>
        <v>0.19563931273165114</v>
      </c>
      <c r="X1093" s="37">
        <f t="shared" si="209"/>
        <v>0.11650197569614118</v>
      </c>
      <c r="Y1093" s="37"/>
      <c r="Z1093" s="37"/>
    </row>
    <row r="1094" spans="1:26" x14ac:dyDescent="0.3">
      <c r="A1094" s="34">
        <v>42736</v>
      </c>
      <c r="B1094" s="33">
        <v>2275.12</v>
      </c>
      <c r="C1094" s="33">
        <v>45.926666666666669</v>
      </c>
      <c r="D1094" s="33">
        <v>96.463333333333338</v>
      </c>
      <c r="E1094" s="37">
        <f t="shared" si="202"/>
        <v>2.0034175577622715E-2</v>
      </c>
      <c r="F1094" s="37">
        <f t="shared" si="203"/>
        <v>1.0200341755776228</v>
      </c>
      <c r="G1094" s="37">
        <f t="shared" si="204"/>
        <v>0.16092644401538791</v>
      </c>
      <c r="H1094" s="37">
        <f t="shared" si="205"/>
        <v>0.12920307670609166</v>
      </c>
      <c r="I1094" s="37"/>
      <c r="J1094" s="37"/>
      <c r="K1094" s="33">
        <v>242.839</v>
      </c>
      <c r="L1094" s="33">
        <v>2.4300000000000002</v>
      </c>
      <c r="M1094" s="33">
        <v>2433.5845780949517</v>
      </c>
      <c r="N1094" s="33">
        <v>49.125508862524832</v>
      </c>
      <c r="O1094" s="33">
        <v>1426770.5644065242</v>
      </c>
      <c r="P1094" s="33">
        <v>103.18210923012091</v>
      </c>
      <c r="Q1094" s="33">
        <v>60493.971546351262</v>
      </c>
      <c r="R1094" s="33">
        <v>28.063573742124461</v>
      </c>
      <c r="S1094" s="33">
        <v>30.792138471115777</v>
      </c>
      <c r="T1094" s="33">
        <v>23.585334669477174</v>
      </c>
      <c r="U1094" s="37">
        <f t="shared" si="206"/>
        <v>1.260148261642533E-2</v>
      </c>
      <c r="V1094" s="38">
        <f t="shared" si="207"/>
        <v>1.0126014826164254</v>
      </c>
      <c r="W1094" s="38">
        <f t="shared" si="208"/>
        <v>0.18398295151990984</v>
      </c>
      <c r="X1094" s="37">
        <f t="shared" si="209"/>
        <v>0.11188205515517691</v>
      </c>
      <c r="Y1094" s="37"/>
      <c r="Z1094" s="37"/>
    </row>
    <row r="1095" spans="1:26" x14ac:dyDescent="0.3">
      <c r="A1095" s="34">
        <v>42767</v>
      </c>
      <c r="B1095" s="33">
        <v>2329.91</v>
      </c>
      <c r="C1095" s="33">
        <v>46.153333333333336</v>
      </c>
      <c r="D1095" s="33">
        <v>98.376666666666665</v>
      </c>
      <c r="E1095" s="37">
        <f t="shared" si="202"/>
        <v>1.9640677885704481E-2</v>
      </c>
      <c r="F1095" s="37">
        <f t="shared" si="203"/>
        <v>1.0196406778857046</v>
      </c>
      <c r="G1095" s="37">
        <f t="shared" si="204"/>
        <v>0.15716157545309262</v>
      </c>
      <c r="H1095" s="37">
        <f t="shared" si="205"/>
        <v>0.1028132807949218</v>
      </c>
      <c r="I1095" s="37"/>
      <c r="J1095" s="37"/>
      <c r="K1095" s="33">
        <v>243.60300000000001</v>
      </c>
      <c r="L1095" s="33">
        <v>2.42</v>
      </c>
      <c r="M1095" s="33">
        <v>2484.3746268724112</v>
      </c>
      <c r="N1095" s="33">
        <v>49.21313281582465</v>
      </c>
      <c r="O1095" s="33">
        <v>1458952.337762194</v>
      </c>
      <c r="P1095" s="33">
        <v>104.89868473157827</v>
      </c>
      <c r="Q1095" s="33">
        <v>61601.89355579632</v>
      </c>
      <c r="R1095" s="33">
        <v>28.655106525184134</v>
      </c>
      <c r="S1095" s="33">
        <v>31.427485362109682</v>
      </c>
      <c r="T1095" s="33">
        <v>23.683563175549757</v>
      </c>
      <c r="U1095" s="37">
        <f t="shared" si="206"/>
        <v>2.3796841957566942E-2</v>
      </c>
      <c r="V1095" s="38">
        <f t="shared" si="207"/>
        <v>1.0237968419575669</v>
      </c>
      <c r="W1095" s="38">
        <f t="shared" si="208"/>
        <v>0.22304995158760343</v>
      </c>
      <c r="X1095" s="37">
        <f t="shared" si="209"/>
        <v>0.11808428245896962</v>
      </c>
      <c r="Y1095" s="37"/>
      <c r="Z1095" s="37"/>
    </row>
    <row r="1096" spans="1:26" x14ac:dyDescent="0.3">
      <c r="A1096" s="34">
        <v>42795</v>
      </c>
      <c r="B1096" s="33">
        <v>2366.8200000000002</v>
      </c>
      <c r="C1096" s="33">
        <v>46.38</v>
      </c>
      <c r="D1096" s="33">
        <v>100.29</v>
      </c>
      <c r="E1096" s="37">
        <f t="shared" si="202"/>
        <v>1.9262340532323351E-2</v>
      </c>
      <c r="F1096" s="37">
        <f t="shared" si="203"/>
        <v>1.0192623405323233</v>
      </c>
      <c r="G1096" s="37">
        <f t="shared" si="204"/>
        <v>0.15354175469865727</v>
      </c>
      <c r="H1096" s="37">
        <f t="shared" si="205"/>
        <v>7.5387029896074154E-2</v>
      </c>
      <c r="I1096" s="37"/>
      <c r="J1096" s="37"/>
      <c r="K1096" s="33">
        <v>243.80099999999999</v>
      </c>
      <c r="L1096" s="33">
        <v>2.48</v>
      </c>
      <c r="M1096" s="33">
        <v>2521.6820089335156</v>
      </c>
      <c r="N1096" s="33">
        <v>49.414662532147119</v>
      </c>
      <c r="O1096" s="33">
        <v>1483279.3835863327</v>
      </c>
      <c r="P1096" s="33">
        <v>106.85201607048371</v>
      </c>
      <c r="Q1096" s="33">
        <v>62851.458657554562</v>
      </c>
      <c r="R1096" s="33">
        <v>29.086921742464639</v>
      </c>
      <c r="S1096" s="33">
        <v>31.886026295005646</v>
      </c>
      <c r="T1096" s="33">
        <v>23.599760693987438</v>
      </c>
      <c r="U1096" s="37">
        <f t="shared" si="206"/>
        <v>1.5717641790714887E-2</v>
      </c>
      <c r="V1096" s="38">
        <f t="shared" si="207"/>
        <v>1.0157176417907148</v>
      </c>
      <c r="W1096" s="38">
        <f t="shared" si="208"/>
        <v>0.15781680745567006</v>
      </c>
      <c r="X1096" s="37">
        <f t="shared" si="209"/>
        <v>0.11007914233065019</v>
      </c>
      <c r="Y1096" s="37"/>
      <c r="Z1096" s="37"/>
    </row>
    <row r="1097" spans="1:26" x14ac:dyDescent="0.3">
      <c r="A1097" s="34">
        <v>42826</v>
      </c>
      <c r="B1097" s="33">
        <v>2359.31</v>
      </c>
      <c r="C1097" s="33">
        <v>46.660000000000004</v>
      </c>
      <c r="D1097" s="33">
        <v>101.53333333333333</v>
      </c>
      <c r="E1097" s="37">
        <f t="shared" si="202"/>
        <v>1.2321162692834715E-2</v>
      </c>
      <c r="F1097" s="37">
        <f t="shared" si="203"/>
        <v>1.0123211626928348</v>
      </c>
      <c r="G1097" s="37">
        <f t="shared" si="204"/>
        <v>0.15005875767088561</v>
      </c>
      <c r="H1097" s="37">
        <f t="shared" si="205"/>
        <v>4.6764550289646323E-2</v>
      </c>
      <c r="I1097" s="37"/>
      <c r="J1097" s="37"/>
      <c r="K1097" s="33">
        <v>244.524</v>
      </c>
      <c r="L1097" s="33">
        <v>2.2999999999999998</v>
      </c>
      <c r="M1097" s="33">
        <v>2506.2482636878181</v>
      </c>
      <c r="N1097" s="33">
        <v>49.565993440316696</v>
      </c>
      <c r="O1097" s="33">
        <v>1476630.6977520413</v>
      </c>
      <c r="P1097" s="33">
        <v>107.85684813487974</v>
      </c>
      <c r="Q1097" s="33">
        <v>63547.069628446698</v>
      </c>
      <c r="R1097" s="33">
        <v>28.904245956275158</v>
      </c>
      <c r="S1097" s="33">
        <v>31.670821333081481</v>
      </c>
      <c r="T1097" s="33">
        <v>23.236802363755746</v>
      </c>
      <c r="U1097" s="37">
        <f t="shared" si="206"/>
        <v>-3.1780786059760206E-3</v>
      </c>
      <c r="V1097" s="38">
        <f t="shared" si="207"/>
        <v>0.99682192139402392</v>
      </c>
      <c r="W1097" s="38">
        <f t="shared" si="208"/>
        <v>0.13889272014232446</v>
      </c>
      <c r="X1097" s="37">
        <f t="shared" si="209"/>
        <v>2.5171480735425966E-2</v>
      </c>
      <c r="Y1097" s="37"/>
      <c r="Z1097" s="37"/>
    </row>
    <row r="1098" spans="1:26" x14ac:dyDescent="0.3">
      <c r="A1098" s="34">
        <v>42856</v>
      </c>
      <c r="B1098" s="33">
        <v>2395.35</v>
      </c>
      <c r="C1098" s="33">
        <v>46.94</v>
      </c>
      <c r="D1098" s="33">
        <v>102.77666666666667</v>
      </c>
      <c r="E1098" s="37">
        <f t="shared" si="202"/>
        <v>1.2171197514006162E-2</v>
      </c>
      <c r="F1098" s="37">
        <f t="shared" si="203"/>
        <v>1.0121711975140062</v>
      </c>
      <c r="G1098" s="37">
        <f t="shared" si="204"/>
        <v>0.15892344458831409</v>
      </c>
      <c r="H1098" s="37">
        <f t="shared" si="205"/>
        <v>2.3690076564804485E-2</v>
      </c>
      <c r="I1098" s="37"/>
      <c r="J1098" s="37"/>
      <c r="K1098" s="33">
        <v>244.733</v>
      </c>
      <c r="L1098" s="33">
        <v>2.2999999999999998</v>
      </c>
      <c r="M1098" s="33">
        <v>2542.3598311220799</v>
      </c>
      <c r="N1098" s="33">
        <v>49.820848925155168</v>
      </c>
      <c r="O1098" s="33">
        <v>1500353.0211898384</v>
      </c>
      <c r="P1098" s="33">
        <v>109.08437969814723</v>
      </c>
      <c r="Q1098" s="33">
        <v>64375.261377733645</v>
      </c>
      <c r="R1098" s="33">
        <v>29.313344980271431</v>
      </c>
      <c r="S1098" s="33">
        <v>32.103121568918986</v>
      </c>
      <c r="T1098" s="33">
        <v>23.306360068757499</v>
      </c>
      <c r="U1098" s="37">
        <f t="shared" si="206"/>
        <v>1.5160154565969614E-2</v>
      </c>
      <c r="V1098" s="38">
        <f t="shared" si="207"/>
        <v>1.0151601545659696</v>
      </c>
      <c r="W1098" s="38">
        <f t="shared" si="208"/>
        <v>0.12155997167649923</v>
      </c>
      <c r="X1098" s="37">
        <f t="shared" si="209"/>
        <v>3.9499565127483649E-2</v>
      </c>
      <c r="Y1098" s="37"/>
      <c r="Z1098" s="37"/>
    </row>
    <row r="1099" spans="1:26" x14ac:dyDescent="0.3">
      <c r="A1099" s="34">
        <v>42887</v>
      </c>
      <c r="B1099" s="33">
        <v>2433.9899999999998</v>
      </c>
      <c r="C1099" s="33">
        <v>47.22</v>
      </c>
      <c r="D1099" s="33">
        <v>104.02</v>
      </c>
      <c r="E1099" s="37">
        <f t="shared" si="202"/>
        <v>1.202483903796853E-2</v>
      </c>
      <c r="F1099" s="37">
        <f t="shared" si="203"/>
        <v>1.0120248390379685</v>
      </c>
      <c r="G1099" s="37">
        <f t="shared" si="204"/>
        <v>0.16757492597000767</v>
      </c>
      <c r="H1099" s="37">
        <f t="shared" si="205"/>
        <v>-2.948822883457769E-3</v>
      </c>
      <c r="I1099" s="37"/>
      <c r="J1099" s="37"/>
      <c r="K1099" s="33">
        <v>244.95500000000001</v>
      </c>
      <c r="L1099" s="33">
        <v>2.19</v>
      </c>
      <c r="M1099" s="33">
        <v>2581.0300033475528</v>
      </c>
      <c r="N1099" s="33">
        <v>50.07261194913351</v>
      </c>
      <c r="O1099" s="33">
        <v>1525636.4049551669</v>
      </c>
      <c r="P1099" s="33">
        <v>110.30396219713823</v>
      </c>
      <c r="Q1099" s="33">
        <v>65200.226312941501</v>
      </c>
      <c r="R1099" s="33">
        <v>29.748503240632747</v>
      </c>
      <c r="S1099" s="33">
        <v>32.562583794402144</v>
      </c>
      <c r="T1099" s="33">
        <v>23.399250144203037</v>
      </c>
      <c r="U1099" s="37">
        <f t="shared" si="206"/>
        <v>1.6002528120612248E-2</v>
      </c>
      <c r="V1099" s="38">
        <f t="shared" si="207"/>
        <v>1.0160025281206122</v>
      </c>
      <c r="W1099" s="38">
        <f t="shared" si="208"/>
        <v>0.12455931674962439</v>
      </c>
      <c r="X1099" s="37">
        <f t="shared" si="209"/>
        <v>5.2540575467356909E-2</v>
      </c>
      <c r="Y1099" s="37"/>
      <c r="Z1099" s="37"/>
    </row>
    <row r="1100" spans="1:26" x14ac:dyDescent="0.3">
      <c r="A1100" s="34">
        <v>42917</v>
      </c>
      <c r="B1100" s="33">
        <v>2454.1</v>
      </c>
      <c r="C1100" s="33">
        <v>47.536666666666669</v>
      </c>
      <c r="D1100" s="33">
        <v>105.03999999999999</v>
      </c>
      <c r="E1100" s="37">
        <f t="shared" si="202"/>
        <v>9.7580416496143574E-3</v>
      </c>
      <c r="F1100" s="37">
        <f t="shared" si="203"/>
        <v>1.0097580416496144</v>
      </c>
      <c r="G1100" s="37">
        <f t="shared" si="204"/>
        <v>0.17602080252162233</v>
      </c>
      <c r="H1100" s="37">
        <f>((PRODUCT(F1100:F1135)^(1/COUNT(F1100:F1135))-1))*12</f>
        <v>-2.9760556550093131E-2</v>
      </c>
      <c r="I1100" s="37"/>
      <c r="J1100" s="37"/>
      <c r="K1100" s="33">
        <v>244.786</v>
      </c>
      <c r="L1100" s="33">
        <v>2.3199999999999998</v>
      </c>
      <c r="M1100" s="33">
        <v>2604.1515335844365</v>
      </c>
      <c r="N1100" s="33">
        <v>50.443210709218121</v>
      </c>
      <c r="O1100" s="33">
        <v>1541788.1795439911</v>
      </c>
      <c r="P1100" s="33">
        <v>111.46248200468979</v>
      </c>
      <c r="Q1100" s="33">
        <v>65991.37377421491</v>
      </c>
      <c r="R1100" s="33">
        <v>30.002220744018555</v>
      </c>
      <c r="S1100" s="33">
        <v>32.822440838488497</v>
      </c>
      <c r="T1100" s="33">
        <v>23.363480578827115</v>
      </c>
      <c r="U1100" s="37">
        <f t="shared" si="206"/>
        <v>8.2282091612594626E-3</v>
      </c>
      <c r="V1100" s="38">
        <f t="shared" si="207"/>
        <v>1.0082282091612595</v>
      </c>
      <c r="W1100" s="38">
        <f t="shared" si="208"/>
        <v>0.12829545581403168</v>
      </c>
      <c r="X1100" s="37">
        <f t="shared" si="209"/>
        <v>6.7200902520637484E-2</v>
      </c>
      <c r="Y1100" s="37"/>
      <c r="Z1100" s="37"/>
    </row>
    <row r="1101" spans="1:26" x14ac:dyDescent="0.3">
      <c r="A1101" s="34">
        <v>42948</v>
      </c>
      <c r="B1101" s="33">
        <v>2456.2199999999998</v>
      </c>
      <c r="C1101" s="33">
        <v>47.853333333333339</v>
      </c>
      <c r="D1101" s="33">
        <v>106.06</v>
      </c>
      <c r="E1101" s="37">
        <f t="shared" si="202"/>
        <v>9.6637417144433135E-3</v>
      </c>
      <c r="F1101" s="37">
        <f t="shared" si="203"/>
        <v>1.0096637417144434</v>
      </c>
      <c r="G1101" s="37">
        <f t="shared" si="204"/>
        <v>0.18946191427769921</v>
      </c>
      <c r="H1101" s="37"/>
      <c r="I1101" s="37"/>
      <c r="J1101" s="37"/>
      <c r="K1101" s="33">
        <v>245.51900000000001</v>
      </c>
      <c r="L1101" s="33">
        <v>2.21</v>
      </c>
      <c r="M1101" s="33">
        <v>2598.619714400922</v>
      </c>
      <c r="N1101" s="33">
        <v>50.627637345107033</v>
      </c>
      <c r="O1101" s="33">
        <v>1541010.9069207704</v>
      </c>
      <c r="P1101" s="33">
        <v>112.2088440405834</v>
      </c>
      <c r="Q1101" s="33">
        <v>66541.114716115379</v>
      </c>
      <c r="R1101" s="33">
        <v>29.914959397497483</v>
      </c>
      <c r="S1101" s="33">
        <v>32.710126862242042</v>
      </c>
      <c r="T1101" s="33">
        <v>23.158778050160283</v>
      </c>
      <c r="U1101" s="37">
        <f t="shared" si="206"/>
        <v>8.634875656675779E-4</v>
      </c>
      <c r="V1101" s="38">
        <f t="shared" si="207"/>
        <v>1.0008634875656677</v>
      </c>
      <c r="W1101" s="38">
        <f t="shared" si="208"/>
        <v>0.13493804033327028</v>
      </c>
      <c r="X1101" s="37"/>
      <c r="Y1101" s="37"/>
      <c r="Z1101" s="37"/>
    </row>
    <row r="1102" spans="1:26" x14ac:dyDescent="0.3">
      <c r="A1102" s="34">
        <v>42979</v>
      </c>
      <c r="B1102" s="33">
        <v>2492.84</v>
      </c>
      <c r="C1102" s="33">
        <v>48.17</v>
      </c>
      <c r="D1102" s="33">
        <v>107.08</v>
      </c>
      <c r="E1102" s="37">
        <f t="shared" si="202"/>
        <v>9.5712469431678826E-3</v>
      </c>
      <c r="F1102" s="37">
        <f t="shared" si="203"/>
        <v>1.0095712469431679</v>
      </c>
      <c r="G1102" s="37">
        <f t="shared" si="204"/>
        <v>0.20264571150433897</v>
      </c>
      <c r="H1102" s="37"/>
      <c r="I1102" s="37"/>
      <c r="J1102" s="37"/>
      <c r="K1102" s="33">
        <v>246.81899999999999</v>
      </c>
      <c r="L1102" s="33">
        <v>2.2000000000000002</v>
      </c>
      <c r="M1102" s="33">
        <v>2623.4717283515452</v>
      </c>
      <c r="N1102" s="33">
        <v>50.694241569733286</v>
      </c>
      <c r="O1102" s="33">
        <v>1558253.6207763732</v>
      </c>
      <c r="P1102" s="33">
        <v>112.69128892022088</v>
      </c>
      <c r="Q1102" s="33">
        <v>66934.820410750006</v>
      </c>
      <c r="R1102" s="33">
        <v>30.168114410678889</v>
      </c>
      <c r="S1102" s="33">
        <v>32.970280770701343</v>
      </c>
      <c r="T1102" s="33">
        <v>23.280164363093018</v>
      </c>
      <c r="U1102" s="37">
        <f t="shared" si="206"/>
        <v>1.479903995825891E-2</v>
      </c>
      <c r="V1102" s="38">
        <f t="shared" si="207"/>
        <v>1.0147990399582589</v>
      </c>
      <c r="W1102" s="38">
        <f t="shared" si="208"/>
        <v>0.15971527303949395</v>
      </c>
      <c r="X1102" s="37"/>
      <c r="Y1102" s="37"/>
      <c r="Z1102" s="37"/>
    </row>
    <row r="1103" spans="1:26" x14ac:dyDescent="0.3">
      <c r="A1103" s="34">
        <v>43009</v>
      </c>
      <c r="B1103" s="33">
        <v>2557</v>
      </c>
      <c r="C1103" s="33">
        <v>48.423333333333332</v>
      </c>
      <c r="D1103" s="33">
        <v>108.01333333333334</v>
      </c>
      <c r="E1103" s="37">
        <f t="shared" si="202"/>
        <v>8.678457642029045E-3</v>
      </c>
      <c r="F1103" s="37">
        <f t="shared" si="203"/>
        <v>1.0086784576420291</v>
      </c>
      <c r="G1103" s="37">
        <f t="shared" si="204"/>
        <v>0.21557951375761975</v>
      </c>
      <c r="H1103" s="37"/>
      <c r="I1103" s="37"/>
      <c r="J1103" s="37"/>
      <c r="K1103" s="33">
        <v>246.66300000000001</v>
      </c>
      <c r="L1103" s="33">
        <v>2.36</v>
      </c>
      <c r="M1103" s="33">
        <v>2692.695787369812</v>
      </c>
      <c r="N1103" s="33">
        <v>50.993080045784453</v>
      </c>
      <c r="O1103" s="33">
        <v>1601894.3883417682</v>
      </c>
      <c r="P1103" s="33">
        <v>113.7454234049425</v>
      </c>
      <c r="Q1103" s="33">
        <v>67667.560630721753</v>
      </c>
      <c r="R1103" s="33">
        <v>30.92039329033382</v>
      </c>
      <c r="S1103" s="33">
        <v>33.775350452959323</v>
      </c>
      <c r="T1103" s="33">
        <v>23.673003332921862</v>
      </c>
      <c r="U1103" s="37">
        <f t="shared" si="206"/>
        <v>2.5412073530402743E-2</v>
      </c>
      <c r="V1103" s="38">
        <f t="shared" si="207"/>
        <v>1.0254120735304026</v>
      </c>
      <c r="W1103" s="38">
        <f t="shared" si="208"/>
        <v>0.16013777671985063</v>
      </c>
      <c r="X1103" s="37"/>
      <c r="Y1103" s="37"/>
      <c r="Z1103" s="37"/>
    </row>
    <row r="1104" spans="1:26" x14ac:dyDescent="0.3">
      <c r="A1104" s="34">
        <v>43040</v>
      </c>
      <c r="B1104" s="33">
        <v>2593.61</v>
      </c>
      <c r="C1104" s="33">
        <v>48.676666666666662</v>
      </c>
      <c r="D1104" s="33">
        <v>108.94666666666666</v>
      </c>
      <c r="E1104" s="37">
        <f t="shared" si="202"/>
        <v>8.603789554216203E-3</v>
      </c>
      <c r="F1104" s="37">
        <f t="shared" si="203"/>
        <v>1.0086037895542161</v>
      </c>
      <c r="G1104" s="37">
        <f t="shared" si="204"/>
        <v>0.21126684701399778</v>
      </c>
      <c r="H1104" s="37"/>
      <c r="I1104" s="37"/>
      <c r="J1104" s="37"/>
      <c r="K1104" s="33">
        <v>246.66900000000001</v>
      </c>
      <c r="L1104" s="33">
        <v>2.35</v>
      </c>
      <c r="M1104" s="33">
        <v>2731.1821847496035</v>
      </c>
      <c r="N1104" s="33">
        <v>51.258610513143779</v>
      </c>
      <c r="O1104" s="33">
        <v>1627331.2452230337</v>
      </c>
      <c r="P1104" s="33">
        <v>114.72549654260025</v>
      </c>
      <c r="Q1104" s="33">
        <v>68357.353160099403</v>
      </c>
      <c r="R1104" s="33">
        <v>31.298913333880257</v>
      </c>
      <c r="S1104" s="33">
        <v>34.172935972227094</v>
      </c>
      <c r="T1104" s="33">
        <v>23.806235466895121</v>
      </c>
      <c r="U1104" s="37">
        <f t="shared" si="206"/>
        <v>1.4216031327455907E-2</v>
      </c>
      <c r="V1104" s="38">
        <f t="shared" si="207"/>
        <v>1.014216031327456</v>
      </c>
      <c r="W1104" s="38">
        <f t="shared" si="208"/>
        <v>8.5209544012097016E-2</v>
      </c>
      <c r="X1104" s="37"/>
      <c r="Y1104" s="37"/>
      <c r="Z1104" s="37"/>
    </row>
    <row r="1105" spans="1:26" x14ac:dyDescent="0.3">
      <c r="A1105" s="34">
        <v>43070</v>
      </c>
      <c r="B1105" s="33">
        <v>2664.34</v>
      </c>
      <c r="C1105" s="33">
        <v>48.93</v>
      </c>
      <c r="D1105" s="33">
        <v>109.88</v>
      </c>
      <c r="E1105" s="37">
        <f t="shared" si="202"/>
        <v>8.5303953786760953E-3</v>
      </c>
      <c r="F1105" s="37">
        <f t="shared" si="203"/>
        <v>1.0085303953786762</v>
      </c>
      <c r="G1105" s="37">
        <f t="shared" si="204"/>
        <v>0.20702775826759212</v>
      </c>
      <c r="H1105" s="37"/>
      <c r="I1105" s="37"/>
      <c r="J1105" s="37"/>
      <c r="K1105" s="33">
        <v>246.524</v>
      </c>
      <c r="L1105" s="33">
        <v>2.4</v>
      </c>
      <c r="M1105" s="33">
        <v>2807.3141277117033</v>
      </c>
      <c r="N1105" s="33">
        <v>51.555687438139898</v>
      </c>
      <c r="O1105" s="33">
        <v>1675253.132440595</v>
      </c>
      <c r="P1105" s="33">
        <v>115.77639353572066</v>
      </c>
      <c r="Q1105" s="33">
        <v>69089.085549356532</v>
      </c>
      <c r="R1105" s="33">
        <v>32.086132007705984</v>
      </c>
      <c r="S1105" s="33">
        <v>35.017141106605777</v>
      </c>
      <c r="T1105" s="33">
        <v>24.247724790680746</v>
      </c>
      <c r="U1105" s="37">
        <f t="shared" si="206"/>
        <v>2.6905644525552049E-2</v>
      </c>
      <c r="V1105" s="38">
        <f t="shared" si="207"/>
        <v>1.026905644525552</v>
      </c>
      <c r="W1105" s="38">
        <f t="shared" si="208"/>
        <v>4.5822489583076553E-2</v>
      </c>
      <c r="X1105" s="37"/>
      <c r="Y1105" s="37"/>
      <c r="Z1105" s="37"/>
    </row>
    <row r="1106" spans="1:26" x14ac:dyDescent="0.3">
      <c r="A1106" s="34">
        <v>43101</v>
      </c>
      <c r="B1106" s="33">
        <v>2789.8</v>
      </c>
      <c r="C1106" s="33">
        <v>49.286666666666662</v>
      </c>
      <c r="D1106" s="33">
        <v>111.73333333333332</v>
      </c>
      <c r="E1106" s="37">
        <f t="shared" si="202"/>
        <v>1.6726218712745117E-2</v>
      </c>
      <c r="F1106" s="37">
        <f t="shared" si="203"/>
        <v>1.016726218712745</v>
      </c>
      <c r="G1106" s="37">
        <f t="shared" si="204"/>
        <v>0.20286038047789656</v>
      </c>
      <c r="H1106" s="37"/>
      <c r="I1106" s="37"/>
      <c r="J1106" s="37"/>
      <c r="K1106" s="33">
        <v>247.86699999999999</v>
      </c>
      <c r="L1106" s="33">
        <v>2.58</v>
      </c>
      <c r="M1106" s="33">
        <v>2923.5796592527445</v>
      </c>
      <c r="N1106" s="33">
        <v>51.650116904092378</v>
      </c>
      <c r="O1106" s="33">
        <v>1747202.608605861</v>
      </c>
      <c r="P1106" s="33">
        <v>117.09129708002004</v>
      </c>
      <c r="Q1106" s="33">
        <v>69976.618921868299</v>
      </c>
      <c r="R1106" s="33">
        <v>33.307343828030646</v>
      </c>
      <c r="S1106" s="33">
        <v>36.333940411695835</v>
      </c>
      <c r="T1106" s="33">
        <v>24.968377088305495</v>
      </c>
      <c r="U1106" s="37">
        <f t="shared" si="206"/>
        <v>4.6013536513940329E-2</v>
      </c>
      <c r="V1106" s="38">
        <f t="shared" si="207"/>
        <v>1.0460135365139402</v>
      </c>
      <c r="W1106" s="38">
        <f t="shared" si="208"/>
        <v>-4.1624922034119383E-2</v>
      </c>
      <c r="X1106" s="37"/>
      <c r="Y1106" s="37"/>
      <c r="Z1106" s="37"/>
    </row>
    <row r="1107" spans="1:26" x14ac:dyDescent="0.3">
      <c r="A1107" s="34">
        <v>43132</v>
      </c>
      <c r="B1107" s="33">
        <v>2705.16</v>
      </c>
      <c r="C1107" s="33">
        <v>49.643333333333331</v>
      </c>
      <c r="D1107" s="33">
        <v>113.58666666666666</v>
      </c>
      <c r="E1107" s="37">
        <f t="shared" si="202"/>
        <v>1.6451048566711771E-2</v>
      </c>
      <c r="F1107" s="37">
        <f t="shared" si="203"/>
        <v>1.0164510485667118</v>
      </c>
      <c r="G1107" s="37">
        <f t="shared" si="204"/>
        <v>0.18901461841626888</v>
      </c>
      <c r="H1107" s="37"/>
      <c r="I1107" s="37"/>
      <c r="J1107" s="37"/>
      <c r="K1107" s="33">
        <v>248.99100000000001</v>
      </c>
      <c r="L1107" s="33">
        <v>2.86</v>
      </c>
      <c r="M1107" s="33">
        <v>2822.0836314565586</v>
      </c>
      <c r="N1107" s="33">
        <v>51.789039617228461</v>
      </c>
      <c r="O1107" s="33">
        <v>1689125.3030790945</v>
      </c>
      <c r="P1107" s="33">
        <v>118.49616020927127</v>
      </c>
      <c r="Q1107" s="33">
        <v>70924.497168033457</v>
      </c>
      <c r="R1107" s="33">
        <v>32.035382339250276</v>
      </c>
      <c r="S1107" s="33">
        <v>34.93408478415629</v>
      </c>
      <c r="T1107" s="33">
        <v>23.815823453456979</v>
      </c>
      <c r="U1107" s="37">
        <f t="shared" si="206"/>
        <v>-3.0808848404093196E-2</v>
      </c>
      <c r="V1107" s="38">
        <f t="shared" si="207"/>
        <v>0.96919115159590685</v>
      </c>
      <c r="W1107" s="38">
        <f t="shared" si="208"/>
        <v>-6.9590122331056992E-2</v>
      </c>
      <c r="X1107" s="37"/>
      <c r="Y1107" s="37"/>
      <c r="Z1107" s="37"/>
    </row>
    <row r="1108" spans="1:26" x14ac:dyDescent="0.3">
      <c r="A1108" s="34">
        <v>43160</v>
      </c>
      <c r="B1108" s="33">
        <v>2702.77</v>
      </c>
      <c r="C1108" s="33">
        <v>50</v>
      </c>
      <c r="D1108" s="33">
        <v>115.44</v>
      </c>
      <c r="E1108" s="37">
        <f t="shared" si="202"/>
        <v>1.6184785959085353E-2</v>
      </c>
      <c r="F1108" s="37">
        <f t="shared" si="203"/>
        <v>1.0161847859590853</v>
      </c>
      <c r="G1108" s="37">
        <f t="shared" si="204"/>
        <v>0.17561704518923338</v>
      </c>
      <c r="H1108" s="37"/>
      <c r="I1108" s="37"/>
      <c r="J1108" s="37"/>
      <c r="K1108" s="33">
        <v>249.554</v>
      </c>
      <c r="L1108" s="33">
        <v>2.84</v>
      </c>
      <c r="M1108" s="33">
        <v>2813.2292642474172</v>
      </c>
      <c r="N1108" s="33">
        <v>52.043445506784103</v>
      </c>
      <c r="O1108" s="33">
        <v>1686421.457869861</v>
      </c>
      <c r="P1108" s="33">
        <v>120.15790698606313</v>
      </c>
      <c r="Q1108" s="33">
        <v>72029.988898980213</v>
      </c>
      <c r="R1108" s="33">
        <v>31.808409057643107</v>
      </c>
      <c r="S1108" s="33">
        <v>34.675728647302464</v>
      </c>
      <c r="T1108" s="33">
        <v>23.412768537768539</v>
      </c>
      <c r="U1108" s="37">
        <f t="shared" si="206"/>
        <v>-8.8388723803757888E-4</v>
      </c>
      <c r="V1108" s="38">
        <f t="shared" si="207"/>
        <v>0.99911611276196244</v>
      </c>
      <c r="W1108" s="38">
        <f t="shared" si="208"/>
        <v>1.2801392806200962E-2</v>
      </c>
      <c r="X1108" s="37"/>
      <c r="Y1108" s="37"/>
      <c r="Z1108" s="37"/>
    </row>
    <row r="1109" spans="1:26" x14ac:dyDescent="0.3">
      <c r="A1109" s="34">
        <v>43191</v>
      </c>
      <c r="B1109" s="33">
        <v>2653.63</v>
      </c>
      <c r="C1109" s="33">
        <v>50.33</v>
      </c>
      <c r="D1109" s="33">
        <v>117.78666666666666</v>
      </c>
      <c r="E1109" s="37">
        <f t="shared" si="202"/>
        <v>2.0124164154545852E-2</v>
      </c>
      <c r="F1109" s="37">
        <f t="shared" si="203"/>
        <v>1.0201241641545458</v>
      </c>
      <c r="G1109" s="37">
        <f t="shared" si="204"/>
        <v>0.16264624528788962</v>
      </c>
      <c r="H1109" s="37"/>
      <c r="I1109" s="37"/>
      <c r="J1109" s="37"/>
      <c r="K1109" s="33">
        <v>250.54599999999999</v>
      </c>
      <c r="L1109" s="33">
        <v>2.87</v>
      </c>
      <c r="M1109" s="33">
        <v>2751.1449130698552</v>
      </c>
      <c r="N1109" s="33">
        <v>52.179513901638821</v>
      </c>
      <c r="O1109" s="33">
        <v>1651810.9378757132</v>
      </c>
      <c r="P1109" s="33">
        <v>122.11506081384921</v>
      </c>
      <c r="Q1109" s="33">
        <v>73318.927030490566</v>
      </c>
      <c r="R1109" s="33">
        <v>30.970179293325209</v>
      </c>
      <c r="S1109" s="33">
        <v>33.753721250693445</v>
      </c>
      <c r="T1109" s="33">
        <v>22.529120443740098</v>
      </c>
      <c r="U1109" s="37">
        <f t="shared" si="206"/>
        <v>-1.8348659050624314E-2</v>
      </c>
      <c r="V1109" s="38">
        <f t="shared" si="207"/>
        <v>0.98165134094937567</v>
      </c>
      <c r="W1109" s="38">
        <f t="shared" si="208"/>
        <v>3.1612675674564716E-2</v>
      </c>
      <c r="X1109" s="37"/>
      <c r="Y1109" s="37"/>
      <c r="Z1109" s="37"/>
    </row>
    <row r="1110" spans="1:26" x14ac:dyDescent="0.3">
      <c r="A1110" s="34">
        <v>43221</v>
      </c>
      <c r="B1110" s="33">
        <v>2701.49</v>
      </c>
      <c r="C1110" s="33">
        <v>50.66</v>
      </c>
      <c r="D1110" s="33">
        <v>120.13333333333333</v>
      </c>
      <c r="E1110" s="37">
        <f t="shared" si="202"/>
        <v>1.9727158445911708E-2</v>
      </c>
      <c r="F1110" s="37">
        <f t="shared" si="203"/>
        <v>1.0197271584459118</v>
      </c>
      <c r="G1110" s="37">
        <f t="shared" si="204"/>
        <v>0.14219546120543058</v>
      </c>
      <c r="H1110" s="37"/>
      <c r="I1110" s="37"/>
      <c r="J1110" s="37"/>
      <c r="K1110" s="33">
        <v>251.58799999999999</v>
      </c>
      <c r="L1110" s="33">
        <v>2.976</v>
      </c>
      <c r="M1110" s="33">
        <v>2789.1637596785217</v>
      </c>
      <c r="N1110" s="33">
        <v>52.304112199309976</v>
      </c>
      <c r="O1110" s="33">
        <v>1677254.7649383878</v>
      </c>
      <c r="P1110" s="33">
        <v>124.03212288874401</v>
      </c>
      <c r="Q1110" s="33">
        <v>74586.323014804788</v>
      </c>
      <c r="R1110" s="33">
        <v>31.2436150748646</v>
      </c>
      <c r="S1110" s="33">
        <v>34.044187061418882</v>
      </c>
      <c r="T1110" s="33">
        <v>22.48743063263041</v>
      </c>
      <c r="U1110" s="37">
        <f t="shared" si="206"/>
        <v>1.787495866465659E-2</v>
      </c>
      <c r="V1110" s="38">
        <f t="shared" si="207"/>
        <v>1.0178749586646565</v>
      </c>
      <c r="W1110" s="38">
        <f t="shared" si="208"/>
        <v>8.7655914449144001E-2</v>
      </c>
      <c r="X1110" s="37"/>
      <c r="Y1110" s="37"/>
      <c r="Z1110" s="37"/>
    </row>
    <row r="1111" spans="1:26" x14ac:dyDescent="0.3">
      <c r="A1111" s="34">
        <v>43252</v>
      </c>
      <c r="B1111" s="33">
        <v>2754.35</v>
      </c>
      <c r="C1111" s="33">
        <v>50.99</v>
      </c>
      <c r="D1111" s="33">
        <v>122.48</v>
      </c>
      <c r="E1111" s="37">
        <f t="shared" si="202"/>
        <v>1.9345514283355205E-2</v>
      </c>
      <c r="F1111" s="37">
        <f t="shared" si="203"/>
        <v>1.0193455142833552</v>
      </c>
      <c r="G1111" s="37">
        <f t="shared" si="204"/>
        <v>0.12253595415795737</v>
      </c>
      <c r="H1111" s="37"/>
      <c r="I1111" s="37"/>
      <c r="J1111" s="37"/>
      <c r="K1111" s="33">
        <v>251.989</v>
      </c>
      <c r="L1111" s="33">
        <v>2.91</v>
      </c>
      <c r="M1111" s="33">
        <v>2839.2139162820595</v>
      </c>
      <c r="N1111" s="33">
        <v>52.56104619646095</v>
      </c>
      <c r="O1111" s="33">
        <v>1709986.2190995144</v>
      </c>
      <c r="P1111" s="33">
        <v>126.25371520185404</v>
      </c>
      <c r="Q1111" s="33">
        <v>76039.396632711374</v>
      </c>
      <c r="R1111" s="33">
        <v>31.630556496454588</v>
      </c>
      <c r="S1111" s="33">
        <v>34.458919633674256</v>
      </c>
      <c r="T1111" s="33">
        <v>22.48816133246244</v>
      </c>
      <c r="U1111" s="37">
        <f t="shared" si="206"/>
        <v>1.9378007455770337E-2</v>
      </c>
      <c r="V1111" s="38">
        <f t="shared" si="207"/>
        <v>1.0193780074557703</v>
      </c>
      <c r="W1111" s="38">
        <f t="shared" si="208"/>
        <v>5.0336697067465686E-2</v>
      </c>
      <c r="X1111" s="37"/>
      <c r="Y1111" s="37"/>
      <c r="Z1111" s="37"/>
    </row>
    <row r="1112" spans="1:26" x14ac:dyDescent="0.3">
      <c r="A1112" s="34">
        <v>43282</v>
      </c>
      <c r="B1112" s="33">
        <v>2793.64</v>
      </c>
      <c r="C1112" s="33">
        <v>51.44</v>
      </c>
      <c r="D1112" s="33">
        <v>125.11666666666667</v>
      </c>
      <c r="E1112" s="37">
        <f t="shared" si="202"/>
        <v>2.1298884001473416E-2</v>
      </c>
      <c r="F1112" s="37">
        <f t="shared" si="203"/>
        <v>1.0212988840014734</v>
      </c>
      <c r="G1112" s="37">
        <f t="shared" si="204"/>
        <v>0.10362267116382329</v>
      </c>
      <c r="H1112" s="37"/>
      <c r="I1112" s="37"/>
      <c r="J1112" s="37"/>
      <c r="K1112" s="33">
        <v>252.006</v>
      </c>
      <c r="L1112" s="33">
        <v>2.89</v>
      </c>
      <c r="M1112" s="33">
        <v>2879.5202134869801</v>
      </c>
      <c r="N1112" s="33">
        <v>53.021334095219949</v>
      </c>
      <c r="O1112" s="33">
        <v>1736922.7917695714</v>
      </c>
      <c r="P1112" s="33">
        <v>128.96291959979789</v>
      </c>
      <c r="Q1112" s="33">
        <v>77790.262869793369</v>
      </c>
      <c r="R1112" s="33">
        <v>31.88636696215897</v>
      </c>
      <c r="S1112" s="33">
        <v>34.731777571325303</v>
      </c>
      <c r="T1112" s="33">
        <v>22.328280271746369</v>
      </c>
      <c r="U1112" s="37">
        <f t="shared" si="206"/>
        <v>1.4163924899122073E-2</v>
      </c>
      <c r="V1112" s="38">
        <f t="shared" si="207"/>
        <v>1.0141639248991221</v>
      </c>
      <c r="W1112" s="38">
        <f t="shared" si="208"/>
        <v>4.3090159981474141E-2</v>
      </c>
      <c r="X1112" s="37"/>
      <c r="Y1112" s="37"/>
      <c r="Z1112" s="37"/>
    </row>
    <row r="1113" spans="1:26" x14ac:dyDescent="0.3">
      <c r="A1113" s="34">
        <v>43313</v>
      </c>
      <c r="B1113" s="33">
        <v>2857.82</v>
      </c>
      <c r="C1113" s="33">
        <v>51.89</v>
      </c>
      <c r="D1113" s="33">
        <v>127.75333333333333</v>
      </c>
      <c r="E1113" s="37">
        <f t="shared" si="202"/>
        <v>2.0854686021337776E-2</v>
      </c>
      <c r="F1113" s="37">
        <f t="shared" si="203"/>
        <v>1.0208546860213379</v>
      </c>
      <c r="G1113" s="37">
        <f t="shared" si="204"/>
        <v>7.4277518664746411E-2</v>
      </c>
      <c r="H1113" s="37"/>
      <c r="I1113" s="37"/>
      <c r="J1113" s="37"/>
      <c r="K1113" s="33">
        <v>252.14599999999999</v>
      </c>
      <c r="L1113" s="33">
        <v>2.89</v>
      </c>
      <c r="M1113" s="33">
        <v>2944.0376546128036</v>
      </c>
      <c r="N1113" s="33">
        <v>53.455470917642955</v>
      </c>
      <c r="O1113" s="33">
        <v>1778526.6495507343</v>
      </c>
      <c r="P1113" s="33">
        <v>131.60752735848808</v>
      </c>
      <c r="Q1113" s="33">
        <v>79505.604937424854</v>
      </c>
      <c r="R1113" s="33">
        <v>32.390276880301101</v>
      </c>
      <c r="S1113" s="33">
        <v>35.274629408295581</v>
      </c>
      <c r="T1113" s="33">
        <v>22.369827271304079</v>
      </c>
      <c r="U1113" s="37">
        <f t="shared" si="206"/>
        <v>2.2713691415822777E-2</v>
      </c>
      <c r="V1113" s="38">
        <f t="shared" si="207"/>
        <v>1.0227136914158228</v>
      </c>
      <c r="W1113" s="38">
        <f t="shared" si="208"/>
        <v>6.5549738526800683E-2</v>
      </c>
      <c r="X1113" s="37"/>
      <c r="Y1113" s="37"/>
      <c r="Z1113" s="37"/>
    </row>
    <row r="1114" spans="1:26" x14ac:dyDescent="0.3">
      <c r="A1114" s="34">
        <v>43344</v>
      </c>
      <c r="B1114" s="33">
        <v>2901.5</v>
      </c>
      <c r="C1114" s="33">
        <v>52.34</v>
      </c>
      <c r="D1114" s="33">
        <v>130.38999999999999</v>
      </c>
      <c r="E1114" s="37">
        <f t="shared" si="202"/>
        <v>2.0428638063141272E-2</v>
      </c>
      <c r="F1114" s="37">
        <f t="shared" si="203"/>
        <v>1.0204286380631413</v>
      </c>
      <c r="G1114" s="37">
        <f t="shared" si="204"/>
        <v>4.6131347332863726E-2</v>
      </c>
      <c r="H1114" s="37"/>
      <c r="I1114" s="37"/>
      <c r="J1114" s="37"/>
      <c r="K1114" s="33">
        <v>252.43899999999999</v>
      </c>
      <c r="L1114" s="33">
        <v>3</v>
      </c>
      <c r="M1114" s="33">
        <v>2985.5661347889986</v>
      </c>
      <c r="N1114" s="33">
        <v>53.856464413184966</v>
      </c>
      <c r="O1114" s="33">
        <v>1806325.7522607795</v>
      </c>
      <c r="P1114" s="33">
        <v>134.16783329834135</v>
      </c>
      <c r="Q1114" s="33">
        <v>81174.156414710655</v>
      </c>
      <c r="R1114" s="33">
        <v>32.622891120500178</v>
      </c>
      <c r="S1114" s="33">
        <v>35.522018512241367</v>
      </c>
      <c r="T1114" s="33">
        <v>22.252473349183223</v>
      </c>
      <c r="U1114" s="37">
        <f t="shared" si="206"/>
        <v>1.5168748229911688E-2</v>
      </c>
      <c r="V1114" s="38">
        <f t="shared" si="207"/>
        <v>1.0151687482299117</v>
      </c>
      <c r="W1114" s="38">
        <f t="shared" si="208"/>
        <v>7.0145551162981157E-3</v>
      </c>
      <c r="X1114" s="37"/>
      <c r="Y1114" s="37"/>
      <c r="Z1114" s="37"/>
    </row>
    <row r="1115" spans="1:26" x14ac:dyDescent="0.3">
      <c r="A1115" s="34">
        <v>43374</v>
      </c>
      <c r="B1115" s="33">
        <v>2785.46</v>
      </c>
      <c r="C1115" s="33">
        <v>52.81</v>
      </c>
      <c r="D1115" s="33">
        <v>131.05666666666667</v>
      </c>
      <c r="E1115" s="37">
        <f t="shared" si="202"/>
        <v>5.0998402089055652E-3</v>
      </c>
      <c r="F1115" s="37">
        <f t="shared" si="203"/>
        <v>1.0050998402089055</v>
      </c>
      <c r="G1115" s="37">
        <f t="shared" si="204"/>
        <v>1.9112145258083135E-2</v>
      </c>
      <c r="H1115" s="37"/>
      <c r="I1115" s="37"/>
      <c r="J1115" s="37"/>
      <c r="K1115" s="33">
        <v>252.88499999999999</v>
      </c>
      <c r="L1115" s="33">
        <v>3.15</v>
      </c>
      <c r="M1115" s="33">
        <v>2861.1091657472766</v>
      </c>
      <c r="N1115" s="33">
        <v>54.244245131186119</v>
      </c>
      <c r="O1115" s="33">
        <v>1733761.7603611343</v>
      </c>
      <c r="P1115" s="33">
        <v>134.61598092677173</v>
      </c>
      <c r="Q1115" s="33">
        <v>81573.972380526873</v>
      </c>
      <c r="R1115" s="33">
        <v>31.037961078006486</v>
      </c>
      <c r="S1115" s="33">
        <v>33.793743849936064</v>
      </c>
      <c r="T1115" s="33">
        <v>21.253859653584964</v>
      </c>
      <c r="U1115" s="37">
        <f t="shared" si="206"/>
        <v>-4.0814814351880079E-2</v>
      </c>
      <c r="V1115" s="38">
        <f t="shared" si="207"/>
        <v>0.95918518564811994</v>
      </c>
      <c r="W1115" s="38">
        <f t="shared" si="208"/>
        <v>2.0535185150767576E-2</v>
      </c>
      <c r="X1115" s="37"/>
      <c r="Y1115" s="37"/>
      <c r="Z1115" s="37"/>
    </row>
    <row r="1116" spans="1:26" x14ac:dyDescent="0.3">
      <c r="A1116" s="34">
        <v>43405</v>
      </c>
      <c r="B1116" s="33">
        <v>2723.23</v>
      </c>
      <c r="C1116" s="33">
        <v>53.28</v>
      </c>
      <c r="D1116" s="33">
        <v>131.72333333333333</v>
      </c>
      <c r="E1116" s="37">
        <f t="shared" si="202"/>
        <v>5.0739637487618302E-3</v>
      </c>
      <c r="F1116" s="37">
        <f t="shared" si="203"/>
        <v>1.0050739637487618</v>
      </c>
      <c r="G1116" s="37">
        <f t="shared" si="204"/>
        <v>3.0513323058660502E-2</v>
      </c>
      <c r="H1116" s="37"/>
      <c r="I1116" s="37"/>
      <c r="J1116" s="37"/>
      <c r="K1116" s="33">
        <v>252.03800000000001</v>
      </c>
      <c r="L1116" s="33">
        <v>3.12</v>
      </c>
      <c r="M1116" s="33">
        <v>2806.589332521286</v>
      </c>
      <c r="N1116" s="33">
        <v>54.910925495361809</v>
      </c>
      <c r="O1116" s="33">
        <v>1703496.9719726606</v>
      </c>
      <c r="P1116" s="33">
        <v>135.75544562063391</v>
      </c>
      <c r="Q1116" s="33">
        <v>82398.585309165501</v>
      </c>
      <c r="R1116" s="33">
        <v>30.195583406705222</v>
      </c>
      <c r="S1116" s="33">
        <v>32.880333947031971</v>
      </c>
      <c r="T1116" s="33">
        <v>20.673861882227904</v>
      </c>
      <c r="U1116" s="37">
        <f t="shared" si="206"/>
        <v>-2.259435450917464E-2</v>
      </c>
      <c r="V1116" s="38">
        <f t="shared" si="207"/>
        <v>0.97740564549082531</v>
      </c>
      <c r="W1116" s="38">
        <f t="shared" si="208"/>
        <v>6.2362409660241758E-2</v>
      </c>
      <c r="X1116" s="37"/>
      <c r="Y1116" s="37"/>
      <c r="Z1116" s="37"/>
    </row>
    <row r="1117" spans="1:26" x14ac:dyDescent="0.3">
      <c r="A1117" s="34">
        <v>43435</v>
      </c>
      <c r="B1117" s="33">
        <v>2567.31</v>
      </c>
      <c r="C1117" s="33">
        <v>53.75</v>
      </c>
      <c r="D1117" s="33">
        <v>132.38999999999999</v>
      </c>
      <c r="E1117" s="37">
        <f t="shared" si="202"/>
        <v>5.048348556517126E-3</v>
      </c>
      <c r="F1117" s="37">
        <f t="shared" si="203"/>
        <v>1.0050483485565171</v>
      </c>
      <c r="G1117" s="37">
        <f t="shared" si="204"/>
        <v>4.1799380867444613E-2</v>
      </c>
      <c r="H1117" s="37"/>
      <c r="I1117" s="37"/>
      <c r="J1117" s="37"/>
      <c r="K1117" s="33">
        <v>251.233</v>
      </c>
      <c r="L1117" s="33">
        <v>2.83</v>
      </c>
      <c r="M1117" s="33">
        <v>2654.3745225746616</v>
      </c>
      <c r="N1117" s="33">
        <v>55.572809901565478</v>
      </c>
      <c r="O1117" s="33">
        <v>1613919.0435343953</v>
      </c>
      <c r="P1117" s="33">
        <v>136.87970796033957</v>
      </c>
      <c r="Q1117" s="33">
        <v>83225.922141665229</v>
      </c>
      <c r="R1117" s="33">
        <v>28.291857012072853</v>
      </c>
      <c r="S1117" s="33">
        <v>30.818335095022306</v>
      </c>
      <c r="T1117" s="33">
        <v>19.39202356673465</v>
      </c>
      <c r="U1117" s="37">
        <f t="shared" si="206"/>
        <v>-5.8960017652593781E-2</v>
      </c>
      <c r="V1117" s="38">
        <f t="shared" si="207"/>
        <v>0.94103998234740627</v>
      </c>
      <c r="W1117" s="38">
        <f t="shared" si="208"/>
        <v>0.13239579463112827</v>
      </c>
      <c r="X1117" s="37"/>
      <c r="Y1117" s="37"/>
      <c r="Z1117" s="37"/>
    </row>
    <row r="1118" spans="1:26" x14ac:dyDescent="0.3">
      <c r="A1118" s="34">
        <v>43466</v>
      </c>
      <c r="B1118" s="33">
        <v>2607.39</v>
      </c>
      <c r="C1118" s="33">
        <v>54.146666666666668</v>
      </c>
      <c r="D1118" s="33">
        <v>133.05666666666664</v>
      </c>
      <c r="E1118" s="37">
        <f t="shared" si="202"/>
        <v>5.0229906951071036E-3</v>
      </c>
      <c r="F1118" s="37">
        <f t="shared" si="203"/>
        <v>1.0050229906951071</v>
      </c>
      <c r="G1118" s="37">
        <f t="shared" si="204"/>
        <v>5.2972053696893839E-2</v>
      </c>
      <c r="H1118" s="37"/>
      <c r="I1118" s="37"/>
      <c r="J1118" s="37"/>
      <c r="K1118" s="33">
        <v>251.71199999999999</v>
      </c>
      <c r="L1118" s="33">
        <v>2.71</v>
      </c>
      <c r="M1118" s="33">
        <v>2690.6836967248282</v>
      </c>
      <c r="N1118" s="33">
        <v>55.876394874565641</v>
      </c>
      <c r="O1118" s="33">
        <v>1638827.0078029442</v>
      </c>
      <c r="P1118" s="33">
        <v>137.30719368431645</v>
      </c>
      <c r="Q1118" s="33">
        <v>83630.319553870751</v>
      </c>
      <c r="R1118" s="33">
        <v>28.380164463547565</v>
      </c>
      <c r="S1118" s="33">
        <v>30.929105694293312</v>
      </c>
      <c r="T1118" s="33">
        <v>19.596086880276577</v>
      </c>
      <c r="U1118" s="37">
        <f t="shared" si="206"/>
        <v>1.5491062866141129E-2</v>
      </c>
      <c r="V1118" s="38">
        <f t="shared" si="207"/>
        <v>1.0154910628661411</v>
      </c>
      <c r="W1118" s="38">
        <f t="shared" si="208"/>
        <v>0.2308722233864684</v>
      </c>
      <c r="X1118" s="37"/>
      <c r="Y1118" s="37"/>
      <c r="Z1118" s="37"/>
    </row>
    <row r="1119" spans="1:26" x14ac:dyDescent="0.3">
      <c r="A1119" s="34">
        <v>43497</v>
      </c>
      <c r="B1119" s="33">
        <v>2754.86</v>
      </c>
      <c r="C1119" s="33">
        <v>54.543333333333337</v>
      </c>
      <c r="D1119" s="33">
        <v>133.7233333333333</v>
      </c>
      <c r="E1119" s="37">
        <f t="shared" si="202"/>
        <v>4.9978863061769779E-3</v>
      </c>
      <c r="F1119" s="37">
        <f t="shared" si="203"/>
        <v>1.004997886306177</v>
      </c>
      <c r="G1119" s="37">
        <f t="shared" si="204"/>
        <v>-1.1897637755808876E-2</v>
      </c>
      <c r="H1119" s="37"/>
      <c r="I1119" s="37"/>
      <c r="J1119" s="37"/>
      <c r="K1119" s="33">
        <v>252.77600000000001</v>
      </c>
      <c r="L1119" s="33">
        <v>2.68</v>
      </c>
      <c r="M1119" s="33">
        <v>2830.8983035572996</v>
      </c>
      <c r="N1119" s="33">
        <v>56.048811846588812</v>
      </c>
      <c r="O1119" s="33">
        <v>1727072.9842457841</v>
      </c>
      <c r="P1119" s="33">
        <v>137.41429963023913</v>
      </c>
      <c r="Q1119" s="33">
        <v>83833.645398783861</v>
      </c>
      <c r="R1119" s="33">
        <v>29.541548965131195</v>
      </c>
      <c r="S1119" s="33">
        <v>32.208640010689486</v>
      </c>
      <c r="T1119" s="33">
        <v>20.60119151481916</v>
      </c>
      <c r="U1119" s="37">
        <f t="shared" si="206"/>
        <v>5.5016903615732672E-2</v>
      </c>
      <c r="V1119" s="38">
        <f t="shared" si="207"/>
        <v>1.0550169036157326</v>
      </c>
      <c r="W1119" s="38">
        <f t="shared" si="208"/>
        <v>0.25020004277197949</v>
      </c>
      <c r="X1119" s="37"/>
      <c r="Y1119" s="37"/>
      <c r="Z1119" s="37"/>
    </row>
    <row r="1120" spans="1:26" x14ac:dyDescent="0.3">
      <c r="A1120" s="34">
        <v>43525</v>
      </c>
      <c r="B1120" s="33">
        <v>2803.98</v>
      </c>
      <c r="C1120" s="33">
        <v>54.94</v>
      </c>
      <c r="D1120" s="33">
        <v>134.38999999999999</v>
      </c>
      <c r="E1120" s="37">
        <f t="shared" si="202"/>
        <v>4.9730316081233123E-3</v>
      </c>
      <c r="F1120" s="37">
        <f t="shared" si="203"/>
        <v>1.0049730316081233</v>
      </c>
      <c r="G1120" s="37">
        <f t="shared" si="204"/>
        <v>-7.6123154539339599E-2</v>
      </c>
      <c r="H1120" s="37"/>
      <c r="I1120" s="37"/>
      <c r="J1120" s="37"/>
      <c r="K1120" s="33">
        <v>254.202</v>
      </c>
      <c r="L1120" s="33">
        <v>2.57</v>
      </c>
      <c r="M1120" s="33">
        <v>2865.2104111690701</v>
      </c>
      <c r="N1120" s="33">
        <v>56.139722818860591</v>
      </c>
      <c r="O1120" s="33">
        <v>1750860.2383561947</v>
      </c>
      <c r="P1120" s="33">
        <v>137.32466963281169</v>
      </c>
      <c r="Q1120" s="33">
        <v>83915.758112643103</v>
      </c>
      <c r="R1120" s="33">
        <v>29.576196014784802</v>
      </c>
      <c r="S1120" s="33">
        <v>32.26103863164942</v>
      </c>
      <c r="T1120" s="33">
        <v>20.864498846640377</v>
      </c>
      <c r="U1120" s="37">
        <f t="shared" si="206"/>
        <v>1.7673211862537418E-2</v>
      </c>
      <c r="V1120" s="38">
        <f t="shared" si="207"/>
        <v>1.0176732118625373</v>
      </c>
      <c r="W1120" s="38">
        <f t="shared" si="208"/>
        <v>0.1846834791020735</v>
      </c>
      <c r="X1120" s="37"/>
      <c r="Y1120" s="37"/>
      <c r="Z1120" s="37"/>
    </row>
    <row r="1121" spans="1:26" x14ac:dyDescent="0.3">
      <c r="A1121" s="34">
        <v>43556</v>
      </c>
      <c r="B1121" s="33">
        <v>2903.8</v>
      </c>
      <c r="C1121" s="33">
        <v>55.319091580592705</v>
      </c>
      <c r="D1121" s="33">
        <v>134.68333333333334</v>
      </c>
      <c r="E1121" s="37">
        <f t="shared" si="202"/>
        <v>2.1803234523742787E-3</v>
      </c>
      <c r="F1121" s="37">
        <f t="shared" si="203"/>
        <v>1.0021803234523743</v>
      </c>
      <c r="G1121" s="37">
        <f t="shared" si="204"/>
        <v>-0.1397142642504472</v>
      </c>
      <c r="H1121" s="37"/>
      <c r="I1121" s="37"/>
      <c r="J1121" s="37"/>
      <c r="K1121" s="33">
        <v>255.548</v>
      </c>
      <c r="L1121" s="33">
        <v>2.5299999999999998</v>
      </c>
      <c r="M1121" s="33">
        <v>2951.5815478892418</v>
      </c>
      <c r="N1121" s="33">
        <v>56.229358067109494</v>
      </c>
      <c r="O1121" s="33">
        <v>1806502.900413112</v>
      </c>
      <c r="P1121" s="33">
        <v>136.89952526857314</v>
      </c>
      <c r="Q1121" s="33">
        <v>83788.770681166949</v>
      </c>
      <c r="R1121" s="33">
        <v>30.133517171387496</v>
      </c>
      <c r="S1121" s="33">
        <v>32.883690363719694</v>
      </c>
      <c r="T1121" s="33">
        <v>21.560202945180052</v>
      </c>
      <c r="U1121" s="37">
        <f t="shared" si="206"/>
        <v>3.4980387588161882E-2</v>
      </c>
      <c r="V1121" s="38">
        <f t="shared" si="207"/>
        <v>1.0349803875881618</v>
      </c>
      <c r="W1121" s="38">
        <f t="shared" si="208"/>
        <v>-8.2171222144520217E-2</v>
      </c>
      <c r="X1121" s="37"/>
      <c r="Y1121" s="37"/>
      <c r="Z1121" s="37"/>
    </row>
    <row r="1122" spans="1:26" x14ac:dyDescent="0.3">
      <c r="A1122" s="34">
        <v>43586</v>
      </c>
      <c r="B1122" s="33">
        <v>2854.71</v>
      </c>
      <c r="C1122" s="33">
        <v>55.698183161185412</v>
      </c>
      <c r="D1122" s="33">
        <v>134.97666666666666</v>
      </c>
      <c r="E1122" s="37">
        <f t="shared" si="202"/>
        <v>2.1755799824409064E-3</v>
      </c>
      <c r="F1122" s="37">
        <f t="shared" si="203"/>
        <v>1.002175579982441</v>
      </c>
      <c r="G1122" s="37">
        <f t="shared" si="204"/>
        <v>-0.18896461401048292</v>
      </c>
      <c r="H1122" s="37"/>
      <c r="I1122" s="37"/>
      <c r="J1122" s="37"/>
      <c r="K1122" s="33">
        <v>256.09199999999998</v>
      </c>
      <c r="L1122" s="33">
        <v>2.4</v>
      </c>
      <c r="M1122" s="33">
        <v>2895.5199171782015</v>
      </c>
      <c r="N1122" s="33">
        <v>56.494424545348529</v>
      </c>
      <c r="O1122" s="33">
        <v>1775072.0493615696</v>
      </c>
      <c r="P1122" s="33">
        <v>136.9062450083043</v>
      </c>
      <c r="Q1122" s="33">
        <v>83929.123559308457</v>
      </c>
      <c r="R1122" s="33">
        <v>29.242030936939834</v>
      </c>
      <c r="S1122" s="33">
        <v>31.926648340129912</v>
      </c>
      <c r="T1122" s="33">
        <v>21.149655496011658</v>
      </c>
      <c r="U1122" s="37">
        <f t="shared" si="206"/>
        <v>-1.7049962300823198E-2</v>
      </c>
      <c r="V1122" s="38">
        <f t="shared" si="207"/>
        <v>0.98295003769917677</v>
      </c>
      <c r="W1122" s="38">
        <f t="shared" si="208"/>
        <v>-7.7290931328948931E-2</v>
      </c>
      <c r="X1122" s="37"/>
      <c r="Y1122" s="37"/>
      <c r="Z1122" s="37"/>
    </row>
    <row r="1123" spans="1:26" x14ac:dyDescent="0.3">
      <c r="A1123" s="34">
        <v>43617</v>
      </c>
      <c r="B1123" s="33">
        <v>2890.17</v>
      </c>
      <c r="C1123" s="33">
        <v>56.077274741778119</v>
      </c>
      <c r="D1123" s="33">
        <v>135.27000000000001</v>
      </c>
      <c r="E1123" s="37">
        <f t="shared" si="202"/>
        <v>2.1708571073148636E-3</v>
      </c>
      <c r="F1123" s="37">
        <f t="shared" si="203"/>
        <v>1.0021708571073149</v>
      </c>
      <c r="G1123" s="37">
        <f t="shared" si="204"/>
        <v>-0.24373755323930635</v>
      </c>
      <c r="H1123" s="37"/>
      <c r="I1123" s="37"/>
      <c r="J1123" s="37"/>
      <c r="K1123" s="33">
        <v>256.14299999999997</v>
      </c>
      <c r="L1123" s="33">
        <v>2.06</v>
      </c>
      <c r="M1123" s="33">
        <v>2930.9031596022537</v>
      </c>
      <c r="N1123" s="33">
        <v>56.867610459786491</v>
      </c>
      <c r="O1123" s="33">
        <v>1799668.6038664414</v>
      </c>
      <c r="P1123" s="33">
        <v>137.17645342640637</v>
      </c>
      <c r="Q1123" s="33">
        <v>84230.744919853692</v>
      </c>
      <c r="R1123" s="33">
        <v>29.283796275306255</v>
      </c>
      <c r="S1123" s="33">
        <v>31.98794203459622</v>
      </c>
      <c r="T1123" s="33">
        <v>21.365934797072519</v>
      </c>
      <c r="U1123" s="37">
        <f t="shared" si="206"/>
        <v>1.2345062157089533E-2</v>
      </c>
      <c r="V1123" s="38">
        <f t="shared" si="207"/>
        <v>1.0123450621570895</v>
      </c>
      <c r="W1123" s="38">
        <f t="shared" si="208"/>
        <v>-9.1819369892039981E-3</v>
      </c>
      <c r="X1123" s="37"/>
      <c r="Y1123" s="37"/>
      <c r="Z1123" s="37"/>
    </row>
    <row r="1124" spans="1:26" x14ac:dyDescent="0.3">
      <c r="A1124" s="34">
        <v>43647</v>
      </c>
      <c r="B1124" s="33">
        <v>2996.1136363636365</v>
      </c>
      <c r="C1124" s="33">
        <v>56.458183161185417</v>
      </c>
      <c r="D1124" s="33">
        <v>134.48000000000002</v>
      </c>
      <c r="E1124" s="37">
        <f t="shared" si="202"/>
        <v>-5.857292000742244E-3</v>
      </c>
      <c r="F1124" s="37">
        <f t="shared" si="203"/>
        <v>0.99414270799925775</v>
      </c>
      <c r="G1124" s="37">
        <f t="shared" si="204"/>
        <v>-0.29540154723647183</v>
      </c>
      <c r="H1124" s="37"/>
      <c r="I1124" s="37"/>
      <c r="J1124" s="37"/>
      <c r="K1124" s="33">
        <v>256.57100000000003</v>
      </c>
      <c r="L1124" s="33">
        <v>1.63</v>
      </c>
      <c r="M1124" s="33">
        <v>3033.2715130952583</v>
      </c>
      <c r="N1124" s="33">
        <v>57.15837896982665</v>
      </c>
      <c r="O1124" s="33">
        <v>1865450.8148955558</v>
      </c>
      <c r="P1124" s="33">
        <v>136.14782434491818</v>
      </c>
      <c r="Q1124" s="33">
        <v>83730.410803653169</v>
      </c>
      <c r="R1124" s="33">
        <v>29.986685335042512</v>
      </c>
      <c r="S1124" s="33">
        <v>32.770388154606188</v>
      </c>
      <c r="T1124" s="33">
        <v>22.279250716564814</v>
      </c>
      <c r="U1124" s="37">
        <f t="shared" si="206"/>
        <v>3.6000670372315816E-2</v>
      </c>
      <c r="V1124" s="38">
        <f t="shared" si="207"/>
        <v>1.0360006703723159</v>
      </c>
      <c r="W1124" s="38">
        <f>PRODUCT(V1124:V1135)-1</f>
        <v>3.888149430190313E-2</v>
      </c>
      <c r="X1124" s="37"/>
      <c r="Y1124" s="37"/>
      <c r="Z1124" s="37"/>
    </row>
    <row r="1125" spans="1:26" x14ac:dyDescent="0.3">
      <c r="A1125" s="34">
        <v>43678</v>
      </c>
      <c r="B1125" s="33">
        <v>2897.4981818181818</v>
      </c>
      <c r="C1125" s="33">
        <v>56.839091580592708</v>
      </c>
      <c r="D1125" s="33">
        <v>133.69</v>
      </c>
      <c r="E1125" s="37">
        <f t="shared" si="202"/>
        <v>-5.8918021053291237E-3</v>
      </c>
      <c r="F1125" s="37">
        <f t="shared" si="203"/>
        <v>0.99410819789467086</v>
      </c>
      <c r="G1125" s="37"/>
      <c r="H1125" s="37"/>
      <c r="I1125" s="37"/>
      <c r="J1125" s="37"/>
      <c r="K1125" s="33">
        <v>256.55799999999999</v>
      </c>
      <c r="L1125" s="33">
        <v>1.63</v>
      </c>
      <c r="M1125" s="33">
        <v>2933.5816666087912</v>
      </c>
      <c r="N1125" s="33">
        <v>57.546927226333608</v>
      </c>
      <c r="O1125" s="33">
        <v>1807091.1886383391</v>
      </c>
      <c r="P1125" s="33">
        <v>135.35488493829857</v>
      </c>
      <c r="Q1125" s="33">
        <v>83378.834376856001</v>
      </c>
      <c r="R1125" s="33">
        <v>28.705397371833065</v>
      </c>
      <c r="S1125" s="33">
        <v>31.386112854170051</v>
      </c>
      <c r="T1125" s="33">
        <v>21.673260392087531</v>
      </c>
      <c r="U1125" s="37">
        <f t="shared" si="206"/>
        <v>-3.3468325564655572E-2</v>
      </c>
      <c r="V1125" s="38">
        <f t="shared" si="207"/>
        <v>0.96653167443534438</v>
      </c>
      <c r="W1125" s="38"/>
      <c r="X1125" s="37"/>
      <c r="Y1125" s="37"/>
      <c r="Z1125" s="37"/>
    </row>
    <row r="1126" spans="1:26" x14ac:dyDescent="0.3">
      <c r="A1126" s="34">
        <v>43709</v>
      </c>
      <c r="B1126" s="33">
        <v>2982.1559999999999</v>
      </c>
      <c r="C1126" s="33">
        <v>57.22</v>
      </c>
      <c r="D1126" s="33">
        <v>132.9</v>
      </c>
      <c r="E1126" s="37">
        <f t="shared" si="202"/>
        <v>-5.92672127583143E-3</v>
      </c>
      <c r="F1126" s="37">
        <f t="shared" si="203"/>
        <v>0.99407327872416862</v>
      </c>
      <c r="G1126" s="37"/>
      <c r="H1126" s="37"/>
      <c r="I1126" s="37"/>
      <c r="J1126" s="37"/>
      <c r="K1126" s="33">
        <v>256.75900000000001</v>
      </c>
      <c r="L1126" s="33">
        <v>1.7</v>
      </c>
      <c r="M1126" s="33">
        <v>3016.930146433036</v>
      </c>
      <c r="N1126" s="33">
        <v>57.887227555801346</v>
      </c>
      <c r="O1126" s="33">
        <v>1861405.5432926901</v>
      </c>
      <c r="P1126" s="33">
        <v>134.44971237619711</v>
      </c>
      <c r="Q1126" s="33">
        <v>82953.674020942737</v>
      </c>
      <c r="R1126" s="33">
        <v>29.229520233035267</v>
      </c>
      <c r="S1126" s="33">
        <v>31.974134120476869</v>
      </c>
      <c r="T1126" s="33">
        <v>22.439097065462754</v>
      </c>
      <c r="U1126" s="37">
        <f t="shared" si="206"/>
        <v>2.8798860126146162E-2</v>
      </c>
      <c r="V1126" s="38">
        <f t="shared" si="207"/>
        <v>1.0287988601261462</v>
      </c>
      <c r="W1126" s="38"/>
      <c r="X1126" s="37"/>
      <c r="Y1126" s="37"/>
      <c r="Z1126" s="37"/>
    </row>
    <row r="1127" spans="1:26" x14ac:dyDescent="0.3">
      <c r="A1127" s="34">
        <v>43739</v>
      </c>
      <c r="B1127" s="33">
        <v>2977.68</v>
      </c>
      <c r="C1127" s="33">
        <v>57.56</v>
      </c>
      <c r="D1127" s="33">
        <v>135.09</v>
      </c>
      <c r="E1127" s="37">
        <f t="shared" si="202"/>
        <v>1.6344257262390322E-2</v>
      </c>
      <c r="F1127" s="37">
        <f t="shared" si="203"/>
        <v>1.0163442572623904</v>
      </c>
      <c r="G1127" s="37"/>
      <c r="H1127" s="37"/>
      <c r="I1127" s="37"/>
      <c r="J1127" s="37"/>
      <c r="K1127" s="33">
        <v>257.346</v>
      </c>
      <c r="L1127" s="33">
        <v>1.71</v>
      </c>
      <c r="M1127" s="33">
        <v>3005.5307369844486</v>
      </c>
      <c r="N1127" s="33">
        <v>58.098368266846968</v>
      </c>
      <c r="O1127" s="33">
        <v>1857359.4198218007</v>
      </c>
      <c r="P1127" s="33">
        <v>136.35351926977685</v>
      </c>
      <c r="Q1127" s="33">
        <v>84263.817476601587</v>
      </c>
      <c r="R1127" s="33">
        <v>28.841122881953392</v>
      </c>
      <c r="S1127" s="33">
        <v>31.564281230570661</v>
      </c>
      <c r="T1127" s="33">
        <v>22.042194092827003</v>
      </c>
      <c r="U1127" s="37">
        <f t="shared" si="206"/>
        <v>-1.5020550369343017E-3</v>
      </c>
      <c r="V1127" s="38">
        <f t="shared" si="207"/>
        <v>0.99849794496306565</v>
      </c>
      <c r="W1127" s="38"/>
      <c r="X1127" s="37"/>
      <c r="Y1127" s="37"/>
      <c r="Z1127" s="37"/>
    </row>
    <row r="1128" spans="1:26" x14ac:dyDescent="0.3">
      <c r="A1128" s="34">
        <v>43770</v>
      </c>
      <c r="B1128" s="33">
        <v>3104.9044999999996</v>
      </c>
      <c r="C1128" s="33">
        <v>57.900000000000006</v>
      </c>
      <c r="D1128" s="33">
        <v>137.28</v>
      </c>
      <c r="E1128" s="37">
        <f t="shared" si="202"/>
        <v>1.6081412758062158E-2</v>
      </c>
      <c r="F1128" s="37">
        <f t="shared" si="203"/>
        <v>1.0160814127580622</v>
      </c>
      <c r="G1128" s="37"/>
      <c r="H1128" s="37"/>
      <c r="I1128" s="37"/>
      <c r="J1128" s="37"/>
      <c r="K1128" s="33">
        <v>257.20800000000003</v>
      </c>
      <c r="L1128" s="33">
        <v>1.81</v>
      </c>
      <c r="M1128" s="33">
        <v>3135.626646871403</v>
      </c>
      <c r="N1128" s="33">
        <v>58.472904030978818</v>
      </c>
      <c r="O1128" s="33">
        <v>1940767.4162474838</v>
      </c>
      <c r="P1128" s="33">
        <v>138.63834655220674</v>
      </c>
      <c r="Q1128" s="33">
        <v>85808.935798976934</v>
      </c>
      <c r="R1128" s="33">
        <v>29.836867659083424</v>
      </c>
      <c r="S1128" s="33">
        <v>32.663322842581991</v>
      </c>
      <c r="T1128" s="33">
        <v>22.617311334498833</v>
      </c>
      <c r="U1128" s="37">
        <f t="shared" si="206"/>
        <v>4.1838484248051651E-2</v>
      </c>
      <c r="V1128" s="38">
        <f t="shared" si="207"/>
        <v>1.0418384842480517</v>
      </c>
      <c r="W1128" s="38"/>
      <c r="X1128" s="37"/>
      <c r="Y1128" s="37"/>
      <c r="Z1128" s="37"/>
    </row>
    <row r="1129" spans="1:26" x14ac:dyDescent="0.3">
      <c r="A1129" s="34">
        <v>43800</v>
      </c>
      <c r="B1129" s="33">
        <v>3176.7495238095235</v>
      </c>
      <c r="C1129" s="33">
        <v>58.24</v>
      </c>
      <c r="D1129" s="33">
        <v>139.47</v>
      </c>
      <c r="E1129" s="37">
        <f t="shared" si="202"/>
        <v>1.5826888630950785E-2</v>
      </c>
      <c r="F1129" s="37">
        <f t="shared" si="203"/>
        <v>1.0158268886309507</v>
      </c>
      <c r="G1129" s="37"/>
      <c r="H1129" s="37"/>
      <c r="I1129" s="37"/>
      <c r="J1129" s="37"/>
      <c r="K1129" s="33">
        <v>256.97399999999999</v>
      </c>
      <c r="L1129" s="33">
        <v>1.86</v>
      </c>
      <c r="M1129" s="33">
        <v>3211.1039212453211</v>
      </c>
      <c r="N1129" s="33">
        <v>58.869826208098871</v>
      </c>
      <c r="O1129" s="33">
        <v>1990519.7961435821</v>
      </c>
      <c r="P1129" s="33">
        <v>140.9782737164071</v>
      </c>
      <c r="Q1129" s="33">
        <v>87390.520998718566</v>
      </c>
      <c r="R1129" s="33">
        <v>30.331822322243283</v>
      </c>
      <c r="S1129" s="33">
        <v>33.209287577306569</v>
      </c>
      <c r="T1129" s="33">
        <v>22.77729636344392</v>
      </c>
      <c r="U1129" s="37">
        <f t="shared" si="206"/>
        <v>2.2875553635224141E-2</v>
      </c>
      <c r="V1129" s="38">
        <f t="shared" si="207"/>
        <v>1.0228755536352241</v>
      </c>
      <c r="W1129" s="38"/>
      <c r="X1129" s="37"/>
      <c r="Y1129" s="37"/>
      <c r="Z1129" s="37"/>
    </row>
    <row r="1130" spans="1:26" x14ac:dyDescent="0.3">
      <c r="A1130" s="34">
        <v>43831</v>
      </c>
      <c r="B1130" s="33">
        <v>3278.2028571428577</v>
      </c>
      <c r="C1130" s="33">
        <v>58.686867862126704</v>
      </c>
      <c r="D1130" s="33">
        <v>131.75666666666666</v>
      </c>
      <c r="E1130" s="37">
        <f t="shared" si="202"/>
        <v>-5.6892737343797496E-2</v>
      </c>
      <c r="F1130" s="37">
        <f t="shared" si="203"/>
        <v>0.94310726265620248</v>
      </c>
      <c r="G1130" s="37"/>
      <c r="H1130" s="37"/>
      <c r="I1130" s="37"/>
      <c r="J1130" s="37"/>
      <c r="K1130" s="33">
        <v>257.971</v>
      </c>
      <c r="L1130" s="33">
        <v>1.76</v>
      </c>
      <c r="M1130" s="33">
        <v>3300.8478734099131</v>
      </c>
      <c r="N1130" s="33">
        <v>59.09226226122702</v>
      </c>
      <c r="O1130" s="33">
        <v>2049203.3966981624</v>
      </c>
      <c r="P1130" s="33">
        <v>132.6668092020679</v>
      </c>
      <c r="Q1130" s="33">
        <v>82361.04372939204</v>
      </c>
      <c r="R1130" s="33">
        <v>30.98522030023069</v>
      </c>
      <c r="S1130" s="33">
        <v>33.923158399287829</v>
      </c>
      <c r="T1130" s="33">
        <v>24.880736133348279</v>
      </c>
      <c r="U1130" s="37">
        <f t="shared" si="206"/>
        <v>3.1436851127312301E-2</v>
      </c>
      <c r="V1130" s="38">
        <f t="shared" si="207"/>
        <v>1.0314368511273122</v>
      </c>
      <c r="W1130" s="38"/>
      <c r="X1130" s="37"/>
      <c r="Y1130" s="37"/>
      <c r="Z1130" s="37"/>
    </row>
    <row r="1131" spans="1:26" x14ac:dyDescent="0.3">
      <c r="A1131" s="34">
        <v>43862</v>
      </c>
      <c r="B1131" s="33">
        <v>3277.3142105263164</v>
      </c>
      <c r="C1131" s="33">
        <v>59.133735724253413</v>
      </c>
      <c r="D1131" s="33">
        <v>124.04333333333332</v>
      </c>
      <c r="E1131" s="37">
        <f t="shared" si="202"/>
        <v>-6.0325820103927723E-2</v>
      </c>
      <c r="F1131" s="37">
        <f t="shared" si="203"/>
        <v>0.93967417989607227</v>
      </c>
      <c r="G1131" s="37"/>
      <c r="H1131" s="37"/>
      <c r="I1131" s="37"/>
      <c r="J1131" s="37"/>
      <c r="K1131" s="33">
        <v>258.678</v>
      </c>
      <c r="L1131" s="33">
        <v>1.5</v>
      </c>
      <c r="M1131" s="33">
        <v>3290.9338951392938</v>
      </c>
      <c r="N1131" s="33">
        <v>59.379480495372611</v>
      </c>
      <c r="O1131" s="33">
        <v>2046120.6417283029</v>
      </c>
      <c r="P1131" s="33">
        <v>124.55882588907185</v>
      </c>
      <c r="Q1131" s="33">
        <v>77443.787350910687</v>
      </c>
      <c r="R1131" s="33">
        <v>30.729689264735736</v>
      </c>
      <c r="S1131" s="33">
        <v>33.643652731592461</v>
      </c>
      <c r="T1131" s="33">
        <v>26.420720263292264</v>
      </c>
      <c r="U1131" s="37">
        <f t="shared" si="206"/>
        <v>-2.7111412046109773E-4</v>
      </c>
      <c r="V1131" s="38">
        <f t="shared" si="207"/>
        <v>0.9997288858795389</v>
      </c>
      <c r="W1131" s="38"/>
      <c r="X1131" s="37"/>
      <c r="Y1131" s="37"/>
      <c r="Z1131" s="37"/>
    </row>
    <row r="1132" spans="1:26" x14ac:dyDescent="0.3">
      <c r="A1132" s="34">
        <v>43891</v>
      </c>
      <c r="B1132" s="33">
        <v>2652.3936363636367</v>
      </c>
      <c r="C1132" s="33">
        <v>59.580603586380121</v>
      </c>
      <c r="D1132" s="33">
        <v>116.33</v>
      </c>
      <c r="E1132" s="37">
        <f t="shared" si="202"/>
        <v>-6.4199987094202909E-2</v>
      </c>
      <c r="F1132" s="37">
        <f t="shared" si="203"/>
        <v>0.93580001290579706</v>
      </c>
      <c r="G1132" s="37"/>
      <c r="H1132" s="37"/>
      <c r="I1132" s="37"/>
      <c r="J1132" s="37"/>
      <c r="K1132" s="33">
        <v>258.11500000000001</v>
      </c>
      <c r="L1132" s="33">
        <v>0.87</v>
      </c>
      <c r="M1132" s="33">
        <v>2669.2257490899933</v>
      </c>
      <c r="N1132" s="33">
        <v>59.958702606872883</v>
      </c>
      <c r="O1132" s="33">
        <v>1662683.4930703028</v>
      </c>
      <c r="P1132" s="33">
        <v>117.06823117602617</v>
      </c>
      <c r="Q1132" s="33">
        <v>72922.800031311388</v>
      </c>
      <c r="R1132" s="33">
        <v>24.817168629099413</v>
      </c>
      <c r="S1132" s="33">
        <v>27.181633677916516</v>
      </c>
      <c r="T1132" s="33">
        <v>22.800598610535861</v>
      </c>
      <c r="U1132" s="37">
        <f t="shared" si="206"/>
        <v>-0.21156175740037095</v>
      </c>
      <c r="V1132" s="38">
        <f t="shared" si="207"/>
        <v>0.78843824259962902</v>
      </c>
      <c r="W1132" s="38"/>
      <c r="X1132" s="37"/>
      <c r="Y1132" s="37"/>
      <c r="Z1132" s="37"/>
    </row>
    <row r="1133" spans="1:26" x14ac:dyDescent="0.3">
      <c r="A1133" s="34">
        <v>43922</v>
      </c>
      <c r="B1133" s="33">
        <v>2761.97523809524</v>
      </c>
      <c r="C1133" s="33">
        <v>59.613735724253416</v>
      </c>
      <c r="D1133" s="33">
        <v>110.08333333333331</v>
      </c>
      <c r="E1133" s="37">
        <f t="shared" si="202"/>
        <v>-5.5193325094350175E-2</v>
      </c>
      <c r="F1133" s="37">
        <f t="shared" si="203"/>
        <v>0.94480667490564985</v>
      </c>
      <c r="G1133" s="37"/>
      <c r="H1133" s="37"/>
      <c r="I1133" s="37"/>
      <c r="J1133" s="37"/>
      <c r="K1133" s="33">
        <v>256.38900000000001</v>
      </c>
      <c r="L1133" s="33">
        <v>0.66</v>
      </c>
      <c r="M1133" s="33">
        <v>2798.2142526432599</v>
      </c>
      <c r="N1133" s="33">
        <v>60.395908933620383</v>
      </c>
      <c r="O1133" s="33">
        <v>1746166.6263843619</v>
      </c>
      <c r="P1133" s="33">
        <v>111.52770237152657</v>
      </c>
      <c r="Q1133" s="33">
        <v>69596.511994936081</v>
      </c>
      <c r="R1133" s="33">
        <v>25.927358825280177</v>
      </c>
      <c r="S1133" s="33">
        <v>28.407962507549247</v>
      </c>
      <c r="T1133" s="33">
        <v>25.089858332432161</v>
      </c>
      <c r="U1133" s="37">
        <f t="shared" si="206"/>
        <v>4.0483598428472364E-2</v>
      </c>
      <c r="V1133" s="38">
        <f t="shared" si="207"/>
        <v>1.0404835984284724</v>
      </c>
      <c r="W1133" s="38"/>
      <c r="X1133" s="37"/>
      <c r="Y1133" s="37"/>
      <c r="Z1133" s="37"/>
    </row>
    <row r="1134" spans="1:26" x14ac:dyDescent="0.3">
      <c r="A1134" s="34">
        <v>43952</v>
      </c>
      <c r="B1134" s="33">
        <v>2919.6149999999998</v>
      </c>
      <c r="C1134" s="33">
        <v>59.646867862126712</v>
      </c>
      <c r="D1134" s="33">
        <v>103.10333333333332</v>
      </c>
      <c r="E1134" s="37">
        <f t="shared" si="202"/>
        <v>-6.5505933163890057E-2</v>
      </c>
      <c r="F1134" s="37">
        <f t="shared" si="203"/>
        <v>0.93449406683610992</v>
      </c>
      <c r="G1134" s="37"/>
      <c r="H1134" s="37"/>
      <c r="I1134" s="37"/>
      <c r="J1134" s="37"/>
      <c r="K1134" s="33">
        <v>256.39400000000001</v>
      </c>
      <c r="L1134" s="33">
        <v>0.67</v>
      </c>
      <c r="M1134" s="33">
        <v>2957.8646734907989</v>
      </c>
      <c r="N1134" s="33">
        <v>60.428297338436153</v>
      </c>
      <c r="O1134" s="33">
        <v>1848935.5236703174</v>
      </c>
      <c r="P1134" s="33">
        <v>104.45408294785888</v>
      </c>
      <c r="Q1134" s="33">
        <v>65293.340255075396</v>
      </c>
      <c r="R1134" s="33">
        <v>27.329646394269453</v>
      </c>
      <c r="S1134" s="33">
        <v>29.953170793076815</v>
      </c>
      <c r="T1134" s="33">
        <v>28.317367689373121</v>
      </c>
      <c r="U1134" s="37">
        <f t="shared" si="206"/>
        <v>5.5505668533419719E-2</v>
      </c>
      <c r="V1134" s="38">
        <f t="shared" si="207"/>
        <v>1.0555056685334196</v>
      </c>
      <c r="W1134" s="38"/>
      <c r="X1134" s="37"/>
      <c r="Y1134" s="37"/>
      <c r="Z1134" s="37"/>
    </row>
    <row r="1135" spans="1:26" x14ac:dyDescent="0.3">
      <c r="A1135" s="34">
        <v>43983</v>
      </c>
      <c r="B1135" s="33">
        <v>3104.6609090909087</v>
      </c>
      <c r="C1135" s="33">
        <v>59.68</v>
      </c>
      <c r="D1135" s="33">
        <v>96.490000000000009</v>
      </c>
      <c r="E1135" s="37">
        <f t="shared" si="202"/>
        <v>-6.6292345538142242E-2</v>
      </c>
      <c r="F1135" s="37">
        <f t="shared" si="203"/>
        <v>0.93370765446185777</v>
      </c>
      <c r="G1135" s="37"/>
      <c r="H1135" s="37"/>
      <c r="I1135" s="37"/>
      <c r="J1135" s="37"/>
      <c r="K1135" s="33">
        <v>257.79700000000003</v>
      </c>
      <c r="L1135" s="33">
        <v>0.73</v>
      </c>
      <c r="M1135" s="33">
        <v>3128.2171053933548</v>
      </c>
      <c r="N1135" s="33">
        <v>60.13281395826948</v>
      </c>
      <c r="O1135" s="33">
        <v>1958553.7246368108</v>
      </c>
      <c r="P1135" s="33">
        <v>97.222104873214192</v>
      </c>
      <c r="Q1135" s="33">
        <v>60870.044885366347</v>
      </c>
      <c r="R1135" s="33">
        <v>28.84364384563542</v>
      </c>
      <c r="S1135" s="33">
        <v>31.619674447987151</v>
      </c>
      <c r="T1135" s="33">
        <v>32.175986206766602</v>
      </c>
      <c r="U1135" s="37">
        <f t="shared" si="206"/>
        <v>6.145274312732351E-2</v>
      </c>
      <c r="V1135" s="38">
        <f t="shared" si="207"/>
        <v>1.0614527431273235</v>
      </c>
      <c r="W1135" s="38"/>
      <c r="X1135" s="37"/>
      <c r="Y1135" s="37"/>
      <c r="Z1135" s="3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134"/>
  <sheetViews>
    <sheetView zoomScale="90" zoomScaleNormal="90" workbookViewId="0">
      <pane ySplit="1" topLeftCell="A2" activePane="bottomLeft" state="frozen"/>
      <selection activeCell="F1" sqref="F1"/>
      <selection pane="bottomLeft" activeCell="J26" sqref="J26"/>
    </sheetView>
  </sheetViews>
  <sheetFormatPr defaultRowHeight="13.8" x14ac:dyDescent="0.3"/>
  <cols>
    <col min="1" max="1" width="9.5546875" style="39" bestFit="1" customWidth="1"/>
    <col min="2" max="2" width="7.44140625" bestFit="1" customWidth="1"/>
    <col min="3" max="3" width="8.77734375" bestFit="1" customWidth="1"/>
    <col min="4" max="4" width="7.5546875" bestFit="1" customWidth="1"/>
    <col min="5" max="5" width="14.77734375" customWidth="1"/>
    <col min="6" max="6" width="18.5546875" customWidth="1"/>
    <col min="7" max="7" width="18.44140625" customWidth="1"/>
    <col min="8" max="8" width="19.33203125" customWidth="1"/>
    <col min="9" max="9" width="6.44140625" bestFit="1" customWidth="1"/>
    <col min="10" max="10" width="9.21875" bestFit="1" customWidth="1"/>
    <col min="11" max="11" width="8.77734375" bestFit="1" customWidth="1"/>
    <col min="12" max="12" width="8" bestFit="1" customWidth="1"/>
    <col min="13" max="13" width="19.21875" bestFit="1" customWidth="1"/>
    <col min="14" max="14" width="12.44140625" bestFit="1" customWidth="1"/>
    <col min="15" max="15" width="17.109375" bestFit="1" customWidth="1"/>
    <col min="16" max="16" width="5.44140625" bestFit="1" customWidth="1"/>
    <col min="17" max="17" width="7.44140625" bestFit="1" customWidth="1"/>
    <col min="18" max="18" width="8.21875" bestFit="1" customWidth="1"/>
    <col min="19" max="19" width="11" style="40" bestFit="1" customWidth="1"/>
    <col min="20" max="20" width="11.44140625" style="40" bestFit="1" customWidth="1"/>
    <col min="21" max="21" width="11.88671875" style="40" bestFit="1" customWidth="1"/>
    <col min="22" max="22" width="21.44140625" style="40" bestFit="1" customWidth="1"/>
    <col min="23" max="23" width="22.44140625" style="40" bestFit="1" customWidth="1"/>
    <col min="24" max="24" width="22.33203125" style="37" bestFit="1" customWidth="1"/>
  </cols>
  <sheetData>
    <row r="1" spans="1:24" ht="14.4" thickBot="1" x14ac:dyDescent="0.35">
      <c r="A1" s="41" t="s">
        <v>8</v>
      </c>
      <c r="B1" s="42" t="s">
        <v>1</v>
      </c>
      <c r="C1" s="42" t="s">
        <v>34</v>
      </c>
      <c r="D1" s="42" t="s">
        <v>2</v>
      </c>
      <c r="E1" s="42" t="s">
        <v>51</v>
      </c>
      <c r="F1" s="42" t="s">
        <v>48</v>
      </c>
      <c r="G1" s="42" t="s">
        <v>47</v>
      </c>
      <c r="H1" s="42" t="s">
        <v>50</v>
      </c>
      <c r="I1" s="42" t="s">
        <v>12</v>
      </c>
      <c r="J1" s="42" t="s">
        <v>17</v>
      </c>
      <c r="K1" s="42" t="s">
        <v>35</v>
      </c>
      <c r="L1" s="42" t="s">
        <v>4</v>
      </c>
      <c r="M1" s="42" t="s">
        <v>37</v>
      </c>
      <c r="N1" s="42" t="s">
        <v>36</v>
      </c>
      <c r="O1" s="42" t="s">
        <v>38</v>
      </c>
      <c r="P1" s="42" t="s">
        <v>21</v>
      </c>
      <c r="Q1" s="42" t="s">
        <v>30</v>
      </c>
      <c r="R1" s="42" t="s">
        <v>33</v>
      </c>
      <c r="S1" s="43" t="s">
        <v>39</v>
      </c>
      <c r="T1" s="43" t="s">
        <v>40</v>
      </c>
      <c r="U1" s="43" t="s">
        <v>44</v>
      </c>
      <c r="V1" s="43" t="s">
        <v>41</v>
      </c>
      <c r="W1" s="43" t="s">
        <v>42</v>
      </c>
      <c r="X1" s="44" t="s">
        <v>43</v>
      </c>
    </row>
    <row r="2" spans="1:24" s="32" customFormat="1" x14ac:dyDescent="0.3">
      <c r="A2" s="34">
        <v>9529</v>
      </c>
      <c r="B2" s="33">
        <v>12.67</v>
      </c>
      <c r="C2" s="33">
        <v>0.61499999999999999</v>
      </c>
      <c r="D2" s="33">
        <v>1.248</v>
      </c>
      <c r="E2" s="37">
        <v>-1.6054966764011525E-2</v>
      </c>
      <c r="F2" s="37">
        <v>3.7004820290174899E-2</v>
      </c>
      <c r="G2" s="37">
        <v>-5.9739595321674166E-2</v>
      </c>
      <c r="H2" s="37">
        <v>-5.4121409834734457E-2</v>
      </c>
      <c r="I2" s="33">
        <v>17.899999999999999</v>
      </c>
      <c r="J2" s="33">
        <v>3.6516666666666668</v>
      </c>
      <c r="K2" s="33">
        <v>183.85868770949722</v>
      </c>
      <c r="L2" s="33">
        <v>8.9244745810055868</v>
      </c>
      <c r="M2" s="33">
        <v>3350.0221470256888</v>
      </c>
      <c r="N2" s="33">
        <v>18.110153296089386</v>
      </c>
      <c r="O2" s="33">
        <v>329.97850351129119</v>
      </c>
      <c r="P2" s="33">
        <v>11.389435672748004</v>
      </c>
      <c r="Q2" s="33">
        <v>16.041273315196626</v>
      </c>
      <c r="R2" s="33">
        <v>10.152243589743589</v>
      </c>
      <c r="S2" s="37">
        <v>1.5797791595184333E-3</v>
      </c>
      <c r="T2" s="37">
        <v>1.0015797791595185</v>
      </c>
      <c r="U2" s="37">
        <v>5.2561352822734442E-2</v>
      </c>
      <c r="V2" s="37">
        <v>0.21930983417793648</v>
      </c>
      <c r="W2" s="37">
        <v>2.1135001639080109E-2</v>
      </c>
      <c r="X2" s="37">
        <v>-3.5639793378341889E-2</v>
      </c>
    </row>
    <row r="3" spans="1:24" x14ac:dyDescent="0.3">
      <c r="A3" s="34">
        <v>9557</v>
      </c>
      <c r="B3" s="33">
        <v>11.81</v>
      </c>
      <c r="C3" s="33">
        <v>0.62250000000000005</v>
      </c>
      <c r="D3" s="33">
        <v>1.248</v>
      </c>
      <c r="E3" s="37">
        <v>-2.4119640992203983E-2</v>
      </c>
      <c r="F3" s="37">
        <v>4.17539668578506E-2</v>
      </c>
      <c r="G3" s="37">
        <v>-6.6140182286591465E-2</v>
      </c>
      <c r="H3" s="37">
        <v>-5.2765261879652581E-2</v>
      </c>
      <c r="I3" s="33">
        <v>17.8</v>
      </c>
      <c r="J3" s="33">
        <v>3.6233333333333335</v>
      </c>
      <c r="K3" s="33">
        <v>172.34173764044942</v>
      </c>
      <c r="L3" s="33">
        <v>9.084058567415731</v>
      </c>
      <c r="M3" s="33">
        <v>3153.9691068833795</v>
      </c>
      <c r="N3" s="33">
        <v>18.211895730337076</v>
      </c>
      <c r="O3" s="33">
        <v>333.28987683238421</v>
      </c>
      <c r="P3" s="33">
        <v>10.712352062732478</v>
      </c>
      <c r="Q3" s="33">
        <v>15.046869401752986</v>
      </c>
      <c r="R3" s="33">
        <v>9.4631410256410255</v>
      </c>
      <c r="S3" s="37">
        <v>-7.0290364123776747E-2</v>
      </c>
      <c r="T3" s="37">
        <v>0.92970963587622324</v>
      </c>
      <c r="U3" s="37">
        <v>7.1096483359745166E-2</v>
      </c>
      <c r="V3" s="37">
        <v>0.22053982789503301</v>
      </c>
      <c r="W3" s="37">
        <v>3.5049970597657243E-2</v>
      </c>
      <c r="X3" s="37">
        <v>-3.0379895227006237E-2</v>
      </c>
    </row>
    <row r="4" spans="1:24" x14ac:dyDescent="0.3">
      <c r="A4" s="34">
        <v>9588</v>
      </c>
      <c r="B4" s="33">
        <v>11.48</v>
      </c>
      <c r="C4" s="33">
        <v>0.63</v>
      </c>
      <c r="D4" s="33">
        <v>1.2470000000000001</v>
      </c>
      <c r="E4" s="37">
        <v>-3.2164866763996436E-2</v>
      </c>
      <c r="F4" s="37">
        <v>4.6407216015454722E-2</v>
      </c>
      <c r="G4" s="37">
        <v>-7.2920160570449699E-2</v>
      </c>
      <c r="H4" s="37">
        <v>-5.1504904811607854E-2</v>
      </c>
      <c r="I4" s="33">
        <v>17.899999999999999</v>
      </c>
      <c r="J4" s="33">
        <v>3.5950000000000002</v>
      </c>
      <c r="K4" s="33">
        <v>166.59019217877096</v>
      </c>
      <c r="L4" s="33">
        <v>9.1421446927374301</v>
      </c>
      <c r="M4" s="33">
        <v>3062.6542571505065</v>
      </c>
      <c r="N4" s="33">
        <v>18.095641955307265</v>
      </c>
      <c r="O4" s="33">
        <v>332.67681695702805</v>
      </c>
      <c r="P4" s="33">
        <v>10.395587685954723</v>
      </c>
      <c r="Q4" s="33">
        <v>14.562366728257409</v>
      </c>
      <c r="R4" s="33">
        <v>9.2060946271050526</v>
      </c>
      <c r="S4" s="37">
        <v>-2.8340239317850534E-2</v>
      </c>
      <c r="T4" s="37">
        <v>0.97165976068214943</v>
      </c>
      <c r="U4" s="37">
        <v>0.16965286425030235</v>
      </c>
      <c r="V4" s="37">
        <v>0.25119277340024038</v>
      </c>
      <c r="W4" s="37">
        <v>5.3459399517246986E-2</v>
      </c>
      <c r="X4" s="37">
        <v>-2.1025389486490909E-2</v>
      </c>
    </row>
    <row r="5" spans="1:24" x14ac:dyDescent="0.3">
      <c r="A5" s="34">
        <v>9618</v>
      </c>
      <c r="B5" s="33">
        <v>11.56</v>
      </c>
      <c r="C5" s="33">
        <v>0.63749999999999996</v>
      </c>
      <c r="D5" s="33">
        <v>1.246</v>
      </c>
      <c r="E5" s="37">
        <v>-4.0248966472541392E-2</v>
      </c>
      <c r="F5" s="37">
        <v>5.1040214529190386E-2</v>
      </c>
      <c r="G5" s="37">
        <v>-7.9776152753403107E-2</v>
      </c>
      <c r="H5" s="37">
        <v>-4.7780821900317072E-2</v>
      </c>
      <c r="I5" s="33">
        <v>17.8</v>
      </c>
      <c r="J5" s="33">
        <v>3.5666666666666669</v>
      </c>
      <c r="K5" s="33">
        <v>168.69352134831459</v>
      </c>
      <c r="L5" s="33">
        <v>9.30295154494382</v>
      </c>
      <c r="M5" s="33">
        <v>3115.5750219691813</v>
      </c>
      <c r="N5" s="33">
        <v>18.182709999999997</v>
      </c>
      <c r="O5" s="33">
        <v>335.81370911536328</v>
      </c>
      <c r="P5" s="33">
        <v>10.575158463806092</v>
      </c>
      <c r="Q5" s="33">
        <v>14.771860041900322</v>
      </c>
      <c r="R5" s="33">
        <v>9.2776886035313009</v>
      </c>
      <c r="S5" s="37">
        <v>6.944472352810995E-3</v>
      </c>
      <c r="T5" s="37">
        <v>1.0069444723528109</v>
      </c>
      <c r="U5" s="37">
        <v>0.23292043573192101</v>
      </c>
      <c r="V5" s="37">
        <v>0.25895976718569536</v>
      </c>
      <c r="W5" s="37">
        <v>3.8053473537628335E-2</v>
      </c>
      <c r="X5" s="37">
        <v>-1.8020919261393153E-2</v>
      </c>
    </row>
    <row r="6" spans="1:24" x14ac:dyDescent="0.3">
      <c r="A6" s="34">
        <v>9649</v>
      </c>
      <c r="B6" s="33">
        <v>12.11</v>
      </c>
      <c r="C6" s="33">
        <v>0.64500000000000002</v>
      </c>
      <c r="D6" s="33">
        <v>1.2450000000000001</v>
      </c>
      <c r="E6" s="37">
        <v>-4.8346048050094903E-2</v>
      </c>
      <c r="F6" s="37">
        <v>5.5618991039028565E-2</v>
      </c>
      <c r="G6" s="37">
        <v>-8.6884622473295092E-2</v>
      </c>
      <c r="H6" s="37">
        <v>-4.4184248388082992E-2</v>
      </c>
      <c r="I6" s="33">
        <v>17.7</v>
      </c>
      <c r="J6" s="33">
        <v>3.5383333333333336</v>
      </c>
      <c r="K6" s="33">
        <v>177.71801299435026</v>
      </c>
      <c r="L6" s="33">
        <v>9.4655754237288132</v>
      </c>
      <c r="M6" s="33">
        <v>3296.8151769588385</v>
      </c>
      <c r="N6" s="33">
        <v>18.270761864406783</v>
      </c>
      <c r="O6" s="33">
        <v>338.93764618610692</v>
      </c>
      <c r="P6" s="33">
        <v>11.197979740229949</v>
      </c>
      <c r="Q6" s="33">
        <v>15.591949753085158</v>
      </c>
      <c r="R6" s="33">
        <v>9.7269076305220867</v>
      </c>
      <c r="S6" s="37">
        <v>4.6480694320769372E-2</v>
      </c>
      <c r="T6" s="37">
        <v>1.0464806943207694</v>
      </c>
      <c r="U6" s="37">
        <v>0.2659271554640974</v>
      </c>
      <c r="V6" s="37">
        <v>0.26164651523779536</v>
      </c>
      <c r="W6" s="37">
        <v>1.5225354612546482E-2</v>
      </c>
      <c r="X6" s="37">
        <v>-2.4311564174603895E-2</v>
      </c>
    </row>
    <row r="7" spans="1:24" x14ac:dyDescent="0.3">
      <c r="A7" s="34">
        <v>9679</v>
      </c>
      <c r="B7" s="33">
        <v>12.62</v>
      </c>
      <c r="C7" s="33">
        <v>0.65249999999999997</v>
      </c>
      <c r="D7" s="33">
        <v>1.244</v>
      </c>
      <c r="E7" s="37">
        <v>-5.6456142807059351E-2</v>
      </c>
      <c r="F7" s="37">
        <v>6.0144912378823356E-2</v>
      </c>
      <c r="G7" s="37">
        <v>-9.4264598627901819E-2</v>
      </c>
      <c r="H7" s="37">
        <v>-4.0706514743139799E-2</v>
      </c>
      <c r="I7" s="33">
        <v>17.5</v>
      </c>
      <c r="J7" s="33">
        <v>3.51</v>
      </c>
      <c r="K7" s="33">
        <v>187.31902057142855</v>
      </c>
      <c r="L7" s="33">
        <v>9.6850761428571417</v>
      </c>
      <c r="M7" s="33">
        <v>3489.8939336787917</v>
      </c>
      <c r="N7" s="33">
        <v>18.46472754285714</v>
      </c>
      <c r="O7" s="33">
        <v>344.01173165581753</v>
      </c>
      <c r="P7" s="33">
        <v>11.869694058481269</v>
      </c>
      <c r="Q7" s="33">
        <v>16.469124743360354</v>
      </c>
      <c r="R7" s="33">
        <v>10.144694533762058</v>
      </c>
      <c r="S7" s="37">
        <v>4.1251299548066188E-2</v>
      </c>
      <c r="T7" s="37">
        <v>1.0412512995480663</v>
      </c>
      <c r="U7" s="37">
        <v>0.22523487123352059</v>
      </c>
      <c r="V7" s="37">
        <v>0.25255798895837334</v>
      </c>
      <c r="W7" s="37">
        <v>-5.0507570319568984E-4</v>
      </c>
      <c r="X7" s="37">
        <v>-2.476835045599568E-2</v>
      </c>
    </row>
    <row r="8" spans="1:24" x14ac:dyDescent="0.3">
      <c r="A8" s="34">
        <v>9710</v>
      </c>
      <c r="B8" s="33">
        <v>13.12</v>
      </c>
      <c r="C8" s="33">
        <v>0.66</v>
      </c>
      <c r="D8" s="33">
        <v>1.2430000000000001</v>
      </c>
      <c r="E8" s="37">
        <v>-6.4579282155167617E-2</v>
      </c>
      <c r="F8" s="37">
        <v>6.4619294387567194E-2</v>
      </c>
      <c r="G8" s="37">
        <v>-0.10193735232876211</v>
      </c>
      <c r="H8" s="37">
        <v>-3.8411314045001976E-2</v>
      </c>
      <c r="I8" s="33">
        <v>17.399999999999999</v>
      </c>
      <c r="J8" s="33">
        <v>3.4816666666666665</v>
      </c>
      <c r="K8" s="33">
        <v>195.85973333333334</v>
      </c>
      <c r="L8" s="33">
        <v>9.8527000000000005</v>
      </c>
      <c r="M8" s="33">
        <v>3664.3107550677473</v>
      </c>
      <c r="N8" s="33">
        <v>18.555918333333334</v>
      </c>
      <c r="O8" s="33">
        <v>347.1599290052751</v>
      </c>
      <c r="P8" s="33">
        <v>12.488808219521868</v>
      </c>
      <c r="Q8" s="33">
        <v>17.260693795594307</v>
      </c>
      <c r="R8" s="33">
        <v>10.555108608205952</v>
      </c>
      <c r="S8" s="37">
        <v>3.885492640287587E-2</v>
      </c>
      <c r="T8" s="37">
        <v>1.0388549264028759</v>
      </c>
      <c r="U8" s="37">
        <v>0.20248842887569496</v>
      </c>
      <c r="V8" s="37">
        <v>0.26668448377943221</v>
      </c>
      <c r="W8" s="37">
        <v>-2.1683133253183051E-3</v>
      </c>
      <c r="X8" s="37">
        <v>-2.3219552362555795E-2</v>
      </c>
    </row>
    <row r="9" spans="1:24" x14ac:dyDescent="0.3">
      <c r="A9" s="34">
        <v>9741</v>
      </c>
      <c r="B9" s="33">
        <v>13.32</v>
      </c>
      <c r="C9" s="33">
        <v>0.66749999999999998</v>
      </c>
      <c r="D9" s="33">
        <v>1.242</v>
      </c>
      <c r="E9" s="37">
        <v>-7.2715497607922508E-2</v>
      </c>
      <c r="F9" s="37">
        <v>6.9043404421101684E-2</v>
      </c>
      <c r="G9" s="37">
        <v>-0.10992676428213644</v>
      </c>
      <c r="H9" s="37">
        <v>-3.6163783794388227E-2</v>
      </c>
      <c r="I9" s="33">
        <v>17.5</v>
      </c>
      <c r="J9" s="33">
        <v>3.4533333333333331</v>
      </c>
      <c r="K9" s="33">
        <v>197.70914057142858</v>
      </c>
      <c r="L9" s="33">
        <v>9.9077215714285707</v>
      </c>
      <c r="M9" s="33">
        <v>3714.3578826332882</v>
      </c>
      <c r="N9" s="33">
        <v>18.435041485714287</v>
      </c>
      <c r="O9" s="33">
        <v>346.33877554283367</v>
      </c>
      <c r="P9" s="33">
        <v>12.692614823344712</v>
      </c>
      <c r="Q9" s="33">
        <v>17.470213778374866</v>
      </c>
      <c r="R9" s="33">
        <v>10.72463768115942</v>
      </c>
      <c r="S9" s="37">
        <v>1.5128881596300218E-2</v>
      </c>
      <c r="T9" s="37">
        <v>1.0151288815963002</v>
      </c>
      <c r="U9" s="37">
        <v>0.21753226827812466</v>
      </c>
      <c r="V9" s="37">
        <v>0.27204479449994334</v>
      </c>
      <c r="W9" s="37">
        <v>-1.5969718258654453E-2</v>
      </c>
      <c r="X9" s="37">
        <v>-2.5074224224820973E-2</v>
      </c>
    </row>
    <row r="10" spans="1:24" x14ac:dyDescent="0.3">
      <c r="A10" s="34">
        <v>9771</v>
      </c>
      <c r="B10" s="33">
        <v>13.02</v>
      </c>
      <c r="C10" s="33">
        <v>0.67500000000000004</v>
      </c>
      <c r="D10" s="33">
        <v>1.242</v>
      </c>
      <c r="E10" s="37">
        <v>-8.0052539408390966E-2</v>
      </c>
      <c r="F10" s="37">
        <v>7.3418463710894777E-2</v>
      </c>
      <c r="G10" s="37">
        <v>-0.11825977073064919</v>
      </c>
      <c r="H10" s="37">
        <v>-3.3961900052151606E-2</v>
      </c>
      <c r="I10" s="33">
        <v>17.600000000000001</v>
      </c>
      <c r="J10" s="33">
        <v>3.4249999999999998</v>
      </c>
      <c r="K10" s="33">
        <v>192.1581852272727</v>
      </c>
      <c r="L10" s="33">
        <v>9.9621178977272731</v>
      </c>
      <c r="M10" s="33">
        <v>3625.6686996600788</v>
      </c>
      <c r="N10" s="33">
        <v>18.330296931818179</v>
      </c>
      <c r="O10" s="33">
        <v>345.85871927633008</v>
      </c>
      <c r="P10" s="33">
        <v>12.426517521583341</v>
      </c>
      <c r="Q10" s="33">
        <v>17.03381172227499</v>
      </c>
      <c r="R10" s="33">
        <v>10.483091787439614</v>
      </c>
      <c r="S10" s="37">
        <v>-2.2780028331819999E-2</v>
      </c>
      <c r="T10" s="37">
        <v>0.97721997166817998</v>
      </c>
      <c r="U10" s="37">
        <v>0.26561189968568422</v>
      </c>
      <c r="V10" s="37">
        <v>0.28000121361283004</v>
      </c>
      <c r="W10" s="37">
        <v>-5.4030025604586029E-2</v>
      </c>
      <c r="X10" s="37">
        <v>-2.5453463354386141E-2</v>
      </c>
    </row>
    <row r="11" spans="1:24" x14ac:dyDescent="0.3">
      <c r="A11" s="34">
        <v>9802</v>
      </c>
      <c r="B11" s="33">
        <v>13.19</v>
      </c>
      <c r="C11" s="33">
        <v>0.6825</v>
      </c>
      <c r="D11" s="33">
        <v>1.2410000000000001</v>
      </c>
      <c r="E11" s="37">
        <v>-8.8948803960179679E-2</v>
      </c>
      <c r="F11" s="37">
        <v>7.768616197716316E-2</v>
      </c>
      <c r="G11" s="37">
        <v>-0.1271263631690065</v>
      </c>
      <c r="H11" s="37">
        <v>-3.1210385539945928E-2</v>
      </c>
      <c r="I11" s="33">
        <v>17.7</v>
      </c>
      <c r="J11" s="33">
        <v>3.3966666666666665</v>
      </c>
      <c r="K11" s="33">
        <v>193.56734858757062</v>
      </c>
      <c r="L11" s="33">
        <v>10.015899576271186</v>
      </c>
      <c r="M11" s="33">
        <v>3668.0054543737542</v>
      </c>
      <c r="N11" s="33">
        <v>18.212060621468929</v>
      </c>
      <c r="O11" s="33">
        <v>345.10953516890288</v>
      </c>
      <c r="P11" s="33">
        <v>12.615251212344477</v>
      </c>
      <c r="Q11" s="33">
        <v>17.21908527437661</v>
      </c>
      <c r="R11" s="33">
        <v>10.628525382755841</v>
      </c>
      <c r="S11" s="37">
        <v>1.2972329948799972E-2</v>
      </c>
      <c r="T11" s="37">
        <v>1.0129723299488</v>
      </c>
      <c r="U11" s="37">
        <v>0.27508273124656868</v>
      </c>
      <c r="V11" s="37">
        <v>0.24747440966264023</v>
      </c>
      <c r="W11" s="37">
        <v>-8.0221709560064802E-2</v>
      </c>
      <c r="X11" s="37">
        <v>-1.8186915752071542E-2</v>
      </c>
    </row>
    <row r="12" spans="1:24" x14ac:dyDescent="0.3">
      <c r="A12" s="34">
        <v>9832</v>
      </c>
      <c r="B12" s="33">
        <v>13.49</v>
      </c>
      <c r="C12" s="33">
        <v>0.69</v>
      </c>
      <c r="D12" s="33">
        <v>1.24</v>
      </c>
      <c r="E12" s="37">
        <v>-9.7117818103573561E-2</v>
      </c>
      <c r="F12" s="37">
        <v>8.1963849871161898E-2</v>
      </c>
      <c r="G12" s="37">
        <v>-0.13624245110437405</v>
      </c>
      <c r="H12" s="37">
        <v>-2.8451857719033136E-2</v>
      </c>
      <c r="I12" s="33">
        <v>17.7</v>
      </c>
      <c r="J12" s="33">
        <v>3.3683333333333327</v>
      </c>
      <c r="K12" s="33">
        <v>197.96994180790961</v>
      </c>
      <c r="L12" s="33">
        <v>10.12596440677966</v>
      </c>
      <c r="M12" s="33">
        <v>3767.4225847709204</v>
      </c>
      <c r="N12" s="33">
        <v>18.197385310734461</v>
      </c>
      <c r="O12" s="33">
        <v>346.30126057197481</v>
      </c>
      <c r="P12" s="33">
        <v>13.009052728993124</v>
      </c>
      <c r="Q12" s="33">
        <v>17.677841903544774</v>
      </c>
      <c r="R12" s="33">
        <v>10.879032258064516</v>
      </c>
      <c r="S12" s="37">
        <v>2.2489703490441323E-2</v>
      </c>
      <c r="T12" s="37">
        <v>1.0224897034904412</v>
      </c>
      <c r="U12" s="37">
        <v>0.2871086320521945</v>
      </c>
      <c r="V12" s="37">
        <v>0.11874892771467671</v>
      </c>
      <c r="W12" s="37">
        <v>-8.0105293698975011E-2</v>
      </c>
      <c r="X12" s="37">
        <v>-1.6770166962118083E-2</v>
      </c>
    </row>
    <row r="13" spans="1:24" x14ac:dyDescent="0.3">
      <c r="A13" s="34">
        <v>9863</v>
      </c>
      <c r="B13" s="33">
        <v>13.4</v>
      </c>
      <c r="C13" s="33">
        <v>0.69669999999999999</v>
      </c>
      <c r="D13" s="33">
        <v>1.2290000000000001</v>
      </c>
      <c r="E13" s="37">
        <v>-0.10530001409698342</v>
      </c>
      <c r="F13" s="37">
        <v>8.6195952632963646E-2</v>
      </c>
      <c r="G13" s="37">
        <v>-0.14580740112291313</v>
      </c>
      <c r="H13" s="37">
        <v>-2.5762589571414196E-2</v>
      </c>
      <c r="I13" s="33">
        <v>17.5</v>
      </c>
      <c r="J13" s="33">
        <v>3.34</v>
      </c>
      <c r="K13" s="33">
        <v>198.89658285714285</v>
      </c>
      <c r="L13" s="33">
        <v>10.341138005714285</v>
      </c>
      <c r="M13" s="33">
        <v>3801.4563784615539</v>
      </c>
      <c r="N13" s="33">
        <v>18.242082114285715</v>
      </c>
      <c r="O13" s="33">
        <v>348.65596187531719</v>
      </c>
      <c r="P13" s="33">
        <v>13.185930628677783</v>
      </c>
      <c r="Q13" s="33">
        <v>17.836264453737652</v>
      </c>
      <c r="R13" s="33">
        <v>10.903173311635475</v>
      </c>
      <c r="S13" s="37">
        <v>-6.6939632627988424E-3</v>
      </c>
      <c r="T13" s="37">
        <v>0.99330603673720119</v>
      </c>
      <c r="U13" s="37">
        <v>0.28797255166260105</v>
      </c>
      <c r="V13" s="37">
        <v>0.12416543113219269</v>
      </c>
      <c r="W13" s="37">
        <v>-0.13070869430487564</v>
      </c>
      <c r="X13" s="37">
        <v>-2.0746584817256775E-2</v>
      </c>
    </row>
    <row r="14" spans="1:24" x14ac:dyDescent="0.3">
      <c r="A14" s="34">
        <v>9894</v>
      </c>
      <c r="B14" s="33">
        <v>13.66</v>
      </c>
      <c r="C14" s="33">
        <v>0.70330000000000004</v>
      </c>
      <c r="D14" s="33">
        <v>1.218</v>
      </c>
      <c r="E14" s="37">
        <v>-7.8741724827230963E-2</v>
      </c>
      <c r="F14" s="37">
        <v>7.7773515654364189E-2</v>
      </c>
      <c r="G14" s="37">
        <v>-0.14960030479463837</v>
      </c>
      <c r="H14" s="37">
        <v>-2.2017477351271797E-2</v>
      </c>
      <c r="I14" s="33">
        <v>17.399999999999999</v>
      </c>
      <c r="J14" s="33">
        <v>3.339166666666666</v>
      </c>
      <c r="K14" s="33">
        <v>203.92103333333333</v>
      </c>
      <c r="L14" s="33">
        <v>10.499096833333335</v>
      </c>
      <c r="M14" s="33">
        <v>3914.2095349391061</v>
      </c>
      <c r="N14" s="33">
        <v>18.18271</v>
      </c>
      <c r="O14" s="33">
        <v>349.01224110950449</v>
      </c>
      <c r="P14" s="33">
        <v>13.633966132216205</v>
      </c>
      <c r="Q14" s="33">
        <v>18.358019636037501</v>
      </c>
      <c r="R14" s="33">
        <v>11.215106732348112</v>
      </c>
      <c r="S14" s="37">
        <v>1.9217147185778351E-2</v>
      </c>
      <c r="T14" s="37">
        <v>1.0192171471857783</v>
      </c>
      <c r="U14" s="37">
        <v>0.30184039289774467</v>
      </c>
      <c r="V14" s="37">
        <v>0.13123860636132534</v>
      </c>
      <c r="W14" s="37">
        <v>-0.13271676857021575</v>
      </c>
      <c r="X14" s="37">
        <v>-1.7067209170067432E-2</v>
      </c>
    </row>
    <row r="15" spans="1:24" x14ac:dyDescent="0.3">
      <c r="A15" s="34">
        <v>9922</v>
      </c>
      <c r="B15" s="33">
        <v>13.87</v>
      </c>
      <c r="C15" s="33">
        <v>0.71</v>
      </c>
      <c r="D15" s="33">
        <v>1.208</v>
      </c>
      <c r="E15" s="37">
        <v>-5.2506076562494841E-2</v>
      </c>
      <c r="F15" s="37">
        <v>6.8750601722041615E-2</v>
      </c>
      <c r="G15" s="37">
        <v>-0.15350181923604023</v>
      </c>
      <c r="H15" s="37">
        <v>-1.8342398316504305E-2</v>
      </c>
      <c r="I15" s="33">
        <v>17.3</v>
      </c>
      <c r="J15" s="33">
        <v>3.3383333333333334</v>
      </c>
      <c r="K15" s="33">
        <v>208.25283872832367</v>
      </c>
      <c r="L15" s="33">
        <v>10.660383236994218</v>
      </c>
      <c r="M15" s="33">
        <v>4014.4093105872325</v>
      </c>
      <c r="N15" s="33">
        <v>18.137666127167627</v>
      </c>
      <c r="O15" s="33">
        <v>349.63276475770562</v>
      </c>
      <c r="P15" s="33">
        <v>14.033257507604487</v>
      </c>
      <c r="Q15" s="33">
        <v>18.811934763187697</v>
      </c>
      <c r="R15" s="33">
        <v>11.481788079470199</v>
      </c>
      <c r="S15" s="37">
        <v>1.5256380184096231E-2</v>
      </c>
      <c r="T15" s="37">
        <v>1.0152563801840961</v>
      </c>
      <c r="U15" s="37">
        <v>0.26190074595105584</v>
      </c>
      <c r="V15" s="37">
        <v>0.14470868270287873</v>
      </c>
      <c r="W15" s="37">
        <v>-0.13816268073677707</v>
      </c>
      <c r="X15" s="37">
        <v>-1.6100290950485263E-2</v>
      </c>
    </row>
    <row r="16" spans="1:24" x14ac:dyDescent="0.3">
      <c r="A16" s="34">
        <v>9953</v>
      </c>
      <c r="B16" s="33">
        <v>14.21</v>
      </c>
      <c r="C16" s="33">
        <v>0.7167</v>
      </c>
      <c r="D16" s="33">
        <v>1.1970000000000001</v>
      </c>
      <c r="E16" s="37">
        <v>-2.6603554120972595E-2</v>
      </c>
      <c r="F16" s="37">
        <v>5.9273130235809823E-2</v>
      </c>
      <c r="G16" s="37">
        <v>-0.15775544430490385</v>
      </c>
      <c r="H16" s="37">
        <v>-1.4816418572216161E-2</v>
      </c>
      <c r="I16" s="33">
        <v>17.3</v>
      </c>
      <c r="J16" s="33">
        <v>3.3374999999999999</v>
      </c>
      <c r="K16" s="33">
        <v>213.35781098265895</v>
      </c>
      <c r="L16" s="33">
        <v>10.760981219653178</v>
      </c>
      <c r="M16" s="33">
        <v>4130.1021556971455</v>
      </c>
      <c r="N16" s="33">
        <v>17.972505260115607</v>
      </c>
      <c r="O16" s="33">
        <v>347.90515695773985</v>
      </c>
      <c r="P16" s="33">
        <v>14.488222209157049</v>
      </c>
      <c r="Q16" s="33">
        <v>19.335123464058157</v>
      </c>
      <c r="R16" s="33">
        <v>11.871345029239766</v>
      </c>
      <c r="S16" s="37">
        <v>2.4217707782269154E-2</v>
      </c>
      <c r="T16" s="37">
        <v>1.0242177077822692</v>
      </c>
      <c r="U16" s="37">
        <v>0.30794761777186075</v>
      </c>
      <c r="V16" s="37">
        <v>0.15186529106064395</v>
      </c>
      <c r="W16" s="37">
        <v>-0.14043780068364775</v>
      </c>
      <c r="X16" s="37">
        <v>-1.77226768417591E-2</v>
      </c>
    </row>
    <row r="17" spans="1:24" x14ac:dyDescent="0.3">
      <c r="A17" s="34">
        <v>9983</v>
      </c>
      <c r="B17" s="33">
        <v>14.7</v>
      </c>
      <c r="C17" s="33">
        <v>0.72330000000000005</v>
      </c>
      <c r="D17" s="33">
        <v>1.1859999999999999</v>
      </c>
      <c r="E17" s="37">
        <v>1.3947547312793684E-3</v>
      </c>
      <c r="F17" s="37">
        <v>4.9643731517793555E-2</v>
      </c>
      <c r="G17" s="37">
        <v>-0.16200863510357566</v>
      </c>
      <c r="H17" s="37">
        <v>-1.2130456421656E-2</v>
      </c>
      <c r="I17" s="33">
        <v>17.399999999999999</v>
      </c>
      <c r="J17" s="33">
        <v>3.3366666666666669</v>
      </c>
      <c r="K17" s="33">
        <v>219.44649999999999</v>
      </c>
      <c r="L17" s="33">
        <v>10.797663500000001</v>
      </c>
      <c r="M17" s="33">
        <v>4265.3828622144047</v>
      </c>
      <c r="N17" s="33">
        <v>17.705003333333334</v>
      </c>
      <c r="O17" s="33">
        <v>344.13224997185608</v>
      </c>
      <c r="P17" s="33">
        <v>15.002347055737104</v>
      </c>
      <c r="Q17" s="33">
        <v>19.936096682958418</v>
      </c>
      <c r="R17" s="33">
        <v>12.39460370994941</v>
      </c>
      <c r="S17" s="37">
        <v>3.39015516756812E-2</v>
      </c>
      <c r="T17" s="37">
        <v>1.0339015516756811</v>
      </c>
      <c r="U17" s="37">
        <v>0.35505728127459379</v>
      </c>
      <c r="V17" s="37">
        <v>0.16395850507128618</v>
      </c>
      <c r="W17" s="37">
        <v>-0.20827926847037936</v>
      </c>
      <c r="X17" s="37">
        <v>-2.645289963289521E-2</v>
      </c>
    </row>
    <row r="18" spans="1:24" x14ac:dyDescent="0.3">
      <c r="A18" s="34">
        <v>10014</v>
      </c>
      <c r="B18" s="33">
        <v>14.89</v>
      </c>
      <c r="C18" s="33">
        <v>0.73</v>
      </c>
      <c r="D18" s="33">
        <v>1.175</v>
      </c>
      <c r="E18" s="37">
        <v>2.908806833212485E-2</v>
      </c>
      <c r="F18" s="37">
        <v>3.9290771636205868E-2</v>
      </c>
      <c r="G18" s="37">
        <v>-0.16639718391408653</v>
      </c>
      <c r="H18" s="37">
        <v>-9.4661369861639422E-3</v>
      </c>
      <c r="I18" s="33">
        <v>17.600000000000001</v>
      </c>
      <c r="J18" s="33">
        <v>3.3358333333333334</v>
      </c>
      <c r="K18" s="33">
        <v>219.7569414772727</v>
      </c>
      <c r="L18" s="33">
        <v>10.773846022727271</v>
      </c>
      <c r="M18" s="33">
        <v>4288.8678571402879</v>
      </c>
      <c r="N18" s="33">
        <v>17.341464488636362</v>
      </c>
      <c r="O18" s="33">
        <v>338.44323251442836</v>
      </c>
      <c r="P18" s="33">
        <v>15.120333481747522</v>
      </c>
      <c r="Q18" s="33">
        <v>20.01058803113645</v>
      </c>
      <c r="R18" s="33">
        <v>12.672340425531916</v>
      </c>
      <c r="S18" s="37">
        <v>1.2842352911227079E-2</v>
      </c>
      <c r="T18" s="37">
        <v>1.0128423529112272</v>
      </c>
      <c r="U18" s="37">
        <v>0.35054565871916687</v>
      </c>
      <c r="V18" s="37">
        <v>0.13127008028058018</v>
      </c>
      <c r="W18" s="37">
        <v>-0.24233318091838285</v>
      </c>
      <c r="X18" s="37">
        <v>-3.4445133764910985E-2</v>
      </c>
    </row>
    <row r="19" spans="1:24" x14ac:dyDescent="0.3">
      <c r="A19" s="34">
        <v>10044</v>
      </c>
      <c r="B19" s="33">
        <v>15.22</v>
      </c>
      <c r="C19" s="33">
        <v>0.73670000000000002</v>
      </c>
      <c r="D19" s="33">
        <v>1.1639999999999999</v>
      </c>
      <c r="E19" s="37">
        <v>5.8137015671500869E-2</v>
      </c>
      <c r="F19" s="37">
        <v>2.8682518821488756E-2</v>
      </c>
      <c r="G19" s="37">
        <v>-0.17100923351195352</v>
      </c>
      <c r="H19" s="37">
        <v>-6.8222633883014971E-3</v>
      </c>
      <c r="I19" s="33">
        <v>17.3</v>
      </c>
      <c r="J19" s="33">
        <v>3.335</v>
      </c>
      <c r="K19" s="33">
        <v>228.52258150289015</v>
      </c>
      <c r="L19" s="33">
        <v>11.061273705202312</v>
      </c>
      <c r="M19" s="33">
        <v>4477.9314345860812</v>
      </c>
      <c r="N19" s="33">
        <v>17.477022658959537</v>
      </c>
      <c r="O19" s="33">
        <v>342.4646642482391</v>
      </c>
      <c r="P19" s="33">
        <v>15.820802594477748</v>
      </c>
      <c r="Q19" s="33">
        <v>20.854728675080459</v>
      </c>
      <c r="R19" s="33">
        <v>13.075601374570448</v>
      </c>
      <c r="S19" s="37">
        <v>2.1920505737622203E-2</v>
      </c>
      <c r="T19" s="37">
        <v>1.0219205057376222</v>
      </c>
      <c r="U19" s="37">
        <v>0.2664286779525824</v>
      </c>
      <c r="V19" s="37">
        <v>8.9071021903206038E-2</v>
      </c>
      <c r="W19" s="37">
        <v>-0.2753064183711289</v>
      </c>
      <c r="X19" s="37">
        <v>-3.9606453696271693E-2</v>
      </c>
    </row>
    <row r="20" spans="1:24" x14ac:dyDescent="0.3">
      <c r="A20" s="34">
        <v>10075</v>
      </c>
      <c r="B20" s="33">
        <v>16.03</v>
      </c>
      <c r="C20" s="33">
        <v>0.74329999999999996</v>
      </c>
      <c r="D20" s="33">
        <v>1.153</v>
      </c>
      <c r="E20" s="37">
        <v>8.77375992476912E-2</v>
      </c>
      <c r="F20" s="37">
        <v>1.7524992518731963E-2</v>
      </c>
      <c r="G20" s="37">
        <v>-0.17582063146321847</v>
      </c>
      <c r="H20" s="37">
        <v>-4.4735204515236049E-3</v>
      </c>
      <c r="I20" s="33">
        <v>17.2</v>
      </c>
      <c r="J20" s="33">
        <v>3.3341666666666665</v>
      </c>
      <c r="K20" s="33">
        <v>242.08375523255813</v>
      </c>
      <c r="L20" s="33">
        <v>11.225256098837209</v>
      </c>
      <c r="M20" s="33">
        <v>4761.9945366621914</v>
      </c>
      <c r="N20" s="33">
        <v>17.41251215116279</v>
      </c>
      <c r="O20" s="33">
        <v>342.51900815792305</v>
      </c>
      <c r="P20" s="33">
        <v>16.862861852763803</v>
      </c>
      <c r="Q20" s="33">
        <v>22.135608380554526</v>
      </c>
      <c r="R20" s="33">
        <v>13.902862098872507</v>
      </c>
      <c r="S20" s="37">
        <v>5.1851614187921884E-2</v>
      </c>
      <c r="T20" s="37">
        <v>1.0518516141879219</v>
      </c>
      <c r="U20" s="37">
        <v>0.24835180263119372</v>
      </c>
      <c r="V20" s="37">
        <v>7.446289598148681E-2</v>
      </c>
      <c r="W20" s="37">
        <v>-0.27017788445423152</v>
      </c>
      <c r="X20" s="37">
        <v>-3.617016361315617E-2</v>
      </c>
    </row>
    <row r="21" spans="1:24" x14ac:dyDescent="0.3">
      <c r="A21" s="34">
        <v>10106</v>
      </c>
      <c r="B21" s="33">
        <v>16.940000000000001</v>
      </c>
      <c r="C21" s="33">
        <v>0.75</v>
      </c>
      <c r="D21" s="33">
        <v>1.143</v>
      </c>
      <c r="E21" s="37">
        <v>0.1170547231061061</v>
      </c>
      <c r="F21" s="37">
        <v>5.4728320980066414E-3</v>
      </c>
      <c r="G21" s="37">
        <v>-0.18080332425335532</v>
      </c>
      <c r="H21" s="37">
        <v>-2.1355813037691185E-3</v>
      </c>
      <c r="I21" s="33">
        <v>17.3</v>
      </c>
      <c r="J21" s="33">
        <v>3.3333333333333335</v>
      </c>
      <c r="K21" s="33">
        <v>254.34773526011563</v>
      </c>
      <c r="L21" s="33">
        <v>11.260968208092486</v>
      </c>
      <c r="M21" s="33">
        <v>5021.6969204601974</v>
      </c>
      <c r="N21" s="33">
        <v>17.161715549132946</v>
      </c>
      <c r="O21" s="33">
        <v>338.83114404285743</v>
      </c>
      <c r="P21" s="33">
        <v>17.818723713516423</v>
      </c>
      <c r="Q21" s="33">
        <v>23.292169691516683</v>
      </c>
      <c r="R21" s="33">
        <v>14.820647419072618</v>
      </c>
      <c r="S21" s="37">
        <v>5.5215722602446768E-2</v>
      </c>
      <c r="T21" s="37">
        <v>1.0552157226024468</v>
      </c>
      <c r="U21" s="37">
        <v>0.22460952468523976</v>
      </c>
      <c r="V21" s="37">
        <v>5.3170456048935222E-2</v>
      </c>
      <c r="W21" s="37">
        <v>-0.21310410012160741</v>
      </c>
      <c r="X21" s="37">
        <v>-4.0196965696143394E-2</v>
      </c>
    </row>
    <row r="22" spans="1:24" x14ac:dyDescent="0.3">
      <c r="A22" s="34">
        <v>10136</v>
      </c>
      <c r="B22" s="33">
        <v>16.68</v>
      </c>
      <c r="C22" s="33">
        <v>0.75670000000000004</v>
      </c>
      <c r="D22" s="33">
        <v>1.1319999999999999</v>
      </c>
      <c r="E22" s="37">
        <v>0.14592664845403736</v>
      </c>
      <c r="F22" s="37">
        <v>-7.2497735926386753E-3</v>
      </c>
      <c r="G22" s="37">
        <v>-0.18623166589564377</v>
      </c>
      <c r="H22" s="37">
        <v>1.0556699370667388E-4</v>
      </c>
      <c r="I22" s="33">
        <v>17.399999999999999</v>
      </c>
      <c r="J22" s="33">
        <v>3.3325</v>
      </c>
      <c r="K22" s="33">
        <v>249.00459999999998</v>
      </c>
      <c r="L22" s="33">
        <v>11.296269833333334</v>
      </c>
      <c r="M22" s="33">
        <v>4934.7906924996541</v>
      </c>
      <c r="N22" s="33">
        <v>16.898873333333331</v>
      </c>
      <c r="O22" s="33">
        <v>334.90306138546811</v>
      </c>
      <c r="P22" s="33">
        <v>17.537237852261082</v>
      </c>
      <c r="Q22" s="33">
        <v>22.835106977288742</v>
      </c>
      <c r="R22" s="33">
        <v>14.734982332155479</v>
      </c>
      <c r="S22" s="37">
        <v>-1.5467292293307712E-2</v>
      </c>
      <c r="T22" s="37">
        <v>0.98453270770669232</v>
      </c>
      <c r="U22" s="37">
        <v>0.23934597707657268</v>
      </c>
      <c r="V22" s="37">
        <v>3.5028548023113615E-2</v>
      </c>
      <c r="W22" s="37">
        <v>-0.20627545341493869</v>
      </c>
      <c r="X22" s="37">
        <v>-6.2043150671523772E-2</v>
      </c>
    </row>
    <row r="23" spans="1:24" x14ac:dyDescent="0.3">
      <c r="A23" s="34">
        <v>10167</v>
      </c>
      <c r="B23" s="33">
        <v>17.059999999999999</v>
      </c>
      <c r="C23" s="33">
        <v>0.76329999999999998</v>
      </c>
      <c r="D23" s="33">
        <v>1.121</v>
      </c>
      <c r="E23" s="37">
        <v>0.17722549821264488</v>
      </c>
      <c r="F23" s="37">
        <v>-2.0405575366371664E-2</v>
      </c>
      <c r="G23" s="37">
        <v>-0.19173626264671695</v>
      </c>
      <c r="H23" s="37">
        <v>-1.4438737176494243E-3</v>
      </c>
      <c r="I23" s="33">
        <v>17.3</v>
      </c>
      <c r="J23" s="33">
        <v>3.3316666666666666</v>
      </c>
      <c r="K23" s="33">
        <v>256.14949017341036</v>
      </c>
      <c r="L23" s="33">
        <v>11.460662710982657</v>
      </c>
      <c r="M23" s="33">
        <v>5095.3159806523518</v>
      </c>
      <c r="N23" s="33">
        <v>16.8313938150289</v>
      </c>
      <c r="O23" s="33">
        <v>334.80944984239665</v>
      </c>
      <c r="P23" s="33">
        <v>18.131301434952427</v>
      </c>
      <c r="Q23" s="33">
        <v>23.520186815644777</v>
      </c>
      <c r="R23" s="33">
        <v>15.218554861730597</v>
      </c>
      <c r="S23" s="37">
        <v>2.2526145132932222E-2</v>
      </c>
      <c r="T23" s="37">
        <v>1.0225261451329322</v>
      </c>
      <c r="U23" s="37">
        <v>0.28412902950898666</v>
      </c>
      <c r="V23" s="37">
        <v>-1.3237489793171076E-2</v>
      </c>
      <c r="W23" s="37">
        <v>-0.23477929410937337</v>
      </c>
      <c r="X23" s="37">
        <v>-7.7493073758142739E-2</v>
      </c>
    </row>
    <row r="24" spans="1:24" x14ac:dyDescent="0.3">
      <c r="A24" s="34">
        <v>10197</v>
      </c>
      <c r="B24" s="33">
        <v>17.46</v>
      </c>
      <c r="C24" s="33">
        <v>0.77</v>
      </c>
      <c r="D24" s="33">
        <v>1.1100000000000001</v>
      </c>
      <c r="E24" s="37">
        <v>0.20826587146042708</v>
      </c>
      <c r="F24" s="37">
        <v>-3.4705101022465268E-2</v>
      </c>
      <c r="G24" s="37">
        <v>-0.19746190358028803</v>
      </c>
      <c r="H24" s="37">
        <v>-3.0487841983179997E-3</v>
      </c>
      <c r="I24" s="33">
        <v>17.3</v>
      </c>
      <c r="J24" s="33">
        <v>3.3308333333333335</v>
      </c>
      <c r="K24" s="33">
        <v>262.15533988439302</v>
      </c>
      <c r="L24" s="33">
        <v>11.561260693641618</v>
      </c>
      <c r="M24" s="33">
        <v>5233.9487962650601</v>
      </c>
      <c r="N24" s="33">
        <v>16.666232947976876</v>
      </c>
      <c r="O24" s="33">
        <v>332.74244924709143</v>
      </c>
      <c r="P24" s="33">
        <v>18.646624021402523</v>
      </c>
      <c r="Q24" s="33">
        <v>24.099196924913027</v>
      </c>
      <c r="R24" s="33">
        <v>15.72972972972973</v>
      </c>
      <c r="S24" s="37">
        <v>2.3176008347923115E-2</v>
      </c>
      <c r="T24" s="37">
        <v>1.0231760083479231</v>
      </c>
      <c r="U24" s="37">
        <v>0.33797950922285303</v>
      </c>
      <c r="V24" s="37">
        <v>-4.6678300907300851E-2</v>
      </c>
      <c r="W24" s="37">
        <v>-0.24109266399500262</v>
      </c>
      <c r="X24" s="37">
        <v>-8.9295588537303683E-2</v>
      </c>
    </row>
    <row r="25" spans="1:24" x14ac:dyDescent="0.3">
      <c r="A25" s="34">
        <v>10228</v>
      </c>
      <c r="B25" s="33">
        <v>17.53</v>
      </c>
      <c r="C25" s="33">
        <v>0.77669999999999995</v>
      </c>
      <c r="D25" s="33">
        <v>1.133</v>
      </c>
      <c r="E25" s="37">
        <v>0.24080911740014499</v>
      </c>
      <c r="F25" s="37">
        <v>-4.9571362220341531E-2</v>
      </c>
      <c r="G25" s="37">
        <v>-0.20352543199757678</v>
      </c>
      <c r="H25" s="37">
        <v>-4.7124160050588948E-3</v>
      </c>
      <c r="I25" s="33">
        <v>17.3</v>
      </c>
      <c r="J25" s="33">
        <v>3.33</v>
      </c>
      <c r="K25" s="33">
        <v>263.206363583815</v>
      </c>
      <c r="L25" s="33">
        <v>11.661858676300575</v>
      </c>
      <c r="M25" s="33">
        <v>5274.3350363324607</v>
      </c>
      <c r="N25" s="33">
        <v>17.011569306358378</v>
      </c>
      <c r="O25" s="33">
        <v>340.89113497801924</v>
      </c>
      <c r="P25" s="33">
        <v>18.806128571700768</v>
      </c>
      <c r="Q25" s="33">
        <v>24.220417357765466</v>
      </c>
      <c r="R25" s="33">
        <v>15.472197705207416</v>
      </c>
      <c r="S25" s="37">
        <v>4.00114852168697E-3</v>
      </c>
      <c r="T25" s="37">
        <v>1.0040011485216869</v>
      </c>
      <c r="U25" s="37">
        <v>0.31276660510211007</v>
      </c>
      <c r="V25" s="37">
        <v>-7.8027331557996238E-2</v>
      </c>
      <c r="W25" s="37">
        <v>-0.25218826652752924</v>
      </c>
      <c r="X25" s="37">
        <v>-9.3190365851731904E-2</v>
      </c>
    </row>
    <row r="26" spans="1:24" x14ac:dyDescent="0.3">
      <c r="A26" s="34">
        <v>10259</v>
      </c>
      <c r="B26" s="33">
        <v>17.32</v>
      </c>
      <c r="C26" s="33">
        <v>0.7833</v>
      </c>
      <c r="D26" s="33">
        <v>1.155</v>
      </c>
      <c r="E26" s="37">
        <v>0.23249890605931212</v>
      </c>
      <c r="F26" s="37">
        <v>-6.6894139914781547E-2</v>
      </c>
      <c r="G26" s="37">
        <v>-0.20632496283397783</v>
      </c>
      <c r="H26" s="37">
        <v>-1.1693027576190396E-2</v>
      </c>
      <c r="I26" s="33">
        <v>17.100000000000001</v>
      </c>
      <c r="J26" s="33">
        <v>3.3525</v>
      </c>
      <c r="K26" s="33">
        <v>263.09485146198824</v>
      </c>
      <c r="L26" s="33">
        <v>11.898510228070174</v>
      </c>
      <c r="M26" s="33">
        <v>5291.9697739340891</v>
      </c>
      <c r="N26" s="33">
        <v>17.544720175438592</v>
      </c>
      <c r="O26" s="33">
        <v>352.89983192227902</v>
      </c>
      <c r="P26" s="33">
        <v>18.868850519584033</v>
      </c>
      <c r="Q26" s="33">
        <v>24.221421773126757</v>
      </c>
      <c r="R26" s="33">
        <v>14.995670995670995</v>
      </c>
      <c r="S26" s="37">
        <v>-1.205179579885406E-2</v>
      </c>
      <c r="T26" s="37">
        <v>0.98794820420114593</v>
      </c>
      <c r="U26" s="37">
        <v>0.40071684220846704</v>
      </c>
      <c r="V26" s="37">
        <v>-6.9605169401877554E-2</v>
      </c>
      <c r="W26" s="37">
        <v>-0.2455100998890507</v>
      </c>
      <c r="X26" s="37">
        <v>-9.1041916788122457E-2</v>
      </c>
    </row>
    <row r="27" spans="1:24" x14ac:dyDescent="0.3">
      <c r="A27" s="34">
        <v>10288</v>
      </c>
      <c r="B27" s="33">
        <v>18.25</v>
      </c>
      <c r="C27" s="33">
        <v>0.79</v>
      </c>
      <c r="D27" s="33">
        <v>1.177</v>
      </c>
      <c r="E27" s="37">
        <v>0.22555587786798958</v>
      </c>
      <c r="F27" s="37">
        <v>-8.4125599634688797E-2</v>
      </c>
      <c r="G27" s="37">
        <v>-0.20888482521630936</v>
      </c>
      <c r="H27" s="37">
        <v>-1.8803585023281499E-2</v>
      </c>
      <c r="I27" s="33">
        <v>17.100000000000001</v>
      </c>
      <c r="J27" s="33">
        <v>3.375</v>
      </c>
      <c r="K27" s="33">
        <v>277.22176900584788</v>
      </c>
      <c r="L27" s="33">
        <v>12.000284795321637</v>
      </c>
      <c r="M27" s="33">
        <v>5596.237666536631</v>
      </c>
      <c r="N27" s="33">
        <v>17.878905321637426</v>
      </c>
      <c r="O27" s="33">
        <v>360.91899909663653</v>
      </c>
      <c r="P27" s="33">
        <v>19.943417799064541</v>
      </c>
      <c r="Q27" s="33">
        <v>25.513762948699391</v>
      </c>
      <c r="R27" s="33">
        <v>15.505522514868309</v>
      </c>
      <c r="S27" s="37">
        <v>5.2303176894211406E-2</v>
      </c>
      <c r="T27" s="37">
        <v>1.0523031768942115</v>
      </c>
      <c r="U27" s="37">
        <v>0.42519870707326635</v>
      </c>
      <c r="V27" s="37">
        <v>-4.2028751933260278E-2</v>
      </c>
      <c r="W27" s="37">
        <v>-0.26951736105855506</v>
      </c>
      <c r="X27" s="37">
        <v>-9.2265890130528216E-2</v>
      </c>
    </row>
    <row r="28" spans="1:24" x14ac:dyDescent="0.3">
      <c r="A28" s="34">
        <v>10319</v>
      </c>
      <c r="B28" s="33">
        <v>19.399999999999999</v>
      </c>
      <c r="C28" s="33">
        <v>0.79669999999999996</v>
      </c>
      <c r="D28" s="33">
        <v>1.2</v>
      </c>
      <c r="E28" s="37">
        <v>0.2197067882165824</v>
      </c>
      <c r="F28" s="37">
        <v>-0.10158614718694947</v>
      </c>
      <c r="G28" s="37">
        <v>-0.21138125538349106</v>
      </c>
      <c r="H28" s="37">
        <v>-2.6159718790848885E-2</v>
      </c>
      <c r="I28" s="33">
        <v>17.100000000000001</v>
      </c>
      <c r="J28" s="33">
        <v>3.3975</v>
      </c>
      <c r="K28" s="33">
        <v>294.69053801169582</v>
      </c>
      <c r="L28" s="33">
        <v>12.102059362573097</v>
      </c>
      <c r="M28" s="33">
        <v>5969.2358507701256</v>
      </c>
      <c r="N28" s="33">
        <v>18.228280701754382</v>
      </c>
      <c r="O28" s="33">
        <v>369.23108355279129</v>
      </c>
      <c r="P28" s="33">
        <v>21.257909249487497</v>
      </c>
      <c r="Q28" s="33">
        <v>27.098639189464784</v>
      </c>
      <c r="R28" s="33">
        <v>16.166666666666668</v>
      </c>
      <c r="S28" s="37">
        <v>6.1107986040781798E-2</v>
      </c>
      <c r="T28" s="37">
        <v>1.0611079860407817</v>
      </c>
      <c r="U28" s="37">
        <v>0.37800010624328295</v>
      </c>
      <c r="V28" s="37">
        <v>-5.2704868048152775E-2</v>
      </c>
      <c r="W28" s="37">
        <v>-0.28010746029508748</v>
      </c>
      <c r="X28" s="37">
        <v>-0.10435052341455719</v>
      </c>
    </row>
    <row r="29" spans="1:24" x14ac:dyDescent="0.3">
      <c r="A29" s="34">
        <v>10349</v>
      </c>
      <c r="B29" s="33">
        <v>20</v>
      </c>
      <c r="C29" s="33">
        <v>0.80330000000000001</v>
      </c>
      <c r="D29" s="33">
        <v>1.222</v>
      </c>
      <c r="E29" s="37">
        <v>0.21225651506786081</v>
      </c>
      <c r="F29" s="37">
        <v>-0.11957524140419862</v>
      </c>
      <c r="G29" s="37">
        <v>-0.21397749718156245</v>
      </c>
      <c r="H29" s="37">
        <v>-3.5439327645132579E-2</v>
      </c>
      <c r="I29" s="33">
        <v>17.2</v>
      </c>
      <c r="J29" s="33">
        <v>3.42</v>
      </c>
      <c r="K29" s="33">
        <v>302.03837209302321</v>
      </c>
      <c r="L29" s="33">
        <v>12.13137121511628</v>
      </c>
      <c r="M29" s="33">
        <v>6138.550887571474</v>
      </c>
      <c r="N29" s="33">
        <v>18.45454453488372</v>
      </c>
      <c r="O29" s="33">
        <v>375.06545923061708</v>
      </c>
      <c r="P29" s="33">
        <v>21.832732178740031</v>
      </c>
      <c r="Q29" s="33">
        <v>27.733593696413863</v>
      </c>
      <c r="R29" s="33">
        <v>16.366612111292962</v>
      </c>
      <c r="S29" s="37">
        <v>3.0459207484708654E-2</v>
      </c>
      <c r="T29" s="37">
        <v>1.0304592074847088</v>
      </c>
      <c r="U29" s="37">
        <v>0.29095988498949676</v>
      </c>
      <c r="V29" s="37">
        <v>-0.10727201874845305</v>
      </c>
      <c r="W29" s="37">
        <v>-0.2729506837663318</v>
      </c>
      <c r="X29" s="37">
        <v>-0.11443706728396963</v>
      </c>
    </row>
    <row r="30" spans="1:24" x14ac:dyDescent="0.3">
      <c r="A30" s="34">
        <v>10380</v>
      </c>
      <c r="B30" s="33">
        <v>19.02</v>
      </c>
      <c r="C30" s="33">
        <v>0.81</v>
      </c>
      <c r="D30" s="33">
        <v>1.2450000000000001</v>
      </c>
      <c r="E30" s="37">
        <v>0.20605203771863279</v>
      </c>
      <c r="F30" s="37">
        <v>-0.13757947293908179</v>
      </c>
      <c r="G30" s="37">
        <v>-0.21635156328066607</v>
      </c>
      <c r="H30" s="37">
        <v>-4.518323807612612E-2</v>
      </c>
      <c r="I30" s="33">
        <v>17.100000000000001</v>
      </c>
      <c r="J30" s="33">
        <v>3.4424999999999999</v>
      </c>
      <c r="K30" s="33">
        <v>288.91824912280697</v>
      </c>
      <c r="L30" s="33">
        <v>12.304089473684209</v>
      </c>
      <c r="M30" s="33">
        <v>5892.7396173805628</v>
      </c>
      <c r="N30" s="33">
        <v>18.911841228070177</v>
      </c>
      <c r="O30" s="33">
        <v>385.72349230487924</v>
      </c>
      <c r="P30" s="33">
        <v>20.913421576866707</v>
      </c>
      <c r="Q30" s="33">
        <v>26.482054104053226</v>
      </c>
      <c r="R30" s="33">
        <v>15.277108433734938</v>
      </c>
      <c r="S30" s="37">
        <v>-5.024121643674679E-2</v>
      </c>
      <c r="T30" s="37">
        <v>0.94975878356325316</v>
      </c>
      <c r="U30" s="37">
        <v>0.27149209375540972</v>
      </c>
      <c r="V30" s="37">
        <v>-0.1524351900880947</v>
      </c>
      <c r="W30" s="37">
        <v>-0.23473266919957103</v>
      </c>
      <c r="X30" s="37">
        <v>-0.1165155097191648</v>
      </c>
    </row>
    <row r="31" spans="1:24" x14ac:dyDescent="0.3">
      <c r="A31" s="34">
        <v>10410</v>
      </c>
      <c r="B31" s="33">
        <v>19.16</v>
      </c>
      <c r="C31" s="33">
        <v>0.81669999999999998</v>
      </c>
      <c r="D31" s="33">
        <v>1.268</v>
      </c>
      <c r="E31" s="37">
        <v>0.19911845781210991</v>
      </c>
      <c r="F31" s="37">
        <v>-0.15616868716775567</v>
      </c>
      <c r="G31" s="37">
        <v>-0.21882440965416317</v>
      </c>
      <c r="H31" s="37">
        <v>-5.5655213738816212E-2</v>
      </c>
      <c r="I31" s="33">
        <v>17.100000000000001</v>
      </c>
      <c r="J31" s="33">
        <v>3.4649999999999999</v>
      </c>
      <c r="K31" s="33">
        <v>291.04488187134501</v>
      </c>
      <c r="L31" s="33">
        <v>12.405864040935672</v>
      </c>
      <c r="M31" s="33">
        <v>5957.1998478516216</v>
      </c>
      <c r="N31" s="33">
        <v>19.261216608187134</v>
      </c>
      <c r="O31" s="33">
        <v>394.24474984738288</v>
      </c>
      <c r="P31" s="33">
        <v>21.081905435296797</v>
      </c>
      <c r="Q31" s="33">
        <v>26.613845391227322</v>
      </c>
      <c r="R31" s="33">
        <v>15.110410094637224</v>
      </c>
      <c r="S31" s="37">
        <v>7.3337154254701931E-3</v>
      </c>
      <c r="T31" s="37">
        <v>1.0073337154254702</v>
      </c>
      <c r="U31" s="37">
        <v>0.36407627510369189</v>
      </c>
      <c r="V31" s="37">
        <v>-0.14638608912180384</v>
      </c>
      <c r="W31" s="37">
        <v>-0.19576690815068565</v>
      </c>
      <c r="X31" s="37">
        <v>-0.10917756125960354</v>
      </c>
    </row>
    <row r="32" spans="1:24" x14ac:dyDescent="0.3">
      <c r="A32" s="34">
        <v>10441</v>
      </c>
      <c r="B32" s="33">
        <v>19.78</v>
      </c>
      <c r="C32" s="33">
        <v>0.82330000000000003</v>
      </c>
      <c r="D32" s="33">
        <v>1.29</v>
      </c>
      <c r="E32" s="37">
        <v>0.19243416640182054</v>
      </c>
      <c r="F32" s="37">
        <v>-0.17511143058764578</v>
      </c>
      <c r="G32" s="37">
        <v>-0.22123769609291211</v>
      </c>
      <c r="H32" s="37">
        <v>-6.4375302230835096E-2</v>
      </c>
      <c r="I32" s="33">
        <v>17.100000000000001</v>
      </c>
      <c r="J32" s="33">
        <v>3.4874999999999998</v>
      </c>
      <c r="K32" s="33">
        <v>300.46282690058479</v>
      </c>
      <c r="L32" s="33">
        <v>12.50611958479532</v>
      </c>
      <c r="M32" s="33">
        <v>6171.3009678183598</v>
      </c>
      <c r="N32" s="33">
        <v>19.595401754385964</v>
      </c>
      <c r="O32" s="33">
        <v>402.47615007511041</v>
      </c>
      <c r="P32" s="33">
        <v>21.762131502579248</v>
      </c>
      <c r="Q32" s="33">
        <v>27.390718137541491</v>
      </c>
      <c r="R32" s="33">
        <v>15.333333333333334</v>
      </c>
      <c r="S32" s="37">
        <v>3.1846553651851538E-2</v>
      </c>
      <c r="T32" s="37">
        <v>1.0318465536518515</v>
      </c>
      <c r="U32" s="37">
        <v>0.46972558638937367</v>
      </c>
      <c r="V32" s="37">
        <v>-0.13821775157559824</v>
      </c>
      <c r="W32" s="37">
        <v>-0.18246708618812457</v>
      </c>
      <c r="X32" s="37">
        <v>-9.3377664068264199E-2</v>
      </c>
    </row>
    <row r="33" spans="1:24" x14ac:dyDescent="0.3">
      <c r="A33" s="34">
        <v>10472</v>
      </c>
      <c r="B33" s="33">
        <v>21.17</v>
      </c>
      <c r="C33" s="33">
        <v>0.83</v>
      </c>
      <c r="D33" s="33">
        <v>1.3120000000000001</v>
      </c>
      <c r="E33" s="37">
        <v>0.18688942823979504</v>
      </c>
      <c r="F33" s="37">
        <v>-0.19420057212676323</v>
      </c>
      <c r="G33" s="37">
        <v>-0.2234442616247061</v>
      </c>
      <c r="H33" s="37">
        <v>-7.349760248085202E-2</v>
      </c>
      <c r="I33" s="33">
        <v>17.3</v>
      </c>
      <c r="J33" s="33">
        <v>3.51</v>
      </c>
      <c r="K33" s="33">
        <v>317.85959595375721</v>
      </c>
      <c r="L33" s="33">
        <v>12.462138150289015</v>
      </c>
      <c r="M33" s="33">
        <v>6549.9490221240249</v>
      </c>
      <c r="N33" s="33">
        <v>19.69918705202312</v>
      </c>
      <c r="O33" s="33">
        <v>405.92976462100711</v>
      </c>
      <c r="P33" s="33">
        <v>23.004649446159242</v>
      </c>
      <c r="Q33" s="33">
        <v>28.866481380789029</v>
      </c>
      <c r="R33" s="33">
        <v>16.135670731707318</v>
      </c>
      <c r="S33" s="37">
        <v>6.7913758952207831E-2</v>
      </c>
      <c r="T33" s="37">
        <v>1.0679137589522079</v>
      </c>
      <c r="U33" s="37">
        <v>0.50316472420509273</v>
      </c>
      <c r="V33" s="37">
        <v>-0.15872422235947203</v>
      </c>
      <c r="W33" s="37">
        <v>-0.19897200367610823</v>
      </c>
      <c r="X33" s="37">
        <v>-9.5923772136741192E-2</v>
      </c>
    </row>
    <row r="34" spans="1:24" x14ac:dyDescent="0.3">
      <c r="A34" s="34">
        <v>10502</v>
      </c>
      <c r="B34" s="33">
        <v>21.6</v>
      </c>
      <c r="C34" s="33">
        <v>0.8367</v>
      </c>
      <c r="D34" s="33">
        <v>1.335</v>
      </c>
      <c r="E34" s="37">
        <v>0.18152910576242043</v>
      </c>
      <c r="F34" s="37">
        <v>-0.21374239706344511</v>
      </c>
      <c r="G34" s="37">
        <v>-0.22560088198477102</v>
      </c>
      <c r="H34" s="37">
        <v>-8.318396134795103E-2</v>
      </c>
      <c r="I34" s="33">
        <v>17.2</v>
      </c>
      <c r="J34" s="33">
        <v>3.5324999999999998</v>
      </c>
      <c r="K34" s="33">
        <v>326.20144186046514</v>
      </c>
      <c r="L34" s="33">
        <v>12.635775296511627</v>
      </c>
      <c r="M34" s="33">
        <v>6743.5427971532372</v>
      </c>
      <c r="N34" s="33">
        <v>20.161061337209301</v>
      </c>
      <c r="O34" s="33">
        <v>416.78840899072082</v>
      </c>
      <c r="P34" s="33">
        <v>23.57834423958505</v>
      </c>
      <c r="Q34" s="33">
        <v>29.500230182003232</v>
      </c>
      <c r="R34" s="33">
        <v>16.179775280898877</v>
      </c>
      <c r="S34" s="37">
        <v>2.0108229543345461E-2</v>
      </c>
      <c r="T34" s="37">
        <v>1.0201082295433455</v>
      </c>
      <c r="U34" s="37">
        <v>0.46259734751709458</v>
      </c>
      <c r="V34" s="37">
        <v>-0.23790986468189512</v>
      </c>
      <c r="W34" s="37">
        <v>-0.21355961382221711</v>
      </c>
      <c r="X34" s="37">
        <v>-0.10716626498616444</v>
      </c>
    </row>
    <row r="35" spans="1:24" x14ac:dyDescent="0.3">
      <c r="A35" s="34">
        <v>10533</v>
      </c>
      <c r="B35" s="33">
        <v>23.06</v>
      </c>
      <c r="C35" s="33">
        <v>0.84330000000000005</v>
      </c>
      <c r="D35" s="33">
        <v>1.357</v>
      </c>
      <c r="E35" s="37">
        <v>0.17621672456489823</v>
      </c>
      <c r="F35" s="37">
        <v>-0.23403009961900212</v>
      </c>
      <c r="G35" s="37">
        <v>-0.22785392576974584</v>
      </c>
      <c r="H35" s="37">
        <v>-8.3838404498770558E-2</v>
      </c>
      <c r="I35" s="33">
        <v>17.2</v>
      </c>
      <c r="J35" s="33">
        <v>3.5550000000000002</v>
      </c>
      <c r="K35" s="33">
        <v>348.25024302325579</v>
      </c>
      <c r="L35" s="33">
        <v>12.735447959302325</v>
      </c>
      <c r="M35" s="33">
        <v>7221.2962672418334</v>
      </c>
      <c r="N35" s="33">
        <v>20.493303546511626</v>
      </c>
      <c r="O35" s="33">
        <v>424.94791997602636</v>
      </c>
      <c r="P35" s="33">
        <v>25.1219845711096</v>
      </c>
      <c r="Q35" s="33">
        <v>31.338079943327834</v>
      </c>
      <c r="R35" s="33">
        <v>16.993367722918201</v>
      </c>
      <c r="S35" s="37">
        <v>6.5406200150793486E-2</v>
      </c>
      <c r="T35" s="37">
        <v>1.0654062001507936</v>
      </c>
      <c r="U35" s="37">
        <v>0.27351357731615722</v>
      </c>
      <c r="V35" s="37">
        <v>-0.29483329456700025</v>
      </c>
      <c r="W35" s="37">
        <v>-0.23867065445758895</v>
      </c>
      <c r="X35" s="37">
        <v>-9.9178468692096455E-2</v>
      </c>
    </row>
    <row r="36" spans="1:24" x14ac:dyDescent="0.3">
      <c r="A36" s="34">
        <v>10563</v>
      </c>
      <c r="B36" s="33">
        <v>23.15</v>
      </c>
      <c r="C36" s="33">
        <v>0.85</v>
      </c>
      <c r="D36" s="33">
        <v>1.38</v>
      </c>
      <c r="E36" s="37">
        <v>0.17120441696275335</v>
      </c>
      <c r="F36" s="37">
        <v>-0.25463677392970663</v>
      </c>
      <c r="G36" s="37">
        <v>-0.22991360216669898</v>
      </c>
      <c r="H36" s="37">
        <v>-8.4403165782596101E-2</v>
      </c>
      <c r="I36" s="33">
        <v>17.100000000000001</v>
      </c>
      <c r="J36" s="33">
        <v>3.5775000000000001</v>
      </c>
      <c r="K36" s="33">
        <v>351.6539152046783</v>
      </c>
      <c r="L36" s="33">
        <v>12.911698830409355</v>
      </c>
      <c r="M36" s="33">
        <v>7314.1859619771676</v>
      </c>
      <c r="N36" s="33">
        <v>20.962522807017539</v>
      </c>
      <c r="O36" s="33">
        <v>436.00762969885488</v>
      </c>
      <c r="P36" s="33">
        <v>25.301591027426156</v>
      </c>
      <c r="Q36" s="33">
        <v>31.472825431435954</v>
      </c>
      <c r="R36" s="33">
        <v>16.775362318840578</v>
      </c>
      <c r="S36" s="37">
        <v>3.8952656913301903E-3</v>
      </c>
      <c r="T36" s="37">
        <v>1.0038952656913303</v>
      </c>
      <c r="U36" s="37">
        <v>-0.17226590438268963</v>
      </c>
      <c r="V36" s="37">
        <v>-0.31104062268883315</v>
      </c>
      <c r="W36" s="37">
        <v>-0.24647691336082111</v>
      </c>
      <c r="X36" s="37">
        <v>-0.10538422183560137</v>
      </c>
    </row>
    <row r="37" spans="1:24" x14ac:dyDescent="0.3">
      <c r="A37" s="34">
        <v>10594</v>
      </c>
      <c r="B37" s="33">
        <v>24.86</v>
      </c>
      <c r="C37" s="33">
        <v>0.86</v>
      </c>
      <c r="D37" s="33">
        <v>1.399</v>
      </c>
      <c r="E37" s="37">
        <v>0.16551926756366475</v>
      </c>
      <c r="F37" s="37">
        <v>-0.2761070204142948</v>
      </c>
      <c r="G37" s="37">
        <v>-0.23206842782886827</v>
      </c>
      <c r="H37" s="37">
        <v>-8.5023760093512646E-2</v>
      </c>
      <c r="I37" s="33">
        <v>17.100000000000001</v>
      </c>
      <c r="J37" s="33">
        <v>3.6</v>
      </c>
      <c r="K37" s="33">
        <v>377.6292152046783</v>
      </c>
      <c r="L37" s="33">
        <v>13.063601169590642</v>
      </c>
      <c r="M37" s="33">
        <v>7877.0991940400618</v>
      </c>
      <c r="N37" s="33">
        <v>21.251137251461987</v>
      </c>
      <c r="O37" s="33">
        <v>443.28486614891585</v>
      </c>
      <c r="P37" s="33">
        <v>27.083199620832783</v>
      </c>
      <c r="Q37" s="33">
        <v>33.590937699106412</v>
      </c>
      <c r="R37" s="33">
        <v>17.769835596854897</v>
      </c>
      <c r="S37" s="37">
        <v>7.1265305550322067E-2</v>
      </c>
      <c r="T37" s="37">
        <v>1.0712653055503221</v>
      </c>
      <c r="U37" s="37">
        <v>-0.14326256685066885</v>
      </c>
      <c r="V37" s="37">
        <v>-0.38771010446151077</v>
      </c>
      <c r="W37" s="37">
        <v>-0.24350473142128459</v>
      </c>
      <c r="X37" s="37">
        <v>-0.10873773136621345</v>
      </c>
    </row>
    <row r="38" spans="1:24" x14ac:dyDescent="0.3">
      <c r="A38" s="34">
        <v>10625</v>
      </c>
      <c r="B38" s="33">
        <v>24.99</v>
      </c>
      <c r="C38" s="33">
        <v>0.87</v>
      </c>
      <c r="D38" s="33">
        <v>1.4179999999999999</v>
      </c>
      <c r="E38" s="37">
        <v>0.11130924658764463</v>
      </c>
      <c r="F38" s="37">
        <v>-0.28969003262480353</v>
      </c>
      <c r="G38" s="37">
        <v>-0.23287768197934611</v>
      </c>
      <c r="H38" s="37">
        <v>-8.2878755393906545E-2</v>
      </c>
      <c r="I38" s="33">
        <v>17.100000000000001</v>
      </c>
      <c r="J38" s="33">
        <v>3.5741666666666667</v>
      </c>
      <c r="K38" s="33">
        <v>379.60394561403501</v>
      </c>
      <c r="L38" s="33">
        <v>13.215503508771928</v>
      </c>
      <c r="M38" s="33">
        <v>7941.263014908649</v>
      </c>
      <c r="N38" s="33">
        <v>21.539751695906428</v>
      </c>
      <c r="O38" s="33">
        <v>450.60868167828988</v>
      </c>
      <c r="P38" s="33">
        <v>27.131672798247386</v>
      </c>
      <c r="Q38" s="33">
        <v>33.555039532540263</v>
      </c>
      <c r="R38" s="33">
        <v>17.623413258110013</v>
      </c>
      <c r="S38" s="37">
        <v>5.2156587642958573E-3</v>
      </c>
      <c r="T38" s="37">
        <v>1.0052156587642957</v>
      </c>
      <c r="U38" s="37">
        <v>-0.1887545695636359</v>
      </c>
      <c r="V38" s="37">
        <v>-0.41532374214863799</v>
      </c>
      <c r="W38" s="37">
        <v>-0.24639138687994899</v>
      </c>
      <c r="X38" s="37">
        <v>-0.11706276837092</v>
      </c>
    </row>
    <row r="39" spans="1:24" x14ac:dyDescent="0.3">
      <c r="A39" s="34">
        <v>10653</v>
      </c>
      <c r="B39" s="33">
        <v>25.43</v>
      </c>
      <c r="C39" s="33">
        <v>0.88</v>
      </c>
      <c r="D39" s="33">
        <v>1.4379999999999999</v>
      </c>
      <c r="E39" s="37">
        <v>5.7812882238173158E-2</v>
      </c>
      <c r="F39" s="37">
        <v>-0.30340516613836099</v>
      </c>
      <c r="G39" s="37">
        <v>-0.23371189565943773</v>
      </c>
      <c r="H39" s="37">
        <v>-8.0833941666059506E-2</v>
      </c>
      <c r="I39" s="33">
        <v>17</v>
      </c>
      <c r="J39" s="33">
        <v>3.5483333333333333</v>
      </c>
      <c r="K39" s="33">
        <v>388.55992882352939</v>
      </c>
      <c r="L39" s="33">
        <v>13.446037647058823</v>
      </c>
      <c r="M39" s="33">
        <v>8152.061741503112</v>
      </c>
      <c r="N39" s="33">
        <v>21.972047882352939</v>
      </c>
      <c r="O39" s="33">
        <v>460.97777366423412</v>
      </c>
      <c r="P39" s="33">
        <v>27.675748437861884</v>
      </c>
      <c r="Q39" s="33">
        <v>34.129290955610202</v>
      </c>
      <c r="R39" s="33">
        <v>17.684283727399166</v>
      </c>
      <c r="S39" s="37">
        <v>1.7453834587167285E-2</v>
      </c>
      <c r="T39" s="37">
        <v>1.0174538345871673</v>
      </c>
      <c r="U39" s="37">
        <v>-0.14392820394698291</v>
      </c>
      <c r="V39" s="37">
        <v>-0.41973398497922521</v>
      </c>
      <c r="W39" s="37">
        <v>-0.23389496024546252</v>
      </c>
      <c r="X39" s="37">
        <v>-0.11837642454349862</v>
      </c>
    </row>
    <row r="40" spans="1:24" x14ac:dyDescent="0.3">
      <c r="A40" s="34">
        <v>10684</v>
      </c>
      <c r="B40" s="33">
        <v>25.28</v>
      </c>
      <c r="C40" s="33">
        <v>0.89</v>
      </c>
      <c r="D40" s="33">
        <v>1.4570000000000001</v>
      </c>
      <c r="E40" s="37">
        <v>5.7514856662068681E-3</v>
      </c>
      <c r="F40" s="37">
        <v>-0.31760610542047019</v>
      </c>
      <c r="G40" s="37">
        <v>-0.23461918940976734</v>
      </c>
      <c r="H40" s="37">
        <v>-7.8950495993578507E-2</v>
      </c>
      <c r="I40" s="33">
        <v>16.899999999999999</v>
      </c>
      <c r="J40" s="33">
        <v>3.5225</v>
      </c>
      <c r="K40" s="33">
        <v>388.55360000000002</v>
      </c>
      <c r="L40" s="33">
        <v>13.679300000000001</v>
      </c>
      <c r="M40" s="33">
        <v>8175.8451561135607</v>
      </c>
      <c r="N40" s="33">
        <v>22.394090000000002</v>
      </c>
      <c r="O40" s="33">
        <v>471.21069590417159</v>
      </c>
      <c r="P40" s="33">
        <v>27.568454472898299</v>
      </c>
      <c r="Q40" s="33">
        <v>33.902563138115305</v>
      </c>
      <c r="R40" s="33">
        <v>17.350720658888125</v>
      </c>
      <c r="S40" s="37">
        <v>-5.9160101553715413E-3</v>
      </c>
      <c r="T40" s="37">
        <v>0.99408398984462842</v>
      </c>
      <c r="U40" s="37">
        <v>-0.12746749472617525</v>
      </c>
      <c r="V40" s="37">
        <v>-0.42413085149411467</v>
      </c>
      <c r="W40" s="37">
        <v>-0.24787515772799118</v>
      </c>
      <c r="X40" s="37">
        <v>-0.12016946074710022</v>
      </c>
    </row>
    <row r="41" spans="1:24" x14ac:dyDescent="0.3">
      <c r="A41" s="34">
        <v>10714</v>
      </c>
      <c r="B41" s="33">
        <v>25.66</v>
      </c>
      <c r="C41" s="33">
        <v>0.9</v>
      </c>
      <c r="D41" s="33">
        <v>1.476</v>
      </c>
      <c r="E41" s="37">
        <v>-4.4244656252798387E-2</v>
      </c>
      <c r="F41" s="37">
        <v>-0.33180577534793398</v>
      </c>
      <c r="G41" s="37">
        <v>-0.23537299792459976</v>
      </c>
      <c r="H41" s="37">
        <v>-7.7967228542403788E-2</v>
      </c>
      <c r="I41" s="33">
        <v>17</v>
      </c>
      <c r="J41" s="33">
        <v>3.4966666666666666</v>
      </c>
      <c r="K41" s="33">
        <v>392.07423411764699</v>
      </c>
      <c r="L41" s="33">
        <v>13.751629411764705</v>
      </c>
      <c r="M41" s="33">
        <v>8274.0386240335138</v>
      </c>
      <c r="N41" s="33">
        <v>22.552672235294118</v>
      </c>
      <c r="O41" s="33">
        <v>475.93456777371273</v>
      </c>
      <c r="P41" s="33">
        <v>27.698586875008122</v>
      </c>
      <c r="Q41" s="33">
        <v>33.970071523184799</v>
      </c>
      <c r="R41" s="33">
        <v>17.384823848238483</v>
      </c>
      <c r="S41" s="37">
        <v>1.4919789908833666E-2</v>
      </c>
      <c r="T41" s="37">
        <v>1.0149197899088336</v>
      </c>
      <c r="U41" s="37">
        <v>-6.8243953896926834E-2</v>
      </c>
      <c r="V41" s="37">
        <v>-0.52476968090567233</v>
      </c>
      <c r="W41" s="37">
        <v>-0.24348338207820852</v>
      </c>
      <c r="X41" s="37">
        <v>-0.13388222834190477</v>
      </c>
    </row>
    <row r="42" spans="1:24" x14ac:dyDescent="0.3">
      <c r="A42" s="34">
        <v>10745</v>
      </c>
      <c r="B42" s="33">
        <v>26.15</v>
      </c>
      <c r="C42" s="33">
        <v>0.91</v>
      </c>
      <c r="D42" s="33">
        <v>1.4950000000000001</v>
      </c>
      <c r="E42" s="37">
        <v>-9.3664308737553492E-2</v>
      </c>
      <c r="F42" s="37">
        <v>-0.34618610969480246</v>
      </c>
      <c r="G42" s="37">
        <v>-0.23615243713118117</v>
      </c>
      <c r="H42" s="37">
        <v>-7.7018441206634591E-2</v>
      </c>
      <c r="I42" s="33">
        <v>17.100000000000001</v>
      </c>
      <c r="J42" s="33">
        <v>3.4708333333333332</v>
      </c>
      <c r="K42" s="33">
        <v>397.22461695906429</v>
      </c>
      <c r="L42" s="33">
        <v>13.823112865497075</v>
      </c>
      <c r="M42" s="33">
        <v>8407.0377931541007</v>
      </c>
      <c r="N42" s="33">
        <v>22.709399707602337</v>
      </c>
      <c r="O42" s="33">
        <v>480.63179735240465</v>
      </c>
      <c r="P42" s="33">
        <v>27.93546783028869</v>
      </c>
      <c r="Q42" s="33">
        <v>34.169786393113895</v>
      </c>
      <c r="R42" s="33">
        <v>17.491638795986621</v>
      </c>
      <c r="S42" s="37">
        <v>1.8915831323441507E-2</v>
      </c>
      <c r="T42" s="37">
        <v>1.0189158313234414</v>
      </c>
      <c r="U42" s="37">
        <v>-0.13845496382129951</v>
      </c>
      <c r="V42" s="37">
        <v>-0.57407000724249979</v>
      </c>
      <c r="W42" s="37">
        <v>-0.26857538589921814</v>
      </c>
      <c r="X42" s="37">
        <v>-0.13182358529401528</v>
      </c>
    </row>
    <row r="43" spans="1:24" x14ac:dyDescent="0.3">
      <c r="A43" s="34">
        <v>10775</v>
      </c>
      <c r="B43" s="33">
        <v>28.48</v>
      </c>
      <c r="C43" s="33">
        <v>0.92</v>
      </c>
      <c r="D43" s="33">
        <v>1.514</v>
      </c>
      <c r="E43" s="37">
        <v>-0.14114194371764766</v>
      </c>
      <c r="F43" s="37">
        <v>-0.36089308896774375</v>
      </c>
      <c r="G43" s="37">
        <v>-0.23687334129926629</v>
      </c>
      <c r="H43" s="37">
        <v>-7.610205951731297E-2</v>
      </c>
      <c r="I43" s="33">
        <v>17.3</v>
      </c>
      <c r="J43" s="33">
        <v>3.4450000000000003</v>
      </c>
      <c r="K43" s="33">
        <v>427.61649942196533</v>
      </c>
      <c r="L43" s="33">
        <v>13.813454335260115</v>
      </c>
      <c r="M43" s="33">
        <v>9074.6278984410055</v>
      </c>
      <c r="N43" s="33">
        <v>22.73214115606936</v>
      </c>
      <c r="O43" s="33">
        <v>482.40823870223596</v>
      </c>
      <c r="P43" s="33">
        <v>29.933289406842206</v>
      </c>
      <c r="Q43" s="33">
        <v>36.510951968420429</v>
      </c>
      <c r="R43" s="33">
        <v>18.8110964332893</v>
      </c>
      <c r="S43" s="37">
        <v>8.5352896032843156E-2</v>
      </c>
      <c r="T43" s="37">
        <v>1.0853528960328431</v>
      </c>
      <c r="U43" s="37">
        <v>-0.24455788064595574</v>
      </c>
      <c r="V43" s="37">
        <v>-0.62931342497053455</v>
      </c>
      <c r="W43" s="37">
        <v>-0.26968205803992662</v>
      </c>
      <c r="X43" s="37">
        <v>-0.13194626618299887</v>
      </c>
    </row>
    <row r="44" spans="1:24" x14ac:dyDescent="0.3">
      <c r="A44" s="34">
        <v>10806</v>
      </c>
      <c r="B44" s="33">
        <v>30.1</v>
      </c>
      <c r="C44" s="33">
        <v>0.93</v>
      </c>
      <c r="D44" s="33">
        <v>1.5329999999999999</v>
      </c>
      <c r="E44" s="37">
        <v>-0.1874355573121459</v>
      </c>
      <c r="F44" s="37">
        <v>-0.37588814461964049</v>
      </c>
      <c r="G44" s="37">
        <v>-0.23757878262123189</v>
      </c>
      <c r="H44" s="37">
        <v>-7.5216534569316096E-2</v>
      </c>
      <c r="I44" s="33">
        <v>17.3</v>
      </c>
      <c r="J44" s="33">
        <v>3.4191666666666665</v>
      </c>
      <c r="K44" s="33">
        <v>451.94019075144507</v>
      </c>
      <c r="L44" s="33">
        <v>13.963600578034681</v>
      </c>
      <c r="M44" s="33">
        <v>9615.5050352950639</v>
      </c>
      <c r="N44" s="33">
        <v>23.017419017341037</v>
      </c>
      <c r="O44" s="33">
        <v>489.71990761153927</v>
      </c>
      <c r="P44" s="33">
        <v>31.480313247173004</v>
      </c>
      <c r="Q44" s="33">
        <v>38.291695558437247</v>
      </c>
      <c r="R44" s="33">
        <v>19.634703196347033</v>
      </c>
      <c r="S44" s="37">
        <v>5.5323085211055119E-2</v>
      </c>
      <c r="T44" s="37">
        <v>1.0553230852110551</v>
      </c>
      <c r="U44" s="37">
        <v>-0.31900572477582623</v>
      </c>
      <c r="V44" s="37">
        <v>-0.6400417940380132</v>
      </c>
      <c r="W44" s="37">
        <v>-0.29537372577910448</v>
      </c>
      <c r="X44" s="37">
        <v>-0.13768028606366078</v>
      </c>
    </row>
    <row r="45" spans="1:24" x14ac:dyDescent="0.3">
      <c r="A45" s="34">
        <v>10837</v>
      </c>
      <c r="B45" s="33">
        <v>31.3</v>
      </c>
      <c r="C45" s="33">
        <v>0.94</v>
      </c>
      <c r="D45" s="33">
        <v>1.552</v>
      </c>
      <c r="E45" s="37">
        <v>-0.23326705202481357</v>
      </c>
      <c r="F45" s="37">
        <v>-0.39112641124321934</v>
      </c>
      <c r="G45" s="37">
        <v>-0.23831030926268459</v>
      </c>
      <c r="H45" s="37">
        <v>-7.4360422799263137E-2</v>
      </c>
      <c r="I45" s="33">
        <v>17.3</v>
      </c>
      <c r="J45" s="33">
        <v>3.3933333333333335</v>
      </c>
      <c r="K45" s="33">
        <v>469.95773988439305</v>
      </c>
      <c r="L45" s="33">
        <v>14.113746820809247</v>
      </c>
      <c r="M45" s="33">
        <v>10023.87116830012</v>
      </c>
      <c r="N45" s="33">
        <v>23.302696878612718</v>
      </c>
      <c r="O45" s="33">
        <v>497.03028923967372</v>
      </c>
      <c r="P45" s="33">
        <v>32.563788598776696</v>
      </c>
      <c r="Q45" s="33">
        <v>39.500688697971896</v>
      </c>
      <c r="R45" s="33">
        <v>20.167525773195877</v>
      </c>
      <c r="S45" s="37">
        <v>3.9092925791277523E-2</v>
      </c>
      <c r="T45" s="37">
        <v>1.0390929257912775</v>
      </c>
      <c r="U45" s="37">
        <v>-0.36303190954494746</v>
      </c>
      <c r="V45" s="37">
        <v>-0.54881701667585459</v>
      </c>
      <c r="W45" s="37">
        <v>-0.31379739116434058</v>
      </c>
      <c r="X45" s="37">
        <v>-0.14445755252994452</v>
      </c>
    </row>
    <row r="46" spans="1:24" x14ac:dyDescent="0.3">
      <c r="A46" s="34">
        <v>10867</v>
      </c>
      <c r="B46" s="33">
        <v>27.99</v>
      </c>
      <c r="C46" s="33">
        <v>0.95</v>
      </c>
      <c r="D46" s="33">
        <v>1.5720000000000001</v>
      </c>
      <c r="E46" s="37">
        <v>-0.2773129175835064</v>
      </c>
      <c r="F46" s="37">
        <v>-0.40677327025008436</v>
      </c>
      <c r="G46" s="37">
        <v>-0.23898593024282633</v>
      </c>
      <c r="H46" s="37">
        <v>-7.3532016431354652E-2</v>
      </c>
      <c r="I46" s="33">
        <v>17.3</v>
      </c>
      <c r="J46" s="33">
        <v>3.3674999999999997</v>
      </c>
      <c r="K46" s="33">
        <v>420.25933352601146</v>
      </c>
      <c r="L46" s="33">
        <v>14.263893063583813</v>
      </c>
      <c r="M46" s="33">
        <v>8989.1920277383615</v>
      </c>
      <c r="N46" s="33">
        <v>23.602989364161846</v>
      </c>
      <c r="O46" s="33">
        <v>504.85923071113632</v>
      </c>
      <c r="P46" s="33">
        <v>28.961067164354777</v>
      </c>
      <c r="Q46" s="33">
        <v>35.047458190086381</v>
      </c>
      <c r="R46" s="33">
        <v>17.805343511450381</v>
      </c>
      <c r="S46" s="37">
        <v>-0.11177079401874551</v>
      </c>
      <c r="T46" s="37">
        <v>0.88822920598125443</v>
      </c>
      <c r="U46" s="37">
        <v>-0.38729095446033612</v>
      </c>
      <c r="V46" s="37">
        <v>-0.53285454803937071</v>
      </c>
      <c r="W46" s="37">
        <v>-0.32608587041657611</v>
      </c>
      <c r="X46" s="37">
        <v>-0.13871368682134433</v>
      </c>
    </row>
    <row r="47" spans="1:24" x14ac:dyDescent="0.3">
      <c r="A47" s="34">
        <v>10898</v>
      </c>
      <c r="B47" s="33">
        <v>20.58</v>
      </c>
      <c r="C47" s="33">
        <v>0.96</v>
      </c>
      <c r="D47" s="33">
        <v>1.591</v>
      </c>
      <c r="E47" s="37">
        <v>-0.32072712398864767</v>
      </c>
      <c r="F47" s="37">
        <v>-0.42299366252333925</v>
      </c>
      <c r="G47" s="37">
        <v>-0.23977070871572881</v>
      </c>
      <c r="H47" s="37">
        <v>-7.1245994457250994E-2</v>
      </c>
      <c r="I47" s="33">
        <v>17.3</v>
      </c>
      <c r="J47" s="33">
        <v>3.3416666666666668</v>
      </c>
      <c r="K47" s="33">
        <v>309.00096763005774</v>
      </c>
      <c r="L47" s="33">
        <v>14.414039306358381</v>
      </c>
      <c r="M47" s="33">
        <v>6635.1092280483954</v>
      </c>
      <c r="N47" s="33">
        <v>23.888267225433523</v>
      </c>
      <c r="O47" s="33">
        <v>512.94746267371227</v>
      </c>
      <c r="P47" s="33">
        <v>21.171036000097033</v>
      </c>
      <c r="Q47" s="33">
        <v>25.588770763962753</v>
      </c>
      <c r="R47" s="33">
        <v>12.935260842237586</v>
      </c>
      <c r="S47" s="37">
        <v>-0.30752757312145856</v>
      </c>
      <c r="T47" s="37">
        <v>0.69247242687854138</v>
      </c>
      <c r="U47" s="37">
        <v>-0.41233296394388186</v>
      </c>
      <c r="V47" s="37">
        <v>-0.54630466378192244</v>
      </c>
      <c r="W47" s="37">
        <v>-0.3014772816058402</v>
      </c>
      <c r="X47" s="37">
        <v>-0.12599521687733883</v>
      </c>
    </row>
    <row r="48" spans="1:24" x14ac:dyDescent="0.3">
      <c r="A48" s="34">
        <v>10928</v>
      </c>
      <c r="B48" s="33">
        <v>21.4</v>
      </c>
      <c r="C48" s="33">
        <v>0.97</v>
      </c>
      <c r="D48" s="33">
        <v>1.61</v>
      </c>
      <c r="E48" s="37">
        <v>-0.36331799328265735</v>
      </c>
      <c r="F48" s="37">
        <v>-0.43933637248520663</v>
      </c>
      <c r="G48" s="37">
        <v>-0.24045722576146433</v>
      </c>
      <c r="H48" s="37">
        <v>-6.9004451015457935E-2</v>
      </c>
      <c r="I48" s="33">
        <v>17.2</v>
      </c>
      <c r="J48" s="33">
        <v>3.315833333333333</v>
      </c>
      <c r="K48" s="33">
        <v>323.18105813953485</v>
      </c>
      <c r="L48" s="33">
        <v>14.648861046511627</v>
      </c>
      <c r="M48" s="33">
        <v>6965.8078110881352</v>
      </c>
      <c r="N48" s="33">
        <v>24.314088953488373</v>
      </c>
      <c r="O48" s="33">
        <v>524.0631110211167</v>
      </c>
      <c r="P48" s="33">
        <v>22.007373176418326</v>
      </c>
      <c r="Q48" s="33">
        <v>26.56602442834517</v>
      </c>
      <c r="R48" s="33">
        <v>13.291925465838508</v>
      </c>
      <c r="S48" s="37">
        <v>3.9071191621902264E-2</v>
      </c>
      <c r="T48" s="37">
        <v>1.0390711916219022</v>
      </c>
      <c r="U48" s="37">
        <v>-0.21526194079406857</v>
      </c>
      <c r="V48" s="37">
        <v>-0.43197795887520707</v>
      </c>
      <c r="W48" s="37">
        <v>-0.22427385806387612</v>
      </c>
      <c r="X48" s="37">
        <v>-9.1378365292159369E-2</v>
      </c>
    </row>
    <row r="49" spans="1:24" x14ac:dyDescent="0.3">
      <c r="A49" s="34">
        <v>10959</v>
      </c>
      <c r="B49" s="33">
        <v>21.71</v>
      </c>
      <c r="C49" s="33">
        <v>0.9708</v>
      </c>
      <c r="D49" s="33">
        <v>1.5569999999999999</v>
      </c>
      <c r="E49" s="37">
        <v>-0.40426091940204578</v>
      </c>
      <c r="F49" s="37">
        <v>-0.45619761720898655</v>
      </c>
      <c r="G49" s="37">
        <v>-0.2410902608212333</v>
      </c>
      <c r="H49" s="37">
        <v>-6.6862839660571716E-2</v>
      </c>
      <c r="I49" s="33">
        <v>17.100000000000001</v>
      </c>
      <c r="J49" s="33">
        <v>3.29</v>
      </c>
      <c r="K49" s="33">
        <v>329.77997836257305</v>
      </c>
      <c r="L49" s="33">
        <v>14.746679087719297</v>
      </c>
      <c r="M49" s="33">
        <v>7134.5275416926697</v>
      </c>
      <c r="N49" s="33">
        <v>23.651194210526313</v>
      </c>
      <c r="O49" s="33">
        <v>511.67477579067196</v>
      </c>
      <c r="P49" s="33">
        <v>22.31072429433684</v>
      </c>
      <c r="Q49" s="33">
        <v>26.898469896328542</v>
      </c>
      <c r="R49" s="33">
        <v>13.943481053307645</v>
      </c>
      <c r="S49" s="37">
        <v>1.4382061862394739E-2</v>
      </c>
      <c r="T49" s="37">
        <v>1.0143820618623947</v>
      </c>
      <c r="U49" s="37">
        <v>-0.29697257674849598</v>
      </c>
      <c r="V49" s="37">
        <v>-0.45510945387121238</v>
      </c>
      <c r="W49" s="37">
        <v>-0.23052269645707835</v>
      </c>
      <c r="X49" s="37">
        <v>-9.7587272511789891E-2</v>
      </c>
    </row>
    <row r="50" spans="1:24" x14ac:dyDescent="0.3">
      <c r="A50" s="34">
        <v>10990</v>
      </c>
      <c r="B50" s="33">
        <v>23.07</v>
      </c>
      <c r="C50" s="33">
        <v>0.97170000000000001</v>
      </c>
      <c r="D50" s="33">
        <v>1.5029999999999999</v>
      </c>
      <c r="E50" s="37">
        <v>-0.40299298874395106</v>
      </c>
      <c r="F50" s="37">
        <v>-0.44332969782109943</v>
      </c>
      <c r="G50" s="37">
        <v>-0.2067673320429444</v>
      </c>
      <c r="H50" s="37">
        <v>-6.0266960011566173E-2</v>
      </c>
      <c r="I50" s="33">
        <v>17</v>
      </c>
      <c r="J50" s="33">
        <v>3.2941666666666665</v>
      </c>
      <c r="K50" s="33">
        <v>352.50010058823528</v>
      </c>
      <c r="L50" s="33">
        <v>14.847175888235293</v>
      </c>
      <c r="M50" s="33">
        <v>7652.8265524225981</v>
      </c>
      <c r="N50" s="33">
        <v>22.965221117647058</v>
      </c>
      <c r="O50" s="33">
        <v>498.5781668093266</v>
      </c>
      <c r="P50" s="33">
        <v>23.697117749335874</v>
      </c>
      <c r="Q50" s="33">
        <v>28.53359099168129</v>
      </c>
      <c r="R50" s="33">
        <v>15.34930139720559</v>
      </c>
      <c r="S50" s="37">
        <v>6.0760088295461742E-2</v>
      </c>
      <c r="T50" s="37">
        <v>1.0607600882954618</v>
      </c>
      <c r="U50" s="37">
        <v>-0.28625031708293147</v>
      </c>
      <c r="V50" s="37">
        <v>-0.44747079035926385</v>
      </c>
      <c r="W50" s="37">
        <v>-0.23332342443010257</v>
      </c>
      <c r="X50" s="37">
        <v>-9.9567937832317543E-2</v>
      </c>
    </row>
    <row r="51" spans="1:24" x14ac:dyDescent="0.3">
      <c r="A51" s="34">
        <v>11018</v>
      </c>
      <c r="B51" s="33">
        <v>23.94</v>
      </c>
      <c r="C51" s="33">
        <v>0.97250000000000003</v>
      </c>
      <c r="D51" s="33">
        <v>1.45</v>
      </c>
      <c r="E51" s="37">
        <v>-0.40122152360604602</v>
      </c>
      <c r="F51" s="37">
        <v>-0.42985192260154559</v>
      </c>
      <c r="G51" s="37">
        <v>-0.17540779059882006</v>
      </c>
      <c r="H51" s="37">
        <v>-5.3579739387088043E-2</v>
      </c>
      <c r="I51" s="33">
        <v>16.899999999999999</v>
      </c>
      <c r="J51" s="33">
        <v>3.2983333333333333</v>
      </c>
      <c r="K51" s="33">
        <v>367.95780000000002</v>
      </c>
      <c r="L51" s="33">
        <v>14.947325000000001</v>
      </c>
      <c r="M51" s="33">
        <v>8015.4577481443839</v>
      </c>
      <c r="N51" s="33">
        <v>22.2865</v>
      </c>
      <c r="O51" s="33">
        <v>485.48094130364893</v>
      </c>
      <c r="P51" s="33">
        <v>24.58660779266884</v>
      </c>
      <c r="Q51" s="33">
        <v>29.568429499384308</v>
      </c>
      <c r="R51" s="33">
        <v>16.510344827586209</v>
      </c>
      <c r="S51" s="37">
        <v>3.7017627944164924E-2</v>
      </c>
      <c r="T51" s="37">
        <v>1.037017627944165</v>
      </c>
      <c r="U51" s="37">
        <v>-0.27762998831819763</v>
      </c>
      <c r="V51" s="37">
        <v>-0.50948825798525732</v>
      </c>
      <c r="W51" s="37">
        <v>-0.25099371884077026</v>
      </c>
      <c r="X51" s="37">
        <v>-0.10606502995196232</v>
      </c>
    </row>
    <row r="52" spans="1:24" x14ac:dyDescent="0.3">
      <c r="A52" s="34">
        <v>11049</v>
      </c>
      <c r="B52" s="33">
        <v>25.46</v>
      </c>
      <c r="C52" s="33">
        <v>0.97330000000000005</v>
      </c>
      <c r="D52" s="33">
        <v>1.397</v>
      </c>
      <c r="E52" s="37">
        <v>-0.39974531436579164</v>
      </c>
      <c r="F52" s="37">
        <v>-0.41616925636532942</v>
      </c>
      <c r="G52" s="37">
        <v>-0.14652543235570592</v>
      </c>
      <c r="H52" s="37">
        <v>-4.6920990730505263E-2</v>
      </c>
      <c r="I52" s="33">
        <v>17</v>
      </c>
      <c r="J52" s="33">
        <v>3.3024999999999998</v>
      </c>
      <c r="K52" s="33">
        <v>389.01831647058822</v>
      </c>
      <c r="L52" s="33">
        <v>14.871623229411764</v>
      </c>
      <c r="M52" s="33">
        <v>8501.2288127272568</v>
      </c>
      <c r="N52" s="33">
        <v>21.34558476470588</v>
      </c>
      <c r="O52" s="33">
        <v>466.46569722623633</v>
      </c>
      <c r="P52" s="33">
        <v>25.843436862018297</v>
      </c>
      <c r="Q52" s="33">
        <v>31.040920119317057</v>
      </c>
      <c r="R52" s="33">
        <v>18.224767358625627</v>
      </c>
      <c r="S52" s="37">
        <v>6.1557892999433365E-2</v>
      </c>
      <c r="T52" s="37">
        <v>1.0615578929994334</v>
      </c>
      <c r="U52" s="37">
        <v>-0.29017777598265737</v>
      </c>
      <c r="V52" s="37">
        <v>-0.52210786548184229</v>
      </c>
      <c r="W52" s="37">
        <v>-0.27137552299325263</v>
      </c>
      <c r="X52" s="37">
        <v>-0.11023810515050547</v>
      </c>
    </row>
    <row r="53" spans="1:24" x14ac:dyDescent="0.3">
      <c r="A53" s="34">
        <v>11079</v>
      </c>
      <c r="B53" s="33">
        <v>23.94</v>
      </c>
      <c r="C53" s="33">
        <v>0.97419999999999995</v>
      </c>
      <c r="D53" s="33">
        <v>1.343</v>
      </c>
      <c r="E53" s="37">
        <v>-0.39815489205942722</v>
      </c>
      <c r="F53" s="37">
        <v>-0.40203484210792784</v>
      </c>
      <c r="G53" s="37">
        <v>-0.13205585531223152</v>
      </c>
      <c r="H53" s="37">
        <v>-4.1490293699833813E-2</v>
      </c>
      <c r="I53" s="33">
        <v>16.899999999999999</v>
      </c>
      <c r="J53" s="33">
        <v>3.3066666666666666</v>
      </c>
      <c r="K53" s="33">
        <v>367.95780000000002</v>
      </c>
      <c r="L53" s="33">
        <v>14.973454</v>
      </c>
      <c r="M53" s="33">
        <v>8068.2606659368939</v>
      </c>
      <c r="N53" s="33">
        <v>20.641910000000003</v>
      </c>
      <c r="O53" s="33">
        <v>452.61796467640971</v>
      </c>
      <c r="P53" s="33">
        <v>24.309760633908166</v>
      </c>
      <c r="Q53" s="33">
        <v>29.174802108989027</v>
      </c>
      <c r="R53" s="33">
        <v>17.825763216679078</v>
      </c>
      <c r="S53" s="37">
        <v>-6.1557892999433317E-2</v>
      </c>
      <c r="T53" s="37">
        <v>0.93844210700056663</v>
      </c>
      <c r="U53" s="37">
        <v>-0.39828109868834127</v>
      </c>
      <c r="V53" s="37">
        <v>-0.51055911504286522</v>
      </c>
      <c r="W53" s="37">
        <v>-0.26941858849426215</v>
      </c>
      <c r="X53" s="37">
        <v>-0.11518692472805014</v>
      </c>
    </row>
    <row r="54" spans="1:24" x14ac:dyDescent="0.3">
      <c r="A54" s="34">
        <v>11110</v>
      </c>
      <c r="B54" s="33">
        <v>21.52</v>
      </c>
      <c r="C54" s="33">
        <v>0.97499999999999998</v>
      </c>
      <c r="D54" s="33">
        <v>1.29</v>
      </c>
      <c r="E54" s="37">
        <v>-0.39596878313429673</v>
      </c>
      <c r="F54" s="37">
        <v>-0.38716174329975361</v>
      </c>
      <c r="G54" s="37">
        <v>-0.11735670348613025</v>
      </c>
      <c r="H54" s="37">
        <v>-3.5858490414681032E-2</v>
      </c>
      <c r="I54" s="33">
        <v>16.8</v>
      </c>
      <c r="J54" s="33">
        <v>3.3108333333333331</v>
      </c>
      <c r="K54" s="33">
        <v>332.73122380952378</v>
      </c>
      <c r="L54" s="33">
        <v>15.074950892857141</v>
      </c>
      <c r="M54" s="33">
        <v>7323.3886191176634</v>
      </c>
      <c r="N54" s="33">
        <v>19.945319642857143</v>
      </c>
      <c r="O54" s="33">
        <v>438.99494975194176</v>
      </c>
      <c r="P54" s="33">
        <v>21.866899333389473</v>
      </c>
      <c r="Q54" s="33">
        <v>26.235846681571957</v>
      </c>
      <c r="R54" s="33">
        <v>16.682170542635657</v>
      </c>
      <c r="S54" s="37">
        <v>-0.10656796483624348</v>
      </c>
      <c r="T54" s="37">
        <v>0.89343203516375658</v>
      </c>
      <c r="U54" s="37">
        <v>-0.42385626267315468</v>
      </c>
      <c r="V54" s="37">
        <v>-0.41803093145192172</v>
      </c>
      <c r="W54" s="37">
        <v>-0.24271675429262052</v>
      </c>
      <c r="X54" s="37">
        <v>-0.12477606144291231</v>
      </c>
    </row>
    <row r="55" spans="1:24" x14ac:dyDescent="0.3">
      <c r="A55" s="34">
        <v>11140</v>
      </c>
      <c r="B55" s="33">
        <v>21.06</v>
      </c>
      <c r="C55" s="33">
        <v>0.9758</v>
      </c>
      <c r="D55" s="33">
        <v>1.2370000000000001</v>
      </c>
      <c r="E55" s="37">
        <v>-0.39408551035567008</v>
      </c>
      <c r="F55" s="37">
        <v>-0.37199738542111227</v>
      </c>
      <c r="G55" s="37">
        <v>-0.10268745699148552</v>
      </c>
      <c r="H55" s="37">
        <v>-3.0161579596625909E-2</v>
      </c>
      <c r="I55" s="33">
        <v>16.600000000000001</v>
      </c>
      <c r="J55" s="33">
        <v>3.3150000000000004</v>
      </c>
      <c r="K55" s="33">
        <v>329.54205903614451</v>
      </c>
      <c r="L55" s="33">
        <v>15.269095024096384</v>
      </c>
      <c r="M55" s="33">
        <v>7281.2013151485053</v>
      </c>
      <c r="N55" s="33">
        <v>19.356292831325298</v>
      </c>
      <c r="O55" s="33">
        <v>427.67549984989085</v>
      </c>
      <c r="P55" s="33">
        <v>21.548797592546634</v>
      </c>
      <c r="Q55" s="33">
        <v>25.853225798800107</v>
      </c>
      <c r="R55" s="33">
        <v>17.0250606305578</v>
      </c>
      <c r="S55" s="37">
        <v>-2.1607228587754209E-2</v>
      </c>
      <c r="T55" s="37">
        <v>0.97839277141224579</v>
      </c>
      <c r="U55" s="37">
        <v>-0.37617427029224115</v>
      </c>
      <c r="V55" s="37">
        <v>-0.33423440517068492</v>
      </c>
      <c r="W55" s="37">
        <v>-0.2134332225925295</v>
      </c>
      <c r="X55" s="37">
        <v>-0.12295075531737609</v>
      </c>
    </row>
    <row r="56" spans="1:24" x14ac:dyDescent="0.3">
      <c r="A56" s="34">
        <v>11171</v>
      </c>
      <c r="B56" s="33">
        <v>20.79</v>
      </c>
      <c r="C56" s="33">
        <v>0.97670000000000001</v>
      </c>
      <c r="D56" s="33">
        <v>1.1830000000000001</v>
      </c>
      <c r="E56" s="37">
        <v>-0.39203725732920647</v>
      </c>
      <c r="F56" s="37">
        <v>-0.35625451608752501</v>
      </c>
      <c r="G56" s="37">
        <v>-9.8354419972534135E-2</v>
      </c>
      <c r="H56" s="37">
        <v>-2.4622850361264437E-2</v>
      </c>
      <c r="I56" s="33">
        <v>16.5</v>
      </c>
      <c r="J56" s="33">
        <v>3.3191666666666668</v>
      </c>
      <c r="K56" s="33">
        <v>327.28877999999992</v>
      </c>
      <c r="L56" s="33">
        <v>15.375803339393938</v>
      </c>
      <c r="M56" s="33">
        <v>7259.7259026400579</v>
      </c>
      <c r="N56" s="33">
        <v>18.623502969696972</v>
      </c>
      <c r="O56" s="33">
        <v>413.09551432530986</v>
      </c>
      <c r="P56" s="33">
        <v>21.300602241118138</v>
      </c>
      <c r="Q56" s="33">
        <v>25.55847387197047</v>
      </c>
      <c r="R56" s="33">
        <v>17.57396449704142</v>
      </c>
      <c r="S56" s="37">
        <v>-1.2903404835907841E-2</v>
      </c>
      <c r="T56" s="37">
        <v>0.98709659516409221</v>
      </c>
      <c r="U56" s="37">
        <v>-0.34159438284880395</v>
      </c>
      <c r="V56" s="37">
        <v>-0.30285188375642846</v>
      </c>
      <c r="W56" s="37">
        <v>-0.19935359238176709</v>
      </c>
      <c r="X56" s="37">
        <v>-0.11761660054647116</v>
      </c>
    </row>
    <row r="57" spans="1:24" x14ac:dyDescent="0.3">
      <c r="A57" s="34">
        <v>11202</v>
      </c>
      <c r="B57" s="33">
        <v>20.78</v>
      </c>
      <c r="C57" s="33">
        <v>0.97750000000000004</v>
      </c>
      <c r="D57" s="33">
        <v>1.1299999999999999</v>
      </c>
      <c r="E57" s="37">
        <v>-0.38926167171623116</v>
      </c>
      <c r="F57" s="37">
        <v>-0.33959323760262716</v>
      </c>
      <c r="G57" s="37">
        <v>-9.3552655732544565E-2</v>
      </c>
      <c r="H57" s="37">
        <v>-1.88164906130317E-2</v>
      </c>
      <c r="I57" s="33">
        <v>16.600000000000001</v>
      </c>
      <c r="J57" s="33">
        <v>3.3233333333333333</v>
      </c>
      <c r="K57" s="33">
        <v>325.1606831325301</v>
      </c>
      <c r="L57" s="33">
        <v>15.295696234939758</v>
      </c>
      <c r="M57" s="33">
        <v>7240.7950578191967</v>
      </c>
      <c r="N57" s="33">
        <v>17.681981325301201</v>
      </c>
      <c r="O57" s="33">
        <v>393.74872066100539</v>
      </c>
      <c r="P57" s="33">
        <v>21.072581788447302</v>
      </c>
      <c r="Q57" s="33">
        <v>25.290051551861261</v>
      </c>
      <c r="R57" s="33">
        <v>18.389380530973455</v>
      </c>
      <c r="S57" s="37">
        <v>-4.8111619884015546E-4</v>
      </c>
      <c r="T57" s="37">
        <v>0.99951888380115983</v>
      </c>
      <c r="U57" s="37">
        <v>-0.35330911861857528</v>
      </c>
      <c r="V57" s="37">
        <v>-0.3156857159133124</v>
      </c>
      <c r="W57" s="37">
        <v>-0.18432673144907996</v>
      </c>
      <c r="X57" s="37">
        <v>-0.11429133808687064</v>
      </c>
    </row>
    <row r="58" spans="1:24" x14ac:dyDescent="0.3">
      <c r="A58" s="34">
        <v>11232</v>
      </c>
      <c r="B58" s="33">
        <v>17.920000000000002</v>
      </c>
      <c r="C58" s="33">
        <v>0.97829999999999995</v>
      </c>
      <c r="D58" s="33">
        <v>1.077</v>
      </c>
      <c r="E58" s="37">
        <v>-0.38678345209978615</v>
      </c>
      <c r="F58" s="37">
        <v>-0.32251118351076258</v>
      </c>
      <c r="G58" s="37">
        <v>-8.8593053518997156E-2</v>
      </c>
      <c r="H58" s="37">
        <v>-1.2898064776717622E-2</v>
      </c>
      <c r="I58" s="33">
        <v>16.5</v>
      </c>
      <c r="J58" s="33">
        <v>3.3275000000000001</v>
      </c>
      <c r="K58" s="33">
        <v>282.10750060606063</v>
      </c>
      <c r="L58" s="33">
        <v>15.400991509090908</v>
      </c>
      <c r="M58" s="33">
        <v>6310.6508706018758</v>
      </c>
      <c r="N58" s="33">
        <v>16.954786727272726</v>
      </c>
      <c r="O58" s="33">
        <v>379.27293457802563</v>
      </c>
      <c r="P58" s="33">
        <v>18.21487015465862</v>
      </c>
      <c r="Q58" s="33">
        <v>21.881118207635769</v>
      </c>
      <c r="R58" s="33">
        <v>16.638811513463327</v>
      </c>
      <c r="S58" s="37">
        <v>-0.14807357812429686</v>
      </c>
      <c r="T58" s="37">
        <v>0.85192642187570311</v>
      </c>
      <c r="U58" s="37">
        <v>-0.45732703934785413</v>
      </c>
      <c r="V58" s="37">
        <v>-0.31829021193801132</v>
      </c>
      <c r="W58" s="37">
        <v>-0.18016007675731771</v>
      </c>
      <c r="X58" s="37">
        <v>-0.11023524878762858</v>
      </c>
    </row>
    <row r="59" spans="1:24" x14ac:dyDescent="0.3">
      <c r="A59" s="34">
        <v>11263</v>
      </c>
      <c r="B59" s="33">
        <v>16.62</v>
      </c>
      <c r="C59" s="33">
        <v>0.97919999999999996</v>
      </c>
      <c r="D59" s="33">
        <v>1.0229999999999999</v>
      </c>
      <c r="E59" s="37">
        <v>-0.38405503653029394</v>
      </c>
      <c r="F59" s="37">
        <v>-0.30466422873273613</v>
      </c>
      <c r="G59" s="37">
        <v>-7.8815652589537155E-2</v>
      </c>
      <c r="H59" s="37">
        <v>-8.9132418113324619E-3</v>
      </c>
      <c r="I59" s="33">
        <v>16.399999999999999</v>
      </c>
      <c r="J59" s="33">
        <v>3.3316666666666666</v>
      </c>
      <c r="K59" s="33">
        <v>263.23749146341464</v>
      </c>
      <c r="L59" s="33">
        <v>15.509154731707318</v>
      </c>
      <c r="M59" s="33">
        <v>5917.446267208361</v>
      </c>
      <c r="N59" s="33">
        <v>16.202885304878048</v>
      </c>
      <c r="O59" s="33">
        <v>364.23270345091174</v>
      </c>
      <c r="P59" s="33">
        <v>16.939711377775158</v>
      </c>
      <c r="Q59" s="33">
        <v>20.377938385497842</v>
      </c>
      <c r="R59" s="33">
        <v>16.246334310850443</v>
      </c>
      <c r="S59" s="37">
        <v>-7.5310618119482337E-2</v>
      </c>
      <c r="T59" s="37">
        <v>0.92468938188051764</v>
      </c>
      <c r="U59" s="37">
        <v>-0.45432513257288887</v>
      </c>
      <c r="V59" s="37">
        <v>-0.30134031416650187</v>
      </c>
      <c r="W59" s="37">
        <v>-0.1434093972960242</v>
      </c>
      <c r="X59" s="37">
        <v>-9.3421656354847116E-2</v>
      </c>
    </row>
    <row r="60" spans="1:24" x14ac:dyDescent="0.3">
      <c r="A60" s="34">
        <v>11293</v>
      </c>
      <c r="B60" s="33">
        <v>15.51</v>
      </c>
      <c r="C60" s="33">
        <v>0.98</v>
      </c>
      <c r="D60" s="33">
        <v>0.97</v>
      </c>
      <c r="E60" s="37">
        <v>-0.38039896742986712</v>
      </c>
      <c r="F60" s="37">
        <v>-0.28563589993244731</v>
      </c>
      <c r="G60" s="37">
        <v>-6.8318376628823785E-2</v>
      </c>
      <c r="H60" s="37">
        <v>-4.5780763569798211E-3</v>
      </c>
      <c r="I60" s="33">
        <v>16.100000000000001</v>
      </c>
      <c r="J60" s="33">
        <v>3.3358333333333325</v>
      </c>
      <c r="K60" s="33">
        <v>250.23410124223599</v>
      </c>
      <c r="L60" s="33">
        <v>15.811052173913041</v>
      </c>
      <c r="M60" s="33">
        <v>5654.7553099463648</v>
      </c>
      <c r="N60" s="33">
        <v>15.649714906832294</v>
      </c>
      <c r="O60" s="33">
        <v>353.65007418749019</v>
      </c>
      <c r="P60" s="33">
        <v>16.055001856531316</v>
      </c>
      <c r="Q60" s="33">
        <v>19.349603578733884</v>
      </c>
      <c r="R60" s="33">
        <v>15.989690721649485</v>
      </c>
      <c r="S60" s="37">
        <v>-6.9121812238854746E-2</v>
      </c>
      <c r="T60" s="37">
        <v>0.93087818776114528</v>
      </c>
      <c r="U60" s="37">
        <v>-0.40187747602002699</v>
      </c>
      <c r="V60" s="37">
        <v>-0.26820675850630105</v>
      </c>
      <c r="W60" s="37">
        <v>-0.11089856368970574</v>
      </c>
      <c r="X60" s="37">
        <v>-8.3389309988069815E-2</v>
      </c>
    </row>
    <row r="61" spans="1:24" x14ac:dyDescent="0.3">
      <c r="A61" s="34">
        <v>11324</v>
      </c>
      <c r="B61" s="33">
        <v>15.98</v>
      </c>
      <c r="C61" s="33">
        <v>0.9667</v>
      </c>
      <c r="D61" s="33">
        <v>0.94</v>
      </c>
      <c r="E61" s="37">
        <v>-0.37700289666442222</v>
      </c>
      <c r="F61" s="37">
        <v>-0.2659822944527197</v>
      </c>
      <c r="G61" s="37">
        <v>-5.744246326734137E-2</v>
      </c>
      <c r="H61" s="37">
        <v>-6.4742759065872235E-5</v>
      </c>
      <c r="I61" s="33">
        <v>15.9</v>
      </c>
      <c r="J61" s="33">
        <v>3.34</v>
      </c>
      <c r="K61" s="33">
        <v>261.05993333333333</v>
      </c>
      <c r="L61" s="33">
        <v>15.792655666666665</v>
      </c>
      <c r="M61" s="33">
        <v>5929.1359723673195</v>
      </c>
      <c r="N61" s="33">
        <v>15.356466666666664</v>
      </c>
      <c r="O61" s="33">
        <v>348.77270425690108</v>
      </c>
      <c r="P61" s="33">
        <v>16.705478731547604</v>
      </c>
      <c r="Q61" s="33">
        <v>20.167540874417739</v>
      </c>
      <c r="R61" s="33">
        <v>17</v>
      </c>
      <c r="S61" s="37">
        <v>2.9852963149681128E-2</v>
      </c>
      <c r="T61" s="37">
        <v>1.0298529631496811</v>
      </c>
      <c r="U61" s="37">
        <v>-0.49102268451180608</v>
      </c>
      <c r="V61" s="37">
        <v>-0.23861673293008057</v>
      </c>
      <c r="W61" s="37">
        <v>-9.6697107147757588E-2</v>
      </c>
      <c r="X61" s="37">
        <v>-8.0521140191449181E-2</v>
      </c>
    </row>
    <row r="62" spans="1:24" x14ac:dyDescent="0.3">
      <c r="A62" s="34">
        <v>11355</v>
      </c>
      <c r="B62" s="33">
        <v>17.2</v>
      </c>
      <c r="C62" s="33">
        <v>0.95330000000000004</v>
      </c>
      <c r="D62" s="33">
        <v>0.91</v>
      </c>
      <c r="E62" s="37">
        <v>-0.37465043394636</v>
      </c>
      <c r="F62" s="37">
        <v>-0.25248837028075455</v>
      </c>
      <c r="G62" s="37">
        <v>-4.8500580853673814E-2</v>
      </c>
      <c r="H62" s="37">
        <v>3.4439189739172704E-3</v>
      </c>
      <c r="I62" s="33">
        <v>15.7</v>
      </c>
      <c r="J62" s="33">
        <v>3.3683333333333327</v>
      </c>
      <c r="K62" s="33">
        <v>284.57016560509555</v>
      </c>
      <c r="L62" s="33">
        <v>15.77213598089172</v>
      </c>
      <c r="M62" s="33">
        <v>6492.9463213382624</v>
      </c>
      <c r="N62" s="33">
        <v>15.055747133757961</v>
      </c>
      <c r="O62" s="33">
        <v>343.52216002429179</v>
      </c>
      <c r="P62" s="33">
        <v>18.161492436976083</v>
      </c>
      <c r="Q62" s="33">
        <v>21.955007167462472</v>
      </c>
      <c r="R62" s="33">
        <v>18.901098901098898</v>
      </c>
      <c r="S62" s="37">
        <v>7.3571443481278767E-2</v>
      </c>
      <c r="T62" s="37">
        <v>1.0735714434812789</v>
      </c>
      <c r="U62" s="37">
        <v>-0.51404348505263031</v>
      </c>
      <c r="V62" s="37">
        <v>-0.23054748442166995</v>
      </c>
      <c r="W62" s="37">
        <v>-9.2146445882695716E-2</v>
      </c>
      <c r="X62" s="37">
        <v>-8.3254390588565208E-2</v>
      </c>
    </row>
    <row r="63" spans="1:24" x14ac:dyDescent="0.3">
      <c r="A63" s="34">
        <v>11383</v>
      </c>
      <c r="B63" s="33">
        <v>17.53</v>
      </c>
      <c r="C63" s="33">
        <v>0.94</v>
      </c>
      <c r="D63" s="33">
        <v>0.88</v>
      </c>
      <c r="E63" s="37">
        <v>-0.37202814659383854</v>
      </c>
      <c r="F63" s="37">
        <v>-0.23873614729455594</v>
      </c>
      <c r="G63" s="37">
        <v>-3.9375351477973553E-2</v>
      </c>
      <c r="H63" s="37">
        <v>7.058883868597654E-3</v>
      </c>
      <c r="I63" s="33">
        <v>15.6</v>
      </c>
      <c r="J63" s="33">
        <v>3.3966666666666665</v>
      </c>
      <c r="K63" s="33">
        <v>291.88910833333335</v>
      </c>
      <c r="L63" s="33">
        <v>15.651783333333332</v>
      </c>
      <c r="M63" s="33">
        <v>6689.7004372486717</v>
      </c>
      <c r="N63" s="33">
        <v>14.652733333333334</v>
      </c>
      <c r="O63" s="33">
        <v>335.82067226348153</v>
      </c>
      <c r="P63" s="33">
        <v>18.579561032791283</v>
      </c>
      <c r="Q63" s="33">
        <v>22.489225916378597</v>
      </c>
      <c r="R63" s="33">
        <v>19.920454545454547</v>
      </c>
      <c r="S63" s="37">
        <v>1.9004315113735893E-2</v>
      </c>
      <c r="T63" s="37">
        <v>1.0190043151137358</v>
      </c>
      <c r="U63" s="37">
        <v>-0.55117965449382478</v>
      </c>
      <c r="V63" s="37">
        <v>-0.2312113683302357</v>
      </c>
      <c r="W63" s="37">
        <v>-9.5454044427950357E-2</v>
      </c>
      <c r="X63" s="37">
        <v>-9.6928329319837303E-2</v>
      </c>
    </row>
    <row r="64" spans="1:24" x14ac:dyDescent="0.3">
      <c r="A64" s="34">
        <v>11414</v>
      </c>
      <c r="B64" s="33">
        <v>15.86</v>
      </c>
      <c r="C64" s="33">
        <v>0.92669999999999997</v>
      </c>
      <c r="D64" s="33">
        <v>0.85</v>
      </c>
      <c r="E64" s="37">
        <v>-0.36933993827236089</v>
      </c>
      <c r="F64" s="37">
        <v>-0.224555491201619</v>
      </c>
      <c r="G64" s="37">
        <v>-3.0051197630840853E-2</v>
      </c>
      <c r="H64" s="37">
        <v>1.0785550002261779E-2</v>
      </c>
      <c r="I64" s="33">
        <v>15.5</v>
      </c>
      <c r="J64" s="33">
        <v>3.4249999999999998</v>
      </c>
      <c r="K64" s="33">
        <v>265.7859729032258</v>
      </c>
      <c r="L64" s="33">
        <v>15.529877748387095</v>
      </c>
      <c r="M64" s="33">
        <v>6121.1124612041112</v>
      </c>
      <c r="N64" s="33">
        <v>14.244519354838708</v>
      </c>
      <c r="O64" s="33">
        <v>328.05457705066169</v>
      </c>
      <c r="P64" s="33">
        <v>16.872315331609659</v>
      </c>
      <c r="Q64" s="33">
        <v>20.459812584802677</v>
      </c>
      <c r="R64" s="33">
        <v>18.658823529411766</v>
      </c>
      <c r="S64" s="37">
        <v>-0.10011348272644134</v>
      </c>
      <c r="T64" s="37">
        <v>0.89988651727355862</v>
      </c>
      <c r="U64" s="37">
        <v>-0.55794749409196531</v>
      </c>
      <c r="V64" s="37">
        <v>-0.25500457883757832</v>
      </c>
      <c r="W64" s="37">
        <v>-9.504989703832134E-2</v>
      </c>
      <c r="X64" s="37">
        <v>-9.8197506174071414E-2</v>
      </c>
    </row>
    <row r="65" spans="1:24" x14ac:dyDescent="0.3">
      <c r="A65" s="34">
        <v>11444</v>
      </c>
      <c r="B65" s="33">
        <v>14.33</v>
      </c>
      <c r="C65" s="33">
        <v>0.9133</v>
      </c>
      <c r="D65" s="33">
        <v>0.82</v>
      </c>
      <c r="E65" s="37">
        <v>-0.36645851377715188</v>
      </c>
      <c r="F65" s="37">
        <v>-0.20999141363993123</v>
      </c>
      <c r="G65" s="37">
        <v>-1.569961168711842E-2</v>
      </c>
      <c r="H65" s="37">
        <v>1.5255125794058522E-2</v>
      </c>
      <c r="I65" s="33">
        <v>15.3</v>
      </c>
      <c r="J65" s="33">
        <v>3.4533333333333331</v>
      </c>
      <c r="K65" s="33">
        <v>243.28499934640519</v>
      </c>
      <c r="L65" s="33">
        <v>15.50538659477124</v>
      </c>
      <c r="M65" s="33">
        <v>5632.6675533782409</v>
      </c>
      <c r="N65" s="33">
        <v>13.921402614379083</v>
      </c>
      <c r="O65" s="33">
        <v>322.3159381556286</v>
      </c>
      <c r="P65" s="33">
        <v>15.401539999110105</v>
      </c>
      <c r="Q65" s="33">
        <v>18.720726910122245</v>
      </c>
      <c r="R65" s="33">
        <v>17.475609756097562</v>
      </c>
      <c r="S65" s="37">
        <v>-0.10144497436662138</v>
      </c>
      <c r="T65" s="37">
        <v>0.89855502563337863</v>
      </c>
      <c r="U65" s="37">
        <v>-0.64339283460210028</v>
      </c>
      <c r="V65" s="37">
        <v>-0.21514410712033039</v>
      </c>
      <c r="W65" s="37">
        <v>-7.383411222983538E-2</v>
      </c>
      <c r="X65" s="37">
        <v>-9.0922941505136912E-2</v>
      </c>
    </row>
    <row r="66" spans="1:24" x14ac:dyDescent="0.3">
      <c r="A66" s="34">
        <v>11475</v>
      </c>
      <c r="B66" s="33">
        <v>13.87</v>
      </c>
      <c r="C66" s="33">
        <v>0.9</v>
      </c>
      <c r="D66" s="33">
        <v>0.79</v>
      </c>
      <c r="E66" s="37">
        <v>-0.36323748339262851</v>
      </c>
      <c r="F66" s="37">
        <v>-0.19508363602125511</v>
      </c>
      <c r="G66" s="37">
        <v>-1.3308226543946589E-3</v>
      </c>
      <c r="H66" s="37">
        <v>1.9847117034403894E-2</v>
      </c>
      <c r="I66" s="33">
        <v>15.1</v>
      </c>
      <c r="J66" s="33">
        <v>3.4816666666666665</v>
      </c>
      <c r="K66" s="33">
        <v>238.59431192052978</v>
      </c>
      <c r="L66" s="33">
        <v>15.481966887417217</v>
      </c>
      <c r="M66" s="33">
        <v>5553.9367703907028</v>
      </c>
      <c r="N66" s="33">
        <v>13.589726490066225</v>
      </c>
      <c r="O66" s="33">
        <v>316.33814337481294</v>
      </c>
      <c r="P66" s="33">
        <v>15.062476074643245</v>
      </c>
      <c r="Q66" s="33">
        <v>18.355604584013712</v>
      </c>
      <c r="R66" s="33">
        <v>17.556962025316455</v>
      </c>
      <c r="S66" s="37">
        <v>-3.2627007513340273E-2</v>
      </c>
      <c r="T66" s="37">
        <v>0.96737299248665976</v>
      </c>
      <c r="U66" s="37">
        <v>-0.65504501242052515</v>
      </c>
      <c r="V66" s="37">
        <v>-0.21724499409821396</v>
      </c>
      <c r="W66" s="37">
        <v>-6.371838403301755E-2</v>
      </c>
      <c r="X66" s="37">
        <v>-8.2514533138870583E-2</v>
      </c>
    </row>
    <row r="67" spans="1:24" x14ac:dyDescent="0.3">
      <c r="A67" s="34">
        <v>11505</v>
      </c>
      <c r="B67" s="33">
        <v>14.33</v>
      </c>
      <c r="C67" s="33">
        <v>0.88670000000000004</v>
      </c>
      <c r="D67" s="33">
        <v>0.76</v>
      </c>
      <c r="E67" s="37">
        <v>-0.35989668345155645</v>
      </c>
      <c r="F67" s="37">
        <v>-0.17965630721105397</v>
      </c>
      <c r="G67" s="37">
        <v>1.3092500781096028E-2</v>
      </c>
      <c r="H67" s="37">
        <v>2.4571661929591038E-2</v>
      </c>
      <c r="I67" s="33">
        <v>15.1</v>
      </c>
      <c r="J67" s="33">
        <v>3.51</v>
      </c>
      <c r="K67" s="33">
        <v>246.50731721854302</v>
      </c>
      <c r="L67" s="33">
        <v>15.253177821192054</v>
      </c>
      <c r="M67" s="33">
        <v>5767.7219584876884</v>
      </c>
      <c r="N67" s="33">
        <v>13.073660927152316</v>
      </c>
      <c r="O67" s="33">
        <v>305.89453513263385</v>
      </c>
      <c r="P67" s="33">
        <v>15.516750095516315</v>
      </c>
      <c r="Q67" s="33">
        <v>18.95524228818747</v>
      </c>
      <c r="R67" s="33">
        <v>18.855263157894736</v>
      </c>
      <c r="S67" s="37">
        <v>3.262700751334037E-2</v>
      </c>
      <c r="T67" s="37">
        <v>1.0326270075133404</v>
      </c>
      <c r="U67" s="37">
        <v>-0.6948372947285304</v>
      </c>
      <c r="V67" s="37">
        <v>-0.20209770501003499</v>
      </c>
      <c r="W67" s="37">
        <v>-4.8982564268694517E-2</v>
      </c>
      <c r="X67" s="37">
        <v>-7.5859827790934364E-2</v>
      </c>
    </row>
    <row r="68" spans="1:24" x14ac:dyDescent="0.3">
      <c r="A68" s="34">
        <v>11536</v>
      </c>
      <c r="B68" s="33">
        <v>13.9</v>
      </c>
      <c r="C68" s="33">
        <v>0.87329999999999997</v>
      </c>
      <c r="D68" s="33">
        <v>0.73</v>
      </c>
      <c r="E68" s="37">
        <v>-0.35628673743373362</v>
      </c>
      <c r="F68" s="37">
        <v>-0.16374219609648888</v>
      </c>
      <c r="G68" s="37">
        <v>2.5453901940165835E-2</v>
      </c>
      <c r="H68" s="37">
        <v>3.1503714435749508E-2</v>
      </c>
      <c r="I68" s="33">
        <v>15.1</v>
      </c>
      <c r="J68" s="33">
        <v>3.5383333333333336</v>
      </c>
      <c r="K68" s="33">
        <v>239.1103774834437</v>
      </c>
      <c r="L68" s="33">
        <v>15.02266853642384</v>
      </c>
      <c r="M68" s="33">
        <v>5623.9414646551159</v>
      </c>
      <c r="N68" s="33">
        <v>12.557595364238411</v>
      </c>
      <c r="O68" s="33">
        <v>295.35807692073632</v>
      </c>
      <c r="P68" s="33">
        <v>15.006276602886539</v>
      </c>
      <c r="Q68" s="33">
        <v>18.38052599120892</v>
      </c>
      <c r="R68" s="33">
        <v>19.041095890410961</v>
      </c>
      <c r="S68" s="37">
        <v>-3.0466401703434422E-2</v>
      </c>
      <c r="T68" s="37">
        <v>0.9695335982965656</v>
      </c>
      <c r="U68" s="37">
        <v>-0.68997225407584861</v>
      </c>
      <c r="V68" s="37">
        <v>-0.22886053726691946</v>
      </c>
      <c r="W68" s="37">
        <v>-4.4233855170267677E-2</v>
      </c>
      <c r="X68" s="37">
        <v>-7.4205592491978667E-2</v>
      </c>
    </row>
    <row r="69" spans="1:24" x14ac:dyDescent="0.3">
      <c r="A69" s="34">
        <v>11567</v>
      </c>
      <c r="B69" s="33">
        <v>11.83</v>
      </c>
      <c r="C69" s="33">
        <v>0.86</v>
      </c>
      <c r="D69" s="33">
        <v>0.7</v>
      </c>
      <c r="E69" s="37">
        <v>-0.3522330349987759</v>
      </c>
      <c r="F69" s="37">
        <v>-0.14736724083675368</v>
      </c>
      <c r="G69" s="37">
        <v>3.8056803402971795E-2</v>
      </c>
      <c r="H69" s="37">
        <v>3.8517667589158755E-2</v>
      </c>
      <c r="I69" s="33">
        <v>15</v>
      </c>
      <c r="J69" s="33">
        <v>3.5666666666666669</v>
      </c>
      <c r="K69" s="33">
        <v>204.85853266666666</v>
      </c>
      <c r="L69" s="33">
        <v>14.892505333333332</v>
      </c>
      <c r="M69" s="33">
        <v>4847.5183580051398</v>
      </c>
      <c r="N69" s="33">
        <v>12.121806666666664</v>
      </c>
      <c r="O69" s="33">
        <v>286.83540579912068</v>
      </c>
      <c r="P69" s="33">
        <v>12.817745261106881</v>
      </c>
      <c r="Q69" s="33">
        <v>15.756886512834605</v>
      </c>
      <c r="R69" s="33">
        <v>16.900000000000002</v>
      </c>
      <c r="S69" s="37">
        <v>-0.16125016214635066</v>
      </c>
      <c r="T69" s="37">
        <v>0.83874983785364932</v>
      </c>
      <c r="U69" s="37">
        <v>-0.54993681363648661</v>
      </c>
      <c r="V69" s="37">
        <v>-0.23204167869511227</v>
      </c>
      <c r="W69" s="37">
        <v>-3.4171813316870026E-2</v>
      </c>
      <c r="X69" s="37">
        <v>-7.1617119029198317E-2</v>
      </c>
    </row>
    <row r="70" spans="1:24" x14ac:dyDescent="0.3">
      <c r="A70" s="34">
        <v>11597</v>
      </c>
      <c r="B70" s="33">
        <v>10.25</v>
      </c>
      <c r="C70" s="33">
        <v>0.84670000000000001</v>
      </c>
      <c r="D70" s="33">
        <v>0.67</v>
      </c>
      <c r="E70" s="37">
        <v>-0.34797109970453166</v>
      </c>
      <c r="F70" s="37">
        <v>-0.13034450648525953</v>
      </c>
      <c r="G70" s="37">
        <v>5.0934042193624407E-2</v>
      </c>
      <c r="H70" s="37">
        <v>4.5630742330377672E-2</v>
      </c>
      <c r="I70" s="33">
        <v>14.9</v>
      </c>
      <c r="J70" s="33">
        <v>3.5950000000000002</v>
      </c>
      <c r="K70" s="33">
        <v>178.68914429530201</v>
      </c>
      <c r="L70" s="33">
        <v>14.760594973154362</v>
      </c>
      <c r="M70" s="33">
        <v>4257.3847616708972</v>
      </c>
      <c r="N70" s="33">
        <v>11.680168456375839</v>
      </c>
      <c r="O70" s="33">
        <v>278.28758929946349</v>
      </c>
      <c r="P70" s="33">
        <v>11.145926407660927</v>
      </c>
      <c r="Q70" s="33">
        <v>13.76433738879637</v>
      </c>
      <c r="R70" s="33">
        <v>15.298507462686567</v>
      </c>
      <c r="S70" s="37">
        <v>-0.14336097240587817</v>
      </c>
      <c r="T70" s="37">
        <v>0.8566390275941218</v>
      </c>
      <c r="U70" s="37">
        <v>-0.41376164101350388</v>
      </c>
      <c r="V70" s="37">
        <v>-0.18255646956721883</v>
      </c>
      <c r="W70" s="37">
        <v>3.1914583435428412E-3</v>
      </c>
      <c r="X70" s="37">
        <v>-5.3833320937950901E-2</v>
      </c>
    </row>
    <row r="71" spans="1:24" x14ac:dyDescent="0.3">
      <c r="A71" s="34">
        <v>11628</v>
      </c>
      <c r="B71" s="33">
        <v>10.39</v>
      </c>
      <c r="C71" s="33">
        <v>0.83330000000000004</v>
      </c>
      <c r="D71" s="33">
        <v>0.64</v>
      </c>
      <c r="E71" s="37">
        <v>-0.34331859621472838</v>
      </c>
      <c r="F71" s="37">
        <v>-0.11268841228105186</v>
      </c>
      <c r="G71" s="37">
        <v>6.5480457134085235E-2</v>
      </c>
      <c r="H71" s="37">
        <v>4.9276728291648197E-2</v>
      </c>
      <c r="I71" s="33">
        <v>14.7</v>
      </c>
      <c r="J71" s="33">
        <v>3.6233333333333335</v>
      </c>
      <c r="K71" s="33">
        <v>183.59412721088435</v>
      </c>
      <c r="L71" s="33">
        <v>14.724637748299319</v>
      </c>
      <c r="M71" s="33">
        <v>4403.4844981055885</v>
      </c>
      <c r="N71" s="33">
        <v>11.308974149659864</v>
      </c>
      <c r="O71" s="33">
        <v>271.24447341555117</v>
      </c>
      <c r="P71" s="33">
        <v>11.415600295644671</v>
      </c>
      <c r="Q71" s="33">
        <v>14.160676478302939</v>
      </c>
      <c r="R71" s="33">
        <v>16.234375</v>
      </c>
      <c r="S71" s="37">
        <v>1.3566099526718852E-2</v>
      </c>
      <c r="T71" s="37">
        <v>1.0135660995267188</v>
      </c>
      <c r="U71" s="37">
        <v>-0.41729005872657943</v>
      </c>
      <c r="V71" s="37">
        <v>-0.1290734972514147</v>
      </c>
      <c r="W71" s="37">
        <v>4.4170729332938308E-2</v>
      </c>
      <c r="X71" s="37">
        <v>-4.2576959565698846E-2</v>
      </c>
    </row>
    <row r="72" spans="1:24" x14ac:dyDescent="0.3">
      <c r="A72" s="34">
        <v>11658</v>
      </c>
      <c r="B72" s="33">
        <v>8.44</v>
      </c>
      <c r="C72" s="33">
        <v>0.82</v>
      </c>
      <c r="D72" s="33">
        <v>0.61</v>
      </c>
      <c r="E72" s="37">
        <v>-0.33805794580518722</v>
      </c>
      <c r="F72" s="37">
        <v>-9.4403643050946506E-2</v>
      </c>
      <c r="G72" s="37">
        <v>8.0318089127847436E-2</v>
      </c>
      <c r="H72" s="37">
        <v>5.3127576153865874E-2</v>
      </c>
      <c r="I72" s="33">
        <v>14.6</v>
      </c>
      <c r="J72" s="33">
        <v>3.6516666666666668</v>
      </c>
      <c r="K72" s="33">
        <v>150.15858356164381</v>
      </c>
      <c r="L72" s="33">
        <v>14.58886712328767</v>
      </c>
      <c r="M72" s="33">
        <v>3630.6961045875983</v>
      </c>
      <c r="N72" s="33">
        <v>10.852693835616437</v>
      </c>
      <c r="O72" s="33">
        <v>262.40813078180508</v>
      </c>
      <c r="P72" s="33">
        <v>9.3060328679683124</v>
      </c>
      <c r="Q72" s="33">
        <v>11.61319908856786</v>
      </c>
      <c r="R72" s="33">
        <v>13.836065573770492</v>
      </c>
      <c r="S72" s="37">
        <v>-0.20786149650327038</v>
      </c>
      <c r="T72" s="37">
        <v>0.79213850349672965</v>
      </c>
      <c r="U72" s="37">
        <v>-0.43076953339213264</v>
      </c>
      <c r="V72" s="37">
        <v>-0.12455430634359965</v>
      </c>
      <c r="W72" s="37">
        <v>4.6901484415063699E-2</v>
      </c>
      <c r="X72" s="37">
        <v>-4.8811852003257439E-2</v>
      </c>
    </row>
    <row r="73" spans="1:24" x14ac:dyDescent="0.3">
      <c r="A73" s="34">
        <v>11689</v>
      </c>
      <c r="B73" s="33">
        <v>8.3000000000000007</v>
      </c>
      <c r="C73" s="33">
        <v>0.79330000000000001</v>
      </c>
      <c r="D73" s="33">
        <v>0.59330000000000005</v>
      </c>
      <c r="E73" s="37">
        <v>-0.33243611992370126</v>
      </c>
      <c r="F73" s="37">
        <v>-7.5282646275445675E-2</v>
      </c>
      <c r="G73" s="37">
        <v>9.5497889488455279E-2</v>
      </c>
      <c r="H73" s="37">
        <v>5.720414417629982E-2</v>
      </c>
      <c r="I73" s="33">
        <v>14.3</v>
      </c>
      <c r="J73" s="33">
        <v>3.68</v>
      </c>
      <c r="K73" s="33">
        <v>150.76572727272728</v>
      </c>
      <c r="L73" s="33">
        <v>14.409933909090908</v>
      </c>
      <c r="M73" s="33">
        <v>3674.4111894020425</v>
      </c>
      <c r="N73" s="33">
        <v>10.777024818181818</v>
      </c>
      <c r="O73" s="33">
        <v>262.65399502075081</v>
      </c>
      <c r="P73" s="33">
        <v>9.3124064551778396</v>
      </c>
      <c r="Q73" s="33">
        <v>11.690735613244447</v>
      </c>
      <c r="R73" s="33">
        <v>13.989549974717681</v>
      </c>
      <c r="S73" s="37">
        <v>-1.67267938053134E-2</v>
      </c>
      <c r="T73" s="37">
        <v>0.98327320619468661</v>
      </c>
      <c r="U73" s="37">
        <v>-0.30523494876041168</v>
      </c>
      <c r="V73" s="37">
        <v>-4.5286702074618823E-2</v>
      </c>
      <c r="W73" s="37">
        <v>9.0234259926878835E-2</v>
      </c>
      <c r="X73" s="37">
        <v>-3.2534321697800905E-2</v>
      </c>
    </row>
    <row r="74" spans="1:24" x14ac:dyDescent="0.3">
      <c r="A74" s="34">
        <v>11720</v>
      </c>
      <c r="B74" s="33">
        <v>8.23</v>
      </c>
      <c r="C74" s="33">
        <v>0.76670000000000005</v>
      </c>
      <c r="D74" s="33">
        <v>0.57669999999999999</v>
      </c>
      <c r="E74" s="37">
        <v>-0.30920226324262567</v>
      </c>
      <c r="F74" s="37">
        <v>-1.9176737993941817E-2</v>
      </c>
      <c r="G74" s="37">
        <v>0.10693892214680112</v>
      </c>
      <c r="H74" s="37">
        <v>5.6443511970926785E-2</v>
      </c>
      <c r="I74" s="33">
        <v>14.1</v>
      </c>
      <c r="J74" s="33">
        <v>3.6491666666666669</v>
      </c>
      <c r="K74" s="33">
        <v>151.61469432624114</v>
      </c>
      <c r="L74" s="33">
        <v>14.12429965248227</v>
      </c>
      <c r="M74" s="33">
        <v>3723.7879801311078</v>
      </c>
      <c r="N74" s="33">
        <v>10.624081921985816</v>
      </c>
      <c r="O74" s="33">
        <v>260.93663768427825</v>
      </c>
      <c r="P74" s="33">
        <v>9.336932251008399</v>
      </c>
      <c r="Q74" s="33">
        <v>11.788158853263386</v>
      </c>
      <c r="R74" s="33">
        <v>14.270851395873072</v>
      </c>
      <c r="S74" s="37">
        <v>-8.469500113573834E-3</v>
      </c>
      <c r="T74" s="37">
        <v>0.99153049988642616</v>
      </c>
      <c r="U74" s="37">
        <v>-0.26598232989419313</v>
      </c>
      <c r="V74" s="37">
        <v>-3.9683853728349927E-2</v>
      </c>
      <c r="W74" s="37">
        <v>9.970938329473622E-2</v>
      </c>
      <c r="X74" s="37">
        <v>-2.895288321843914E-2</v>
      </c>
    </row>
    <row r="75" spans="1:24" x14ac:dyDescent="0.3">
      <c r="A75" s="34">
        <v>11749</v>
      </c>
      <c r="B75" s="33">
        <v>8.26</v>
      </c>
      <c r="C75" s="33">
        <v>0.74</v>
      </c>
      <c r="D75" s="33">
        <v>0.56000000000000005</v>
      </c>
      <c r="E75" s="37">
        <v>-0.28473034334251102</v>
      </c>
      <c r="F75" s="37">
        <v>3.1578616468443066E-2</v>
      </c>
      <c r="G75" s="37">
        <v>0.11835908750563462</v>
      </c>
      <c r="H75" s="37">
        <v>5.5613954733975568E-2</v>
      </c>
      <c r="I75" s="33">
        <v>14</v>
      </c>
      <c r="J75" s="33">
        <v>3.6183333333333336</v>
      </c>
      <c r="K75" s="33">
        <v>153.25426999999999</v>
      </c>
      <c r="L75" s="33">
        <v>13.729801428571429</v>
      </c>
      <c r="M75" s="33">
        <v>3792.1586924377157</v>
      </c>
      <c r="N75" s="33">
        <v>10.39012</v>
      </c>
      <c r="O75" s="33">
        <v>257.09550457204853</v>
      </c>
      <c r="P75" s="33">
        <v>9.4130650280122072</v>
      </c>
      <c r="Q75" s="33">
        <v>11.947423933156484</v>
      </c>
      <c r="R75" s="33">
        <v>14.749999999999998</v>
      </c>
      <c r="S75" s="37">
        <v>3.6385728439080898E-3</v>
      </c>
      <c r="T75" s="37">
        <v>1.0036385728439081</v>
      </c>
      <c r="U75" s="37">
        <v>-0.35306559269495663</v>
      </c>
      <c r="V75" s="37">
        <v>-4.721642862896136E-2</v>
      </c>
      <c r="W75" s="37">
        <v>0.10721816285011609</v>
      </c>
      <c r="X75" s="37">
        <v>-3.1333885352068158E-2</v>
      </c>
    </row>
    <row r="76" spans="1:24" x14ac:dyDescent="0.3">
      <c r="A76" s="34">
        <v>11780</v>
      </c>
      <c r="B76" s="33">
        <v>6.28</v>
      </c>
      <c r="C76" s="33">
        <v>0.71330000000000005</v>
      </c>
      <c r="D76" s="33">
        <v>0.54330000000000001</v>
      </c>
      <c r="E76" s="37">
        <v>-0.25864952376779304</v>
      </c>
      <c r="F76" s="37">
        <v>7.833885497208648E-2</v>
      </c>
      <c r="G76" s="37">
        <v>0.12984791902861481</v>
      </c>
      <c r="H76" s="37">
        <v>5.4745467629353506E-2</v>
      </c>
      <c r="I76" s="33">
        <v>13.9</v>
      </c>
      <c r="J76" s="33">
        <v>3.5875000000000004</v>
      </c>
      <c r="K76" s="33">
        <v>117.35603165467626</v>
      </c>
      <c r="L76" s="33">
        <v>13.329626971223021</v>
      </c>
      <c r="M76" s="33">
        <v>2931.3704208574372</v>
      </c>
      <c r="N76" s="33">
        <v>10.152791719424458</v>
      </c>
      <c r="O76" s="33">
        <v>253.60088370252316</v>
      </c>
      <c r="P76" s="33">
        <v>7.192233196115482</v>
      </c>
      <c r="Q76" s="33">
        <v>9.1947482135846155</v>
      </c>
      <c r="R76" s="33">
        <v>11.558991349162525</v>
      </c>
      <c r="S76" s="37">
        <v>-0.27405460705277934</v>
      </c>
      <c r="T76" s="37">
        <v>0.7259453929472206</v>
      </c>
      <c r="U76" s="37">
        <v>-0.35747696903779425</v>
      </c>
      <c r="V76" s="37">
        <v>-7.0919015158651177E-2</v>
      </c>
      <c r="W76" s="37">
        <v>0.10626222419480502</v>
      </c>
      <c r="X76" s="37">
        <v>-3.7428411904612879E-2</v>
      </c>
    </row>
    <row r="77" spans="1:24" x14ac:dyDescent="0.3">
      <c r="A77" s="34">
        <v>11810</v>
      </c>
      <c r="B77" s="33">
        <v>5.51</v>
      </c>
      <c r="C77" s="33">
        <v>0.68669999999999998</v>
      </c>
      <c r="D77" s="33">
        <v>0.52669999999999995</v>
      </c>
      <c r="E77" s="37">
        <v>-0.23094015057807238</v>
      </c>
      <c r="F77" s="37">
        <v>0.10050042274236937</v>
      </c>
      <c r="G77" s="37">
        <v>0.13964529658284786</v>
      </c>
      <c r="H77" s="37">
        <v>5.5863978237007395E-2</v>
      </c>
      <c r="I77" s="33">
        <v>13.7</v>
      </c>
      <c r="J77" s="33">
        <v>3.5566666666666666</v>
      </c>
      <c r="K77" s="33">
        <v>104.47000218978103</v>
      </c>
      <c r="L77" s="33">
        <v>13.019882124087591</v>
      </c>
      <c r="M77" s="33">
        <v>2636.5988866112657</v>
      </c>
      <c r="N77" s="33">
        <v>9.9862704452554745</v>
      </c>
      <c r="O77" s="33">
        <v>252.03205691073569</v>
      </c>
      <c r="P77" s="33">
        <v>6.3908572898814411</v>
      </c>
      <c r="Q77" s="33">
        <v>8.236318664933421</v>
      </c>
      <c r="R77" s="33">
        <v>10.461363204860453</v>
      </c>
      <c r="S77" s="37">
        <v>-0.13080535731528423</v>
      </c>
      <c r="T77" s="37">
        <v>0.8691946426847158</v>
      </c>
      <c r="U77" s="37">
        <v>-2.5792111589316824E-2</v>
      </c>
      <c r="V77" s="37">
        <v>5.9024700541596253E-2</v>
      </c>
      <c r="W77" s="37">
        <v>0.15817720151451375</v>
      </c>
      <c r="X77" s="37">
        <v>-9.7929377291201547E-3</v>
      </c>
    </row>
    <row r="78" spans="1:24" x14ac:dyDescent="0.3">
      <c r="A78" s="34">
        <v>11841</v>
      </c>
      <c r="B78" s="33">
        <v>4.7699999999999996</v>
      </c>
      <c r="C78" s="33">
        <v>0.66</v>
      </c>
      <c r="D78" s="33">
        <v>0.51</v>
      </c>
      <c r="E78" s="37">
        <v>-0.20160124974179305</v>
      </c>
      <c r="F78" s="37">
        <v>0.12256039909541627</v>
      </c>
      <c r="G78" s="37">
        <v>0.14954604734958021</v>
      </c>
      <c r="H78" s="37">
        <v>5.702148157457021E-2</v>
      </c>
      <c r="I78" s="33">
        <v>13.6</v>
      </c>
      <c r="J78" s="33">
        <v>3.5258333333333338</v>
      </c>
      <c r="K78" s="33">
        <v>91.10454485294116</v>
      </c>
      <c r="L78" s="33">
        <v>12.605660294117648</v>
      </c>
      <c r="M78" s="33">
        <v>2325.7950504726855</v>
      </c>
      <c r="N78" s="33">
        <v>9.7407374999999998</v>
      </c>
      <c r="O78" s="33">
        <v>248.66991105682803</v>
      </c>
      <c r="P78" s="33">
        <v>5.5650593715289602</v>
      </c>
      <c r="Q78" s="33">
        <v>7.2376339262946034</v>
      </c>
      <c r="R78" s="33">
        <v>9.352941176470587</v>
      </c>
      <c r="S78" s="37">
        <v>-0.14421831826457332</v>
      </c>
      <c r="T78" s="37">
        <v>0.85578168173542668</v>
      </c>
      <c r="U78" s="37">
        <v>0.40393918308999965</v>
      </c>
      <c r="V78" s="37">
        <v>0.13061048490496852</v>
      </c>
      <c r="W78" s="37">
        <v>0.17711859503648242</v>
      </c>
      <c r="X78" s="37">
        <v>5.3580345172958843E-3</v>
      </c>
    </row>
    <row r="79" spans="1:24" x14ac:dyDescent="0.3">
      <c r="A79" s="34">
        <v>11871</v>
      </c>
      <c r="B79" s="33">
        <v>5.01</v>
      </c>
      <c r="C79" s="33">
        <v>0.63329999999999997</v>
      </c>
      <c r="D79" s="33">
        <v>0.49330000000000002</v>
      </c>
      <c r="E79" s="37">
        <v>-0.17015291325502868</v>
      </c>
      <c r="F79" s="37">
        <v>0.14469722986510458</v>
      </c>
      <c r="G79" s="37">
        <v>0.15964362990728809</v>
      </c>
      <c r="H79" s="37">
        <v>5.8261542828151214E-2</v>
      </c>
      <c r="I79" s="33">
        <v>13.6</v>
      </c>
      <c r="J79" s="33">
        <v>3.4950000000000001</v>
      </c>
      <c r="K79" s="33">
        <v>95.688421323529411</v>
      </c>
      <c r="L79" s="33">
        <v>12.095704036764705</v>
      </c>
      <c r="M79" s="33">
        <v>2468.5486450014359</v>
      </c>
      <c r="N79" s="33">
        <v>9.4217760955882355</v>
      </c>
      <c r="O79" s="33">
        <v>243.06088754076015</v>
      </c>
      <c r="P79" s="33">
        <v>5.8387636718511979</v>
      </c>
      <c r="Q79" s="33">
        <v>7.6548840141456092</v>
      </c>
      <c r="R79" s="33">
        <v>10.156091627812689</v>
      </c>
      <c r="S79" s="37">
        <v>4.9089610196523574E-2</v>
      </c>
      <c r="T79" s="37">
        <v>1.0490896101965235</v>
      </c>
      <c r="U79" s="37">
        <v>0.90001595825579628</v>
      </c>
      <c r="V79" s="37">
        <v>0.19558474277892657</v>
      </c>
      <c r="W79" s="37">
        <v>0.20083175620102534</v>
      </c>
      <c r="X79" s="37">
        <v>2.5762241138190589E-2</v>
      </c>
    </row>
    <row r="80" spans="1:24" x14ac:dyDescent="0.3">
      <c r="A80" s="34">
        <v>11902</v>
      </c>
      <c r="B80" s="33">
        <v>7.53</v>
      </c>
      <c r="C80" s="33">
        <v>0.60670000000000002</v>
      </c>
      <c r="D80" s="33">
        <v>0.47670000000000001</v>
      </c>
      <c r="E80" s="37">
        <v>-0.13653834427550926</v>
      </c>
      <c r="F80" s="37">
        <v>0.14903287899913753</v>
      </c>
      <c r="G80" s="37">
        <v>0.16935662397305773</v>
      </c>
      <c r="H80" s="37">
        <v>6.027814052186109E-2</v>
      </c>
      <c r="I80" s="33">
        <v>13.5</v>
      </c>
      <c r="J80" s="33">
        <v>3.4641666666666668</v>
      </c>
      <c r="K80" s="33">
        <v>144.8844511111111</v>
      </c>
      <c r="L80" s="33">
        <v>11.673492229629629</v>
      </c>
      <c r="M80" s="33">
        <v>3762.7927438252245</v>
      </c>
      <c r="N80" s="33">
        <v>9.1721670444444445</v>
      </c>
      <c r="O80" s="33">
        <v>238.21026573459292</v>
      </c>
      <c r="P80" s="33">
        <v>8.8346532051812048</v>
      </c>
      <c r="Q80" s="33">
        <v>11.631377927995519</v>
      </c>
      <c r="R80" s="33">
        <v>15.796098174952801</v>
      </c>
      <c r="S80" s="37">
        <v>0.40745912671502893</v>
      </c>
      <c r="T80" s="37">
        <v>1.4074591267150289</v>
      </c>
      <c r="U80" s="37">
        <v>0.95191393560815607</v>
      </c>
      <c r="V80" s="37">
        <v>0.19621599100212883</v>
      </c>
      <c r="W80" s="37">
        <v>0.20250596676336041</v>
      </c>
      <c r="X80" s="37">
        <v>2.4556182888733957E-2</v>
      </c>
    </row>
    <row r="81" spans="1:24" x14ac:dyDescent="0.3">
      <c r="A81" s="34">
        <v>11933</v>
      </c>
      <c r="B81" s="33">
        <v>8.26</v>
      </c>
      <c r="C81" s="33">
        <v>0.57999999999999996</v>
      </c>
      <c r="D81" s="33">
        <v>0.46</v>
      </c>
      <c r="E81" s="37">
        <v>-0.1007211208143115</v>
      </c>
      <c r="F81" s="37">
        <v>0.15354563873178684</v>
      </c>
      <c r="G81" s="37">
        <v>0.17923303576158656</v>
      </c>
      <c r="H81" s="37">
        <v>6.2373046720670011E-2</v>
      </c>
      <c r="I81" s="33">
        <v>13.4</v>
      </c>
      <c r="J81" s="33">
        <v>3.4333333333333336</v>
      </c>
      <c r="K81" s="33">
        <v>160.11640149253731</v>
      </c>
      <c r="L81" s="33">
        <v>11.243040298507461</v>
      </c>
      <c r="M81" s="33">
        <v>4182.7143280539221</v>
      </c>
      <c r="N81" s="33">
        <v>8.9168940298507451</v>
      </c>
      <c r="O81" s="33">
        <v>232.93566475845086</v>
      </c>
      <c r="P81" s="33">
        <v>9.7611685640637056</v>
      </c>
      <c r="Q81" s="33">
        <v>12.893505025072683</v>
      </c>
      <c r="R81" s="33">
        <v>17.956521739130434</v>
      </c>
      <c r="S81" s="37">
        <v>9.2529545721084405E-2</v>
      </c>
      <c r="T81" s="37">
        <v>1.0925295457210844</v>
      </c>
      <c r="U81" s="37">
        <v>0.31589488161459212</v>
      </c>
      <c r="V81" s="37">
        <v>0.10225614381086245</v>
      </c>
      <c r="W81" s="37">
        <v>0.13524661915606462</v>
      </c>
      <c r="X81" s="37">
        <v>-1.0225228751358895E-2</v>
      </c>
    </row>
    <row r="82" spans="1:24" x14ac:dyDescent="0.3">
      <c r="A82" s="34">
        <v>11963</v>
      </c>
      <c r="B82" s="33">
        <v>7.12</v>
      </c>
      <c r="C82" s="33">
        <v>0.55330000000000001</v>
      </c>
      <c r="D82" s="33">
        <v>0.44330000000000003</v>
      </c>
      <c r="E82" s="37">
        <v>-6.206014139681526E-2</v>
      </c>
      <c r="F82" s="37">
        <v>0.15840135671984701</v>
      </c>
      <c r="G82" s="37">
        <v>0.18938187599991441</v>
      </c>
      <c r="H82" s="37">
        <v>6.4597527057351556E-2</v>
      </c>
      <c r="I82" s="33">
        <v>13.3</v>
      </c>
      <c r="J82" s="33">
        <v>3.4024999999999999</v>
      </c>
      <c r="K82" s="33">
        <v>139.05574135338347</v>
      </c>
      <c r="L82" s="33">
        <v>10.806115406015037</v>
      </c>
      <c r="M82" s="33">
        <v>3656.071525330402</v>
      </c>
      <c r="N82" s="33">
        <v>8.65778232330827</v>
      </c>
      <c r="O82" s="33">
        <v>227.63153190715826</v>
      </c>
      <c r="P82" s="33">
        <v>8.4786066076890787</v>
      </c>
      <c r="Q82" s="33">
        <v>11.242814157262009</v>
      </c>
      <c r="R82" s="33">
        <v>16.061357996841867</v>
      </c>
      <c r="S82" s="37">
        <v>-0.14851686210900231</v>
      </c>
      <c r="T82" s="37">
        <v>0.85148313789099772</v>
      </c>
      <c r="U82" s="37">
        <v>0.19424542464215544</v>
      </c>
      <c r="V82" s="37">
        <v>7.9477502547433687E-2</v>
      </c>
      <c r="W82" s="37">
        <v>8.3953052616836388E-2</v>
      </c>
      <c r="X82" s="37">
        <v>-1.8028715200336887E-2</v>
      </c>
    </row>
    <row r="83" spans="1:24" x14ac:dyDescent="0.3">
      <c r="A83" s="34">
        <v>11994</v>
      </c>
      <c r="B83" s="33">
        <v>7.05</v>
      </c>
      <c r="C83" s="33">
        <v>0.52669999999999995</v>
      </c>
      <c r="D83" s="33">
        <v>0.42670000000000002</v>
      </c>
      <c r="E83" s="37">
        <v>-2.0429876974332628E-2</v>
      </c>
      <c r="F83" s="37">
        <v>0.17113409527909784</v>
      </c>
      <c r="G83" s="37">
        <v>0.19191511281541462</v>
      </c>
      <c r="H83" s="37">
        <v>7.149779945430712E-2</v>
      </c>
      <c r="I83" s="33">
        <v>13.2</v>
      </c>
      <c r="J83" s="33">
        <v>3.3716666666666666</v>
      </c>
      <c r="K83" s="33">
        <v>138.73171590909089</v>
      </c>
      <c r="L83" s="33">
        <v>10.364538265151515</v>
      </c>
      <c r="M83" s="33">
        <v>3670.2610214452006</v>
      </c>
      <c r="N83" s="33">
        <v>8.3967125075757583</v>
      </c>
      <c r="O83" s="33">
        <v>222.14189756747055</v>
      </c>
      <c r="P83" s="33">
        <v>8.4633095671228915</v>
      </c>
      <c r="Q83" s="33">
        <v>11.262911076993234</v>
      </c>
      <c r="R83" s="33">
        <v>16.522146707288492</v>
      </c>
      <c r="S83" s="37">
        <v>-9.8801085997071107E-3</v>
      </c>
      <c r="T83" s="37">
        <v>0.99011989140029288</v>
      </c>
      <c r="U83" s="37">
        <v>0.25889246516787434</v>
      </c>
      <c r="V83" s="37">
        <v>0.14231449139585362</v>
      </c>
      <c r="W83" s="37">
        <v>8.1895865762648512E-2</v>
      </c>
      <c r="X83" s="37">
        <v>4.9087429034280206E-3</v>
      </c>
    </row>
    <row r="84" spans="1:24" x14ac:dyDescent="0.3">
      <c r="A84" s="34">
        <v>12024</v>
      </c>
      <c r="B84" s="33">
        <v>6.82</v>
      </c>
      <c r="C84" s="33">
        <v>0.5</v>
      </c>
      <c r="D84" s="33">
        <v>0.41</v>
      </c>
      <c r="E84" s="37">
        <v>2.4275770482352854E-2</v>
      </c>
      <c r="F84" s="37">
        <v>0.18429716750741054</v>
      </c>
      <c r="G84" s="37">
        <v>0.19456673628408083</v>
      </c>
      <c r="H84" s="37">
        <v>7.84325996496964E-2</v>
      </c>
      <c r="I84" s="33">
        <v>13.1</v>
      </c>
      <c r="J84" s="33">
        <v>3.3408333333333338</v>
      </c>
      <c r="K84" s="33">
        <v>135.23018778625956</v>
      </c>
      <c r="L84" s="33">
        <v>9.9142366412213736</v>
      </c>
      <c r="M84" s="33">
        <v>3599.482667493668</v>
      </c>
      <c r="N84" s="33">
        <v>8.1296740458015258</v>
      </c>
      <c r="O84" s="33">
        <v>216.3911867554844</v>
      </c>
      <c r="P84" s="33">
        <v>8.2570739991006779</v>
      </c>
      <c r="Q84" s="33">
        <v>11.026422344303839</v>
      </c>
      <c r="R84" s="33">
        <v>16.634146341463417</v>
      </c>
      <c r="S84" s="37">
        <v>-3.316814496880649E-2</v>
      </c>
      <c r="T84" s="37">
        <v>0.96683185503119351</v>
      </c>
      <c r="U84" s="37">
        <v>0.30171306941861009</v>
      </c>
      <c r="V84" s="37">
        <v>0.17471252279775751</v>
      </c>
      <c r="W84" s="37">
        <v>6.4461052674175789E-2</v>
      </c>
      <c r="X84" s="37">
        <v>7.4870137482898613E-3</v>
      </c>
    </row>
    <row r="85" spans="1:24" x14ac:dyDescent="0.3">
      <c r="A85" s="34">
        <v>12055</v>
      </c>
      <c r="B85" s="33">
        <v>7.09</v>
      </c>
      <c r="C85" s="33">
        <v>0.495</v>
      </c>
      <c r="D85" s="33">
        <v>0.41249999999999998</v>
      </c>
      <c r="E85" s="37">
        <v>7.2948545917181917E-2</v>
      </c>
      <c r="F85" s="37">
        <v>0.19809450544400065</v>
      </c>
      <c r="G85" s="37">
        <v>0.19745131422841133</v>
      </c>
      <c r="H85" s="37">
        <v>8.5467639699841058E-2</v>
      </c>
      <c r="I85" s="33">
        <v>12.9</v>
      </c>
      <c r="J85" s="33">
        <v>3.31</v>
      </c>
      <c r="K85" s="33">
        <v>142.76347054263564</v>
      </c>
      <c r="L85" s="33">
        <v>9.9672662790697668</v>
      </c>
      <c r="M85" s="33">
        <v>3822.1080397439273</v>
      </c>
      <c r="N85" s="33">
        <v>8.3060552325581387</v>
      </c>
      <c r="O85" s="33">
        <v>222.37229427283074</v>
      </c>
      <c r="P85" s="33">
        <v>8.7280461628135253</v>
      </c>
      <c r="Q85" s="33">
        <v>11.691967993175712</v>
      </c>
      <c r="R85" s="33">
        <v>17.187878787878788</v>
      </c>
      <c r="S85" s="37">
        <v>3.8825868688665367E-2</v>
      </c>
      <c r="T85" s="37">
        <v>1.0388258686886653</v>
      </c>
      <c r="U85" s="37">
        <v>0.37227528629659856</v>
      </c>
      <c r="V85" s="37">
        <v>0.18612512838245365</v>
      </c>
      <c r="W85" s="37">
        <v>6.7959453240266754E-2</v>
      </c>
      <c r="X85" s="37">
        <v>1.1388360287880595E-2</v>
      </c>
    </row>
    <row r="86" spans="1:24" x14ac:dyDescent="0.3">
      <c r="A86" s="34">
        <v>12086</v>
      </c>
      <c r="B86" s="33">
        <v>6.25</v>
      </c>
      <c r="C86" s="33">
        <v>0.49</v>
      </c>
      <c r="D86" s="33">
        <v>0.41499999999999998</v>
      </c>
      <c r="E86" s="37">
        <v>7.6597071908097059E-2</v>
      </c>
      <c r="F86" s="37">
        <v>0.20044175850149859</v>
      </c>
      <c r="G86" s="37">
        <v>0.1861509336279461</v>
      </c>
      <c r="H86" s="37">
        <v>8.6144052456916143E-2</v>
      </c>
      <c r="I86" s="33">
        <v>12.7</v>
      </c>
      <c r="J86" s="33">
        <v>3.2941666666666674</v>
      </c>
      <c r="K86" s="33">
        <v>127.83120078740158</v>
      </c>
      <c r="L86" s="33">
        <v>10.021966141732284</v>
      </c>
      <c r="M86" s="33">
        <v>3444.6959354340624</v>
      </c>
      <c r="N86" s="33">
        <v>8.4879917322834633</v>
      </c>
      <c r="O86" s="33">
        <v>228.72781011282171</v>
      </c>
      <c r="P86" s="33">
        <v>7.8260517513165926</v>
      </c>
      <c r="Q86" s="33">
        <v>10.523079525637087</v>
      </c>
      <c r="R86" s="33">
        <v>15.060240963855422</v>
      </c>
      <c r="S86" s="37">
        <v>-0.12610387679572591</v>
      </c>
      <c r="T86" s="37">
        <v>0.87389612320427412</v>
      </c>
      <c r="U86" s="37">
        <v>0.39442967582767086</v>
      </c>
      <c r="V86" s="37">
        <v>0.19095270228841166</v>
      </c>
      <c r="W86" s="37">
        <v>6.5456164657460292E-2</v>
      </c>
      <c r="X86" s="37">
        <v>1.3233349498390723E-2</v>
      </c>
    </row>
    <row r="87" spans="1:24" x14ac:dyDescent="0.3">
      <c r="A87" s="34">
        <v>12114</v>
      </c>
      <c r="B87" s="33">
        <v>6.23</v>
      </c>
      <c r="C87" s="33">
        <v>0.48499999999999999</v>
      </c>
      <c r="D87" s="33">
        <v>0.41749999999999998</v>
      </c>
      <c r="E87" s="37">
        <v>7.9963088983249664E-2</v>
      </c>
      <c r="F87" s="37">
        <v>0.20274539641679468</v>
      </c>
      <c r="G87" s="37">
        <v>0.17434190120056936</v>
      </c>
      <c r="H87" s="37">
        <v>8.6808886157669463E-2</v>
      </c>
      <c r="I87" s="33">
        <v>12.6</v>
      </c>
      <c r="J87" s="33">
        <v>3.2783333333333333</v>
      </c>
      <c r="K87" s="33">
        <v>128.43342777777778</v>
      </c>
      <c r="L87" s="33">
        <v>9.9984289682539664</v>
      </c>
      <c r="M87" s="33">
        <v>3483.3767723852357</v>
      </c>
      <c r="N87" s="33">
        <v>8.6068950396825379</v>
      </c>
      <c r="O87" s="33">
        <v>233.43656540462848</v>
      </c>
      <c r="P87" s="33">
        <v>7.8746813229431654</v>
      </c>
      <c r="Q87" s="33">
        <v>10.626790503904584</v>
      </c>
      <c r="R87" s="33">
        <v>14.922155688622755</v>
      </c>
      <c r="S87" s="37">
        <v>-3.2051309489483358E-3</v>
      </c>
      <c r="T87" s="37">
        <v>0.99679486905105164</v>
      </c>
      <c r="U87" s="37">
        <v>0.70956580831630145</v>
      </c>
      <c r="V87" s="37">
        <v>0.25516311867199093</v>
      </c>
      <c r="W87" s="37">
        <v>8.766390912491584E-2</v>
      </c>
      <c r="X87" s="37">
        <v>3.2364715131001809E-2</v>
      </c>
    </row>
    <row r="88" spans="1:24" x14ac:dyDescent="0.3">
      <c r="A88" s="34">
        <v>12145</v>
      </c>
      <c r="B88" s="33">
        <v>6.89</v>
      </c>
      <c r="C88" s="33">
        <v>0.48</v>
      </c>
      <c r="D88" s="33">
        <v>0.42</v>
      </c>
      <c r="E88" s="37">
        <v>8.352618140536916E-2</v>
      </c>
      <c r="F88" s="37">
        <v>0.20500667537756545</v>
      </c>
      <c r="G88" s="37">
        <v>0.16197199908434534</v>
      </c>
      <c r="H88" s="37">
        <v>8.7460605063567343E-2</v>
      </c>
      <c r="I88" s="33">
        <v>12.6</v>
      </c>
      <c r="J88" s="33">
        <v>3.2624999999999997</v>
      </c>
      <c r="K88" s="33">
        <v>142.0395373015873</v>
      </c>
      <c r="L88" s="33">
        <v>9.8953523809523816</v>
      </c>
      <c r="M88" s="33">
        <v>3874.7674209678466</v>
      </c>
      <c r="N88" s="33">
        <v>8.658433333333333</v>
      </c>
      <c r="O88" s="33">
        <v>236.19772377452767</v>
      </c>
      <c r="P88" s="33">
        <v>8.7231016460681072</v>
      </c>
      <c r="Q88" s="33">
        <v>11.805335595835288</v>
      </c>
      <c r="R88" s="33">
        <v>16.404761904761905</v>
      </c>
      <c r="S88" s="37">
        <v>0.10069475222620532</v>
      </c>
      <c r="T88" s="37">
        <v>1.1006947522262054</v>
      </c>
      <c r="U88" s="37">
        <v>0.6248573936577726</v>
      </c>
      <c r="V88" s="37">
        <v>0.26336087749577342</v>
      </c>
      <c r="W88" s="37">
        <v>7.4042145897561085E-2</v>
      </c>
      <c r="X88" s="37">
        <v>3.6129839049113599E-2</v>
      </c>
    </row>
    <row r="89" spans="1:24" x14ac:dyDescent="0.3">
      <c r="A89" s="34">
        <v>12175</v>
      </c>
      <c r="B89" s="33">
        <v>8.8699999999999992</v>
      </c>
      <c r="C89" s="33">
        <v>0.47499999999999998</v>
      </c>
      <c r="D89" s="33">
        <v>0.42249999999999999</v>
      </c>
      <c r="E89" s="37">
        <v>8.7046981258688705E-2</v>
      </c>
      <c r="F89" s="37">
        <v>0.21539931791473865</v>
      </c>
      <c r="G89" s="37">
        <v>0.14580339111253071</v>
      </c>
      <c r="H89" s="37">
        <v>8.7793717476399635E-2</v>
      </c>
      <c r="I89" s="33">
        <v>12.6</v>
      </c>
      <c r="J89" s="33">
        <v>3.2466666666666666</v>
      </c>
      <c r="K89" s="33">
        <v>182.85786587301584</v>
      </c>
      <c r="L89" s="33">
        <v>9.7922757936507931</v>
      </c>
      <c r="M89" s="33">
        <v>5010.5316740780991</v>
      </c>
      <c r="N89" s="33">
        <v>8.7099716269841263</v>
      </c>
      <c r="O89" s="33">
        <v>238.66399462209662</v>
      </c>
      <c r="P89" s="33">
        <v>11.249651251932438</v>
      </c>
      <c r="Q89" s="33">
        <v>15.246808142532867</v>
      </c>
      <c r="R89" s="33">
        <v>20.994082840236686</v>
      </c>
      <c r="S89" s="37">
        <v>0.25260371129592096</v>
      </c>
      <c r="T89" s="37">
        <v>1.252603711295921</v>
      </c>
      <c r="U89" s="37">
        <v>0.50074664395582014</v>
      </c>
      <c r="V89" s="37">
        <v>0.23117864764090434</v>
      </c>
      <c r="W89" s="37">
        <v>4.6219165463809553E-2</v>
      </c>
      <c r="X89" s="37">
        <v>2.9753059151941486E-2</v>
      </c>
    </row>
    <row r="90" spans="1:24" x14ac:dyDescent="0.3">
      <c r="A90" s="34">
        <v>12206</v>
      </c>
      <c r="B90" s="33">
        <v>10.39</v>
      </c>
      <c r="C90" s="33">
        <v>0.47</v>
      </c>
      <c r="D90" s="33">
        <v>0.42499999999999999</v>
      </c>
      <c r="E90" s="37">
        <v>9.0291750022980732E-2</v>
      </c>
      <c r="F90" s="37">
        <v>0.2253739768537466</v>
      </c>
      <c r="G90" s="37">
        <v>0.12847146439184609</v>
      </c>
      <c r="H90" s="37">
        <v>8.8121829635602111E-2</v>
      </c>
      <c r="I90" s="33">
        <v>12.7</v>
      </c>
      <c r="J90" s="33">
        <v>3.2308333333333334</v>
      </c>
      <c r="K90" s="33">
        <v>212.50658818897639</v>
      </c>
      <c r="L90" s="33">
        <v>9.6129062992125984</v>
      </c>
      <c r="M90" s="33">
        <v>5844.8937936547854</v>
      </c>
      <c r="N90" s="33">
        <v>8.6925216535433076</v>
      </c>
      <c r="O90" s="33">
        <v>239.08372110714953</v>
      </c>
      <c r="P90" s="33">
        <v>13.098875517269514</v>
      </c>
      <c r="Q90" s="33">
        <v>17.765664123579953</v>
      </c>
      <c r="R90" s="33">
        <v>24.447058823529414</v>
      </c>
      <c r="S90" s="37">
        <v>0.1581690087896481</v>
      </c>
      <c r="T90" s="37">
        <v>1.1581690087896481</v>
      </c>
      <c r="U90" s="37">
        <v>6.9672755427656385E-2</v>
      </c>
      <c r="V90" s="37">
        <v>0.13597076095179439</v>
      </c>
      <c r="W90" s="37">
        <v>2.8894933012733048E-3</v>
      </c>
      <c r="X90" s="37">
        <v>1.09844293825061E-2</v>
      </c>
    </row>
    <row r="91" spans="1:24" x14ac:dyDescent="0.3">
      <c r="A91" s="34">
        <v>12236</v>
      </c>
      <c r="B91" s="33">
        <v>11.23</v>
      </c>
      <c r="C91" s="33">
        <v>0.46500000000000002</v>
      </c>
      <c r="D91" s="33">
        <v>0.42749999999999999</v>
      </c>
      <c r="E91" s="37">
        <v>9.3731577631784191E-2</v>
      </c>
      <c r="F91" s="37">
        <v>0.23495943234540118</v>
      </c>
      <c r="G91" s="37">
        <v>0.10977387434870689</v>
      </c>
      <c r="H91" s="37">
        <v>8.8445054991136196E-2</v>
      </c>
      <c r="I91" s="33">
        <v>13.1</v>
      </c>
      <c r="J91" s="33">
        <v>3.2149999999999999</v>
      </c>
      <c r="K91" s="33">
        <v>222.67375496183206</v>
      </c>
      <c r="L91" s="33">
        <v>9.2202400763358785</v>
      </c>
      <c r="M91" s="33">
        <v>6145.670132783589</v>
      </c>
      <c r="N91" s="33">
        <v>8.4766723282442751</v>
      </c>
      <c r="O91" s="33">
        <v>233.95137860774571</v>
      </c>
      <c r="P91" s="33">
        <v>13.754304493874526</v>
      </c>
      <c r="Q91" s="33">
        <v>18.661295964763053</v>
      </c>
      <c r="R91" s="33">
        <v>26.269005847953217</v>
      </c>
      <c r="S91" s="37">
        <v>7.7744963639215722E-2</v>
      </c>
      <c r="T91" s="37">
        <v>1.0777449636392158</v>
      </c>
      <c r="U91" s="37">
        <v>-6.4251660596750915E-2</v>
      </c>
      <c r="V91" s="37">
        <v>0.10029475958868606</v>
      </c>
      <c r="W91" s="37">
        <v>-2.1953042652010257E-2</v>
      </c>
      <c r="X91" s="37">
        <v>-1.9688404555284755E-3</v>
      </c>
    </row>
    <row r="92" spans="1:24" x14ac:dyDescent="0.3">
      <c r="A92" s="34">
        <v>12267</v>
      </c>
      <c r="B92" s="33">
        <v>10.67</v>
      </c>
      <c r="C92" s="33">
        <v>0.46</v>
      </c>
      <c r="D92" s="33">
        <v>0.43</v>
      </c>
      <c r="E92" s="37">
        <v>9.713129002840093E-2</v>
      </c>
      <c r="F92" s="37">
        <v>0.24052627104095414</v>
      </c>
      <c r="G92" s="37">
        <v>9.4576089606858815E-2</v>
      </c>
      <c r="H92" s="37">
        <v>8.7241442981039974E-2</v>
      </c>
      <c r="I92" s="33">
        <v>13.2</v>
      </c>
      <c r="J92" s="33">
        <v>3.1991666666666667</v>
      </c>
      <c r="K92" s="33">
        <v>209.96700833333333</v>
      </c>
      <c r="L92" s="33">
        <v>9.0519984848484842</v>
      </c>
      <c r="M92" s="33">
        <v>5815.7902590133608</v>
      </c>
      <c r="N92" s="33">
        <v>8.4616507575757574</v>
      </c>
      <c r="O92" s="33">
        <v>234.37580237823292</v>
      </c>
      <c r="P92" s="33">
        <v>12.99952705036773</v>
      </c>
      <c r="Q92" s="33">
        <v>17.646361139482416</v>
      </c>
      <c r="R92" s="33">
        <v>24.813953488372093</v>
      </c>
      <c r="S92" s="37">
        <v>-5.1152703436689817E-2</v>
      </c>
      <c r="T92" s="37">
        <v>0.94884729656331013</v>
      </c>
      <c r="U92" s="37">
        <v>-0.1738096811394767</v>
      </c>
      <c r="V92" s="37">
        <v>9.3934134633980371E-2</v>
      </c>
      <c r="W92" s="37">
        <v>-3.6166190985649216E-3</v>
      </c>
      <c r="X92" s="37">
        <v>-7.4293569201313581E-3</v>
      </c>
    </row>
    <row r="93" spans="1:24" x14ac:dyDescent="0.3">
      <c r="A93" s="34">
        <v>12298</v>
      </c>
      <c r="B93" s="33">
        <v>10.58</v>
      </c>
      <c r="C93" s="33">
        <v>0.45500000000000002</v>
      </c>
      <c r="D93" s="33">
        <v>0.4325</v>
      </c>
      <c r="E93" s="37">
        <v>0.10026114840205547</v>
      </c>
      <c r="F93" s="37">
        <v>0.24594283642136627</v>
      </c>
      <c r="G93" s="37">
        <v>7.8358273677543444E-2</v>
      </c>
      <c r="H93" s="37">
        <v>8.6038536236800134E-2</v>
      </c>
      <c r="I93" s="33">
        <v>13.2</v>
      </c>
      <c r="J93" s="33">
        <v>3.1833333333333336</v>
      </c>
      <c r="K93" s="33">
        <v>208.19596515151514</v>
      </c>
      <c r="L93" s="33">
        <v>8.9536071969696973</v>
      </c>
      <c r="M93" s="33">
        <v>5787.401717058633</v>
      </c>
      <c r="N93" s="33">
        <v>8.5108464015151508</v>
      </c>
      <c r="O93" s="33">
        <v>236.58329325405091</v>
      </c>
      <c r="P93" s="33">
        <v>12.922920614885985</v>
      </c>
      <c r="Q93" s="33">
        <v>17.550453640523518</v>
      </c>
      <c r="R93" s="33">
        <v>24.462427745664741</v>
      </c>
      <c r="S93" s="37">
        <v>-8.4706388835086646E-3</v>
      </c>
      <c r="T93" s="37">
        <v>0.99152936111649137</v>
      </c>
      <c r="U93" s="37">
        <v>-0.16397198485344444</v>
      </c>
      <c r="V93" s="37">
        <v>0.11816046696000271</v>
      </c>
      <c r="W93" s="37">
        <v>8.0242910127790168E-3</v>
      </c>
      <c r="X93" s="37">
        <v>-7.3768704499186377E-3</v>
      </c>
    </row>
    <row r="94" spans="1:24" x14ac:dyDescent="0.3">
      <c r="A94" s="34">
        <v>12328</v>
      </c>
      <c r="B94" s="33">
        <v>9.5500000000000007</v>
      </c>
      <c r="C94" s="33">
        <v>0.45</v>
      </c>
      <c r="D94" s="33">
        <v>0.435</v>
      </c>
      <c r="E94" s="37">
        <v>0.10358404430590662</v>
      </c>
      <c r="F94" s="37">
        <v>0.2512157921721343</v>
      </c>
      <c r="G94" s="37">
        <v>6.095555923476681E-2</v>
      </c>
      <c r="H94" s="37">
        <v>8.4834389254847764E-2</v>
      </c>
      <c r="I94" s="33">
        <v>13.2</v>
      </c>
      <c r="J94" s="33">
        <v>3.1675000000000004</v>
      </c>
      <c r="K94" s="33">
        <v>187.92735984848485</v>
      </c>
      <c r="L94" s="33">
        <v>8.8552159090909086</v>
      </c>
      <c r="M94" s="33">
        <v>5244.4909227126318</v>
      </c>
      <c r="N94" s="33">
        <v>8.5600420454545461</v>
      </c>
      <c r="O94" s="33">
        <v>238.8851886261775</v>
      </c>
      <c r="P94" s="33">
        <v>11.696253568143689</v>
      </c>
      <c r="Q94" s="33">
        <v>15.896625559601699</v>
      </c>
      <c r="R94" s="33">
        <v>21.954022988505749</v>
      </c>
      <c r="S94" s="37">
        <v>-0.10242427193751437</v>
      </c>
      <c r="T94" s="37">
        <v>0.89757572806248564</v>
      </c>
      <c r="U94" s="37">
        <v>-0.17746457798497717</v>
      </c>
      <c r="V94" s="37">
        <v>0.1248009868976272</v>
      </c>
      <c r="W94" s="37">
        <v>1.8747089684101326E-4</v>
      </c>
      <c r="X94" s="37">
        <v>-4.4424216545486672E-3</v>
      </c>
    </row>
    <row r="95" spans="1:24" x14ac:dyDescent="0.3">
      <c r="A95" s="34">
        <v>12359</v>
      </c>
      <c r="B95" s="33">
        <v>9.7799999999999994</v>
      </c>
      <c r="C95" s="33">
        <v>0.44500000000000001</v>
      </c>
      <c r="D95" s="33">
        <v>0.4375</v>
      </c>
      <c r="E95" s="37">
        <v>0.10686885489676223</v>
      </c>
      <c r="F95" s="37">
        <v>0.25865144169215881</v>
      </c>
      <c r="G95" s="37">
        <v>6.1938942546039044E-2</v>
      </c>
      <c r="H95" s="37">
        <v>7.9706773009926124E-2</v>
      </c>
      <c r="I95" s="33">
        <v>13.2</v>
      </c>
      <c r="J95" s="33">
        <v>3.1516666666666668</v>
      </c>
      <c r="K95" s="33">
        <v>192.45335909090906</v>
      </c>
      <c r="L95" s="33">
        <v>8.7568246212121217</v>
      </c>
      <c r="M95" s="33">
        <v>5391.1627674534157</v>
      </c>
      <c r="N95" s="33">
        <v>8.6092376893939395</v>
      </c>
      <c r="O95" s="33">
        <v>241.16909107984355</v>
      </c>
      <c r="P95" s="33">
        <v>12.011766193389931</v>
      </c>
      <c r="Q95" s="33">
        <v>16.334983881493532</v>
      </c>
      <c r="R95" s="33">
        <v>22.354285714285712</v>
      </c>
      <c r="S95" s="37">
        <v>2.3798329554086905E-2</v>
      </c>
      <c r="T95" s="37">
        <v>1.0237983295540869</v>
      </c>
      <c r="U95" s="37">
        <v>-7.6407790563487343E-2</v>
      </c>
      <c r="V95" s="37">
        <v>0.17806878672478987</v>
      </c>
      <c r="W95" s="37">
        <v>4.1968127839215441E-2</v>
      </c>
      <c r="X95" s="37">
        <v>5.4378269803727619E-3</v>
      </c>
    </row>
    <row r="96" spans="1:24" x14ac:dyDescent="0.3">
      <c r="A96" s="34">
        <v>12389</v>
      </c>
      <c r="B96" s="33">
        <v>9.9700000000000006</v>
      </c>
      <c r="C96" s="33">
        <v>0.44</v>
      </c>
      <c r="D96" s="33">
        <v>0.44</v>
      </c>
      <c r="E96" s="37">
        <v>0.10988970824088673</v>
      </c>
      <c r="F96" s="37">
        <v>0.26585003171355481</v>
      </c>
      <c r="G96" s="37">
        <v>6.2906177285876552E-2</v>
      </c>
      <c r="H96" s="37">
        <v>7.43701996100814E-2</v>
      </c>
      <c r="I96" s="33">
        <v>13.2</v>
      </c>
      <c r="J96" s="33">
        <v>3.1358333333333333</v>
      </c>
      <c r="K96" s="33">
        <v>196.19222803030306</v>
      </c>
      <c r="L96" s="33">
        <v>8.658433333333333</v>
      </c>
      <c r="M96" s="33">
        <v>5516.1113251176412</v>
      </c>
      <c r="N96" s="33">
        <v>8.658433333333333</v>
      </c>
      <c r="O96" s="33">
        <v>243.43921595303527</v>
      </c>
      <c r="P96" s="33">
        <v>12.28180162260111</v>
      </c>
      <c r="Q96" s="33">
        <v>16.709206885291213</v>
      </c>
      <c r="R96" s="33">
        <v>22.65909090909091</v>
      </c>
      <c r="S96" s="37">
        <v>1.924109992702103E-2</v>
      </c>
      <c r="T96" s="37">
        <v>1.0192410999270209</v>
      </c>
      <c r="U96" s="37">
        <v>-7.3023365184280653E-2</v>
      </c>
      <c r="V96" s="37">
        <v>0.17927227621770569</v>
      </c>
      <c r="W96" s="37">
        <v>3.7402187177990598E-2</v>
      </c>
      <c r="X96" s="37">
        <v>-1.7714843942311376E-3</v>
      </c>
    </row>
    <row r="97" spans="1:24" x14ac:dyDescent="0.3">
      <c r="A97" s="34">
        <v>12420</v>
      </c>
      <c r="B97" s="33">
        <v>10.54</v>
      </c>
      <c r="C97" s="33">
        <v>0.44080000000000003</v>
      </c>
      <c r="D97" s="33">
        <v>0.44419999999999998</v>
      </c>
      <c r="E97" s="37">
        <v>0.11310157824814704</v>
      </c>
      <c r="F97" s="37">
        <v>0.27282490021402062</v>
      </c>
      <c r="G97" s="37">
        <v>6.385828527926396E-2</v>
      </c>
      <c r="H97" s="37">
        <v>6.880240650659708E-2</v>
      </c>
      <c r="I97" s="33">
        <v>13.2</v>
      </c>
      <c r="J97" s="33">
        <v>3.12</v>
      </c>
      <c r="K97" s="33">
        <v>207.40883484848484</v>
      </c>
      <c r="L97" s="33">
        <v>8.6741759393939404</v>
      </c>
      <c r="M97" s="33">
        <v>5851.7992500250002</v>
      </c>
      <c r="N97" s="33">
        <v>8.7410820151515161</v>
      </c>
      <c r="O97" s="33">
        <v>246.61947123919404</v>
      </c>
      <c r="P97" s="33">
        <v>13.025119828332375</v>
      </c>
      <c r="Q97" s="33">
        <v>17.723577324689671</v>
      </c>
      <c r="R97" s="33">
        <v>23.728050427735255</v>
      </c>
      <c r="S97" s="37">
        <v>5.5596959139469097E-2</v>
      </c>
      <c r="T97" s="37">
        <v>1.0555969591394692</v>
      </c>
      <c r="U97" s="37">
        <v>-8.4610592741303781E-2</v>
      </c>
      <c r="V97" s="37">
        <v>0.16688136080143501</v>
      </c>
      <c r="W97" s="37">
        <v>2.7574129116129775E-2</v>
      </c>
      <c r="X97" s="37">
        <v>-2.3705565430565123E-3</v>
      </c>
    </row>
    <row r="98" spans="1:24" x14ac:dyDescent="0.3">
      <c r="A98" s="34">
        <v>12451</v>
      </c>
      <c r="B98" s="33">
        <v>11.32</v>
      </c>
      <c r="C98" s="33">
        <v>0.44169999999999998</v>
      </c>
      <c r="D98" s="33">
        <v>0.44829999999999998</v>
      </c>
      <c r="E98" s="37">
        <v>0.26937768703982656</v>
      </c>
      <c r="F98" s="37">
        <v>0.27934486627339172</v>
      </c>
      <c r="G98" s="37">
        <v>6.9032251084026441E-2</v>
      </c>
      <c r="H98" s="37">
        <v>6.7493644937952624E-2</v>
      </c>
      <c r="I98" s="33">
        <v>13.3</v>
      </c>
      <c r="J98" s="33">
        <v>3.0924999999999998</v>
      </c>
      <c r="K98" s="33">
        <v>221.0830045112782</v>
      </c>
      <c r="L98" s="33">
        <v>8.6265338421052622</v>
      </c>
      <c r="M98" s="33">
        <v>6257.8823589144495</v>
      </c>
      <c r="N98" s="33">
        <v>8.7554338270676677</v>
      </c>
      <c r="O98" s="33">
        <v>247.82762027397058</v>
      </c>
      <c r="P98" s="33">
        <v>13.926922904274292</v>
      </c>
      <c r="Q98" s="33">
        <v>18.949402441246871</v>
      </c>
      <c r="R98" s="33">
        <v>25.25094802587553</v>
      </c>
      <c r="S98" s="37">
        <v>7.139352966182079E-2</v>
      </c>
      <c r="T98" s="37">
        <v>1.0713935296618209</v>
      </c>
      <c r="U98" s="37">
        <v>-0.13282299713620949</v>
      </c>
      <c r="V98" s="37">
        <v>0.1587825726309573</v>
      </c>
      <c r="W98" s="37">
        <v>1.3688893232021826E-2</v>
      </c>
      <c r="X98" s="37">
        <v>-4.6576567048659534E-3</v>
      </c>
    </row>
    <row r="99" spans="1:24" x14ac:dyDescent="0.3">
      <c r="A99" s="34">
        <v>12479</v>
      </c>
      <c r="B99" s="33">
        <v>10.74</v>
      </c>
      <c r="C99" s="33">
        <v>0.4425</v>
      </c>
      <c r="D99" s="33">
        <v>0.45250000000000001</v>
      </c>
      <c r="E99" s="37">
        <v>0.4230183553226432</v>
      </c>
      <c r="F99" s="37">
        <v>0.28570297836263236</v>
      </c>
      <c r="G99" s="37">
        <v>7.4030337038217375E-2</v>
      </c>
      <c r="H99" s="37">
        <v>6.6214765450403057E-2</v>
      </c>
      <c r="I99" s="33">
        <v>13.3</v>
      </c>
      <c r="J99" s="33">
        <v>3.0649999999999999</v>
      </c>
      <c r="K99" s="33">
        <v>209.75543007518795</v>
      </c>
      <c r="L99" s="33">
        <v>8.6421580827067661</v>
      </c>
      <c r="M99" s="33">
        <v>5957.6339175553139</v>
      </c>
      <c r="N99" s="33">
        <v>8.8374610902255633</v>
      </c>
      <c r="O99" s="33">
        <v>251.008319152121</v>
      </c>
      <c r="P99" s="33">
        <v>13.254537629740081</v>
      </c>
      <c r="Q99" s="33">
        <v>18.036493561971572</v>
      </c>
      <c r="R99" s="33">
        <v>23.734806629834253</v>
      </c>
      <c r="S99" s="37">
        <v>-5.2595983694318282E-2</v>
      </c>
      <c r="T99" s="37">
        <v>0.94740401630568172</v>
      </c>
      <c r="U99" s="37">
        <v>-0.2154600222539127</v>
      </c>
      <c r="V99" s="37">
        <v>0.14519841336441175</v>
      </c>
      <c r="W99" s="37">
        <v>-1.7237384964849944E-3</v>
      </c>
      <c r="X99" s="37">
        <v>-1.2228042293627173E-2</v>
      </c>
    </row>
    <row r="100" spans="1:24" x14ac:dyDescent="0.3">
      <c r="A100" s="34">
        <v>12510</v>
      </c>
      <c r="B100" s="33">
        <v>10.92</v>
      </c>
      <c r="C100" s="33">
        <v>0.44330000000000003</v>
      </c>
      <c r="D100" s="33">
        <v>0.45669999999999999</v>
      </c>
      <c r="E100" s="37">
        <v>0.57351795443206854</v>
      </c>
      <c r="F100" s="37">
        <v>0.29176147309990696</v>
      </c>
      <c r="G100" s="37">
        <v>7.8777862341242511E-2</v>
      </c>
      <c r="H100" s="37">
        <v>6.4921157575967392E-2</v>
      </c>
      <c r="I100" s="33">
        <v>13.3</v>
      </c>
      <c r="J100" s="33">
        <v>3.0375000000000005</v>
      </c>
      <c r="K100" s="33">
        <v>213.2708842105263</v>
      </c>
      <c r="L100" s="33">
        <v>8.65778232330827</v>
      </c>
      <c r="M100" s="33">
        <v>6077.9746094979873</v>
      </c>
      <c r="N100" s="33">
        <v>8.919488353383457</v>
      </c>
      <c r="O100" s="33">
        <v>254.19514690089107</v>
      </c>
      <c r="P100" s="33">
        <v>13.518389284490089</v>
      </c>
      <c r="Q100" s="33">
        <v>18.396276947912742</v>
      </c>
      <c r="R100" s="33">
        <v>23.910663455222245</v>
      </c>
      <c r="S100" s="37">
        <v>1.6620881236040282E-2</v>
      </c>
      <c r="T100" s="37">
        <v>1.0166208812360402</v>
      </c>
      <c r="U100" s="37">
        <v>-0.22621069562966756</v>
      </c>
      <c r="V100" s="37">
        <v>0.16306635742327025</v>
      </c>
      <c r="W100" s="37">
        <v>8.9239635818438856E-3</v>
      </c>
      <c r="X100" s="37">
        <v>-4.1029969902974806E-3</v>
      </c>
    </row>
    <row r="101" spans="1:24" x14ac:dyDescent="0.3">
      <c r="A101" s="34">
        <v>12540</v>
      </c>
      <c r="B101" s="33">
        <v>9.81</v>
      </c>
      <c r="C101" s="33">
        <v>0.44419999999999998</v>
      </c>
      <c r="D101" s="33">
        <v>0.46079999999999999</v>
      </c>
      <c r="E101" s="37">
        <v>0.61505237787239952</v>
      </c>
      <c r="F101" s="37">
        <v>0.29466523401408207</v>
      </c>
      <c r="G101" s="37">
        <v>8.1544563940261661E-2</v>
      </c>
      <c r="H101" s="37">
        <v>6.363497403500773E-2</v>
      </c>
      <c r="I101" s="33">
        <v>13.3</v>
      </c>
      <c r="J101" s="33">
        <v>3.0100000000000002</v>
      </c>
      <c r="K101" s="33">
        <v>191.59225037593984</v>
      </c>
      <c r="L101" s="33">
        <v>8.675359593984961</v>
      </c>
      <c r="M101" s="33">
        <v>5480.7616556138746</v>
      </c>
      <c r="N101" s="33">
        <v>8.9995625864661637</v>
      </c>
      <c r="O101" s="33">
        <v>257.44495116278011</v>
      </c>
      <c r="P101" s="33">
        <v>12.181583235024018</v>
      </c>
      <c r="Q101" s="33">
        <v>16.583942576102306</v>
      </c>
      <c r="R101" s="33">
        <v>21.2890625</v>
      </c>
      <c r="S101" s="37">
        <v>-0.10719369673948724</v>
      </c>
      <c r="T101" s="37">
        <v>0.8928063032605128</v>
      </c>
      <c r="U101" s="37">
        <v>-0.18387859265857254</v>
      </c>
      <c r="V101" s="37">
        <v>0.13606113574965839</v>
      </c>
      <c r="W101" s="37">
        <v>-2.3259308270324297E-2</v>
      </c>
      <c r="X101" s="37">
        <v>-7.5160519300929707E-3</v>
      </c>
    </row>
    <row r="102" spans="1:24" x14ac:dyDescent="0.3">
      <c r="A102" s="34">
        <v>12571</v>
      </c>
      <c r="B102" s="33">
        <v>9.94</v>
      </c>
      <c r="C102" s="33">
        <v>0.44500000000000001</v>
      </c>
      <c r="D102" s="33">
        <v>0.46500000000000002</v>
      </c>
      <c r="E102" s="37">
        <v>0.6561871314170864</v>
      </c>
      <c r="F102" s="37">
        <v>0.29756660428399595</v>
      </c>
      <c r="G102" s="37">
        <v>8.4268220206270783E-2</v>
      </c>
      <c r="H102" s="37">
        <v>6.2377553749188408E-2</v>
      </c>
      <c r="I102" s="33">
        <v>13.4</v>
      </c>
      <c r="J102" s="33">
        <v>2.9824999999999999</v>
      </c>
      <c r="K102" s="33">
        <v>192.68244925373131</v>
      </c>
      <c r="L102" s="33">
        <v>8.6261257462686558</v>
      </c>
      <c r="M102" s="33">
        <v>5532.5118270804069</v>
      </c>
      <c r="N102" s="33">
        <v>9.0138167910447766</v>
      </c>
      <c r="O102" s="33">
        <v>258.81468808776555</v>
      </c>
      <c r="P102" s="33">
        <v>12.287726483952421</v>
      </c>
      <c r="Q102" s="33">
        <v>16.734478982141706</v>
      </c>
      <c r="R102" s="33">
        <v>21.376344086021504</v>
      </c>
      <c r="S102" s="37">
        <v>1.3164747091210851E-2</v>
      </c>
      <c r="T102" s="37">
        <v>1.0131647470912108</v>
      </c>
      <c r="U102" s="37">
        <v>-1.677799342416586E-2</v>
      </c>
      <c r="V102" s="37">
        <v>0.15853347113560368</v>
      </c>
      <c r="W102" s="37">
        <v>6.5223145432877772E-3</v>
      </c>
      <c r="X102" s="37">
        <v>5.5570670372890874E-3</v>
      </c>
    </row>
    <row r="103" spans="1:24" x14ac:dyDescent="0.3">
      <c r="A103" s="34">
        <v>12601</v>
      </c>
      <c r="B103" s="33">
        <v>9.4700000000000006</v>
      </c>
      <c r="C103" s="33">
        <v>0.44579999999999997</v>
      </c>
      <c r="D103" s="33">
        <v>0.46920000000000001</v>
      </c>
      <c r="E103" s="37">
        <v>0.69623975360471135</v>
      </c>
      <c r="F103" s="37">
        <v>0.30032104569715923</v>
      </c>
      <c r="G103" s="37">
        <v>8.6866546649197574E-2</v>
      </c>
      <c r="H103" s="37">
        <v>6.110552096386801E-2</v>
      </c>
      <c r="I103" s="33">
        <v>13.4</v>
      </c>
      <c r="J103" s="33">
        <v>2.9550000000000001</v>
      </c>
      <c r="K103" s="33">
        <v>183.57170970149252</v>
      </c>
      <c r="L103" s="33">
        <v>8.6416333880597005</v>
      </c>
      <c r="M103" s="33">
        <v>5291.5915308679569</v>
      </c>
      <c r="N103" s="33">
        <v>9.0952319104477599</v>
      </c>
      <c r="O103" s="33">
        <v>262.17684754838911</v>
      </c>
      <c r="P103" s="33">
        <v>11.741524229318241</v>
      </c>
      <c r="Q103" s="33">
        <v>15.999498232451367</v>
      </c>
      <c r="R103" s="33">
        <v>20.183290707587386</v>
      </c>
      <c r="S103" s="37">
        <v>-4.843811347049571E-2</v>
      </c>
      <c r="T103" s="37">
        <v>0.95156188652950424</v>
      </c>
      <c r="U103" s="37">
        <v>6.5919376428655863E-3</v>
      </c>
      <c r="V103" s="37">
        <v>0.1409530655619804</v>
      </c>
      <c r="W103" s="37">
        <v>7.4068005382876834E-3</v>
      </c>
      <c r="X103" s="37">
        <v>8.7514378181845487E-3</v>
      </c>
    </row>
    <row r="104" spans="1:24" x14ac:dyDescent="0.3">
      <c r="A104" s="34">
        <v>12632</v>
      </c>
      <c r="B104" s="33">
        <v>9.1</v>
      </c>
      <c r="C104" s="33">
        <v>0.44669999999999999</v>
      </c>
      <c r="D104" s="33">
        <v>0.4733</v>
      </c>
      <c r="E104" s="37">
        <v>0.64617101652488662</v>
      </c>
      <c r="F104" s="37">
        <v>0.30206257003426717</v>
      </c>
      <c r="G104" s="37">
        <v>8.9386876173962904E-2</v>
      </c>
      <c r="H104" s="37">
        <v>5.9472233342813929E-2</v>
      </c>
      <c r="I104" s="33">
        <v>13.4</v>
      </c>
      <c r="J104" s="33">
        <v>2.9275000000000002</v>
      </c>
      <c r="K104" s="33">
        <v>176.39942537313431</v>
      </c>
      <c r="L104" s="33">
        <v>8.659079485074626</v>
      </c>
      <c r="M104" s="33">
        <v>5105.6454514926045</v>
      </c>
      <c r="N104" s="33">
        <v>9.174708574626866</v>
      </c>
      <c r="O104" s="33">
        <v>265.54966947158789</v>
      </c>
      <c r="P104" s="33">
        <v>11.315025981829049</v>
      </c>
      <c r="Q104" s="33">
        <v>15.429440235825373</v>
      </c>
      <c r="R104" s="33">
        <v>19.226706106063805</v>
      </c>
      <c r="S104" s="37">
        <v>-3.9854493675182623E-2</v>
      </c>
      <c r="T104" s="37">
        <v>0.96014550632481743</v>
      </c>
      <c r="U104" s="37">
        <v>0.11182958719733027</v>
      </c>
      <c r="V104" s="37">
        <v>0.17668848952359451</v>
      </c>
      <c r="W104" s="37">
        <v>2.21377170805237E-2</v>
      </c>
      <c r="X104" s="37">
        <v>1.6263049848157962E-2</v>
      </c>
    </row>
    <row r="105" spans="1:24" x14ac:dyDescent="0.3">
      <c r="A105" s="34">
        <v>12663</v>
      </c>
      <c r="B105" s="33">
        <v>8.8800000000000008</v>
      </c>
      <c r="C105" s="33">
        <v>0.44750000000000001</v>
      </c>
      <c r="D105" s="33">
        <v>0.47749999999999998</v>
      </c>
      <c r="E105" s="37">
        <v>0.59732332506614427</v>
      </c>
      <c r="F105" s="37">
        <v>0.30383373905399047</v>
      </c>
      <c r="G105" s="37">
        <v>9.1874812621504987E-2</v>
      </c>
      <c r="H105" s="37">
        <v>5.7862907714051559E-2</v>
      </c>
      <c r="I105" s="33">
        <v>13.6</v>
      </c>
      <c r="J105" s="33">
        <v>2.9000000000000004</v>
      </c>
      <c r="K105" s="33">
        <v>169.60342941176472</v>
      </c>
      <c r="L105" s="33">
        <v>8.5470196691176472</v>
      </c>
      <c r="M105" s="33">
        <v>4929.5596084612507</v>
      </c>
      <c r="N105" s="33">
        <v>9.1200042279411768</v>
      </c>
      <c r="O105" s="33">
        <v>265.07485507209992</v>
      </c>
      <c r="P105" s="33">
        <v>10.909954083288842</v>
      </c>
      <c r="Q105" s="33">
        <v>14.88906003688466</v>
      </c>
      <c r="R105" s="33">
        <v>18.596858638743459</v>
      </c>
      <c r="S105" s="37">
        <v>-2.4472856518725574E-2</v>
      </c>
      <c r="T105" s="37">
        <v>0.97552714348127445</v>
      </c>
      <c r="U105" s="37">
        <v>0.23373354289910919</v>
      </c>
      <c r="V105" s="37">
        <v>0.19389206146154336</v>
      </c>
      <c r="W105" s="37">
        <v>2.7336118363620265E-2</v>
      </c>
      <c r="X105" s="37">
        <v>1.8850603344880312E-2</v>
      </c>
    </row>
    <row r="106" spans="1:24" x14ac:dyDescent="0.3">
      <c r="A106" s="34">
        <v>12693</v>
      </c>
      <c r="B106" s="33">
        <v>8.9499999999999993</v>
      </c>
      <c r="C106" s="33">
        <v>0.44829999999999998</v>
      </c>
      <c r="D106" s="33">
        <v>0.48170000000000002</v>
      </c>
      <c r="E106" s="37">
        <v>0.54898731094565134</v>
      </c>
      <c r="F106" s="37">
        <v>0.30549775228832488</v>
      </c>
      <c r="G106" s="37">
        <v>9.4249502587726575E-2</v>
      </c>
      <c r="H106" s="37">
        <v>5.6234827267638288E-2</v>
      </c>
      <c r="I106" s="33">
        <v>13.5</v>
      </c>
      <c r="J106" s="33">
        <v>2.8724999999999996</v>
      </c>
      <c r="K106" s="33">
        <v>172.2066185185185</v>
      </c>
      <c r="L106" s="33">
        <v>8.6257236962962942</v>
      </c>
      <c r="M106" s="33">
        <v>5026.1142252589225</v>
      </c>
      <c r="N106" s="33">
        <v>9.2683718592592594</v>
      </c>
      <c r="O106" s="33">
        <v>270.51164495052774</v>
      </c>
      <c r="P106" s="33">
        <v>11.108352605351726</v>
      </c>
      <c r="Q106" s="33">
        <v>15.171974636031178</v>
      </c>
      <c r="R106" s="33">
        <v>18.58002906373261</v>
      </c>
      <c r="S106" s="37">
        <v>7.851975282685171E-3</v>
      </c>
      <c r="T106" s="37">
        <v>1.0078519752826851</v>
      </c>
      <c r="U106" s="37">
        <v>0.29110130820709634</v>
      </c>
      <c r="V106" s="37">
        <v>0.1462685613777257</v>
      </c>
      <c r="W106" s="37">
        <v>5.166591440567192E-2</v>
      </c>
      <c r="X106" s="37">
        <v>1.9662890653679987E-2</v>
      </c>
    </row>
    <row r="107" spans="1:24" x14ac:dyDescent="0.3">
      <c r="A107" s="34">
        <v>12724</v>
      </c>
      <c r="B107" s="33">
        <v>9.1999999999999993</v>
      </c>
      <c r="C107" s="33">
        <v>0.44919999999999999</v>
      </c>
      <c r="D107" s="33">
        <v>0.48580000000000001</v>
      </c>
      <c r="E107" s="37">
        <v>0.53554004363935559</v>
      </c>
      <c r="F107" s="37">
        <v>0.29390461214297847</v>
      </c>
      <c r="G107" s="37">
        <v>9.969368796319511E-2</v>
      </c>
      <c r="H107" s="37">
        <v>5.6462893428562921E-2</v>
      </c>
      <c r="I107" s="33">
        <v>13.5</v>
      </c>
      <c r="J107" s="33">
        <v>2.8449999999999998</v>
      </c>
      <c r="K107" s="33">
        <v>177.01685925925923</v>
      </c>
      <c r="L107" s="33">
        <v>8.6430405629629625</v>
      </c>
      <c r="M107" s="33">
        <v>5187.5301767092305</v>
      </c>
      <c r="N107" s="33">
        <v>9.347259807407406</v>
      </c>
      <c r="O107" s="33">
        <v>273.92414780927658</v>
      </c>
      <c r="P107" s="33">
        <v>11.448808690205698</v>
      </c>
      <c r="Q107" s="33">
        <v>15.64760013557143</v>
      </c>
      <c r="R107" s="33">
        <v>18.937834499794153</v>
      </c>
      <c r="S107" s="37">
        <v>2.7549951768230649E-2</v>
      </c>
      <c r="T107" s="37">
        <v>1.0275499517682307</v>
      </c>
      <c r="U107" s="37">
        <v>0.31479917505413724</v>
      </c>
      <c r="V107" s="37">
        <v>8.6087550171036753E-2</v>
      </c>
      <c r="W107" s="37">
        <v>5.2119142182903033E-2</v>
      </c>
      <c r="X107" s="37">
        <v>2.1284994159364246E-2</v>
      </c>
    </row>
    <row r="108" spans="1:24" x14ac:dyDescent="0.3">
      <c r="A108" s="34">
        <v>12754</v>
      </c>
      <c r="B108" s="33">
        <v>9.26</v>
      </c>
      <c r="C108" s="33">
        <v>0.45</v>
      </c>
      <c r="D108" s="33">
        <v>0.49</v>
      </c>
      <c r="E108" s="37">
        <v>0.52263494668452259</v>
      </c>
      <c r="F108" s="37">
        <v>0.28219522050242318</v>
      </c>
      <c r="G108" s="37">
        <v>0.10494808537370659</v>
      </c>
      <c r="H108" s="37">
        <v>5.6707038503029494E-2</v>
      </c>
      <c r="I108" s="33">
        <v>13.4</v>
      </c>
      <c r="J108" s="33">
        <v>2.8174999999999999</v>
      </c>
      <c r="K108" s="33">
        <v>179.50095373134326</v>
      </c>
      <c r="L108" s="33">
        <v>8.7230485074626856</v>
      </c>
      <c r="M108" s="33">
        <v>5281.6299038155412</v>
      </c>
      <c r="N108" s="33">
        <v>9.4984305970149236</v>
      </c>
      <c r="O108" s="33">
        <v>279.48149599023918</v>
      </c>
      <c r="P108" s="33">
        <v>11.639337566475884</v>
      </c>
      <c r="Q108" s="33">
        <v>15.918287827037373</v>
      </c>
      <c r="R108" s="33">
        <v>18.897959183673468</v>
      </c>
      <c r="S108" s="37">
        <v>6.5005646030934627E-3</v>
      </c>
      <c r="T108" s="37">
        <v>1.0065005646030936</v>
      </c>
      <c r="U108" s="37">
        <v>0.39445606461146498</v>
      </c>
      <c r="V108" s="37">
        <v>4.461220704378821E-2</v>
      </c>
      <c r="W108" s="37">
        <v>4.3016925605479095E-2</v>
      </c>
      <c r="X108" s="37">
        <v>1.7859654514154499E-2</v>
      </c>
    </row>
    <row r="109" spans="1:24" x14ac:dyDescent="0.3">
      <c r="A109" s="34">
        <v>12785</v>
      </c>
      <c r="B109" s="33">
        <v>9.26</v>
      </c>
      <c r="C109" s="33">
        <v>0.45</v>
      </c>
      <c r="D109" s="33">
        <v>0.56999999999999995</v>
      </c>
      <c r="E109" s="37">
        <v>0.50963940526875873</v>
      </c>
      <c r="F109" s="37">
        <v>0.27021797280861559</v>
      </c>
      <c r="G109" s="37">
        <v>0.10994604482939518</v>
      </c>
      <c r="H109" s="37">
        <v>5.6926207535413553E-2</v>
      </c>
      <c r="I109" s="33">
        <v>13.6</v>
      </c>
      <c r="J109" s="33">
        <v>2.79</v>
      </c>
      <c r="K109" s="33">
        <v>176.8612338235294</v>
      </c>
      <c r="L109" s="33">
        <v>8.5947683823529406</v>
      </c>
      <c r="M109" s="33">
        <v>5225.0332233175186</v>
      </c>
      <c r="N109" s="33">
        <v>10.886706617647057</v>
      </c>
      <c r="O109" s="33">
        <v>321.62731504222302</v>
      </c>
      <c r="P109" s="33">
        <v>11.495907968201596</v>
      </c>
      <c r="Q109" s="33">
        <v>15.731975583272842</v>
      </c>
      <c r="R109" s="33">
        <v>16.245614035087719</v>
      </c>
      <c r="S109" s="37">
        <v>0</v>
      </c>
      <c r="T109" s="37">
        <v>1</v>
      </c>
      <c r="U109" s="37">
        <v>0.38544985830321776</v>
      </c>
      <c r="V109" s="37">
        <v>3.6981623583912437E-2</v>
      </c>
      <c r="W109" s="37">
        <v>3.6849647760288207E-2</v>
      </c>
      <c r="X109" s="37">
        <v>1.9351579633488214E-2</v>
      </c>
    </row>
    <row r="110" spans="1:24" x14ac:dyDescent="0.3">
      <c r="A110" s="34">
        <v>12816</v>
      </c>
      <c r="B110" s="33">
        <v>8.98</v>
      </c>
      <c r="C110" s="33">
        <v>0.45</v>
      </c>
      <c r="D110" s="33">
        <v>0.65</v>
      </c>
      <c r="E110" s="37">
        <v>0.32846802677526998</v>
      </c>
      <c r="F110" s="37">
        <v>0.20549883648312317</v>
      </c>
      <c r="G110" s="37">
        <v>8.8053299713848787E-2</v>
      </c>
      <c r="H110" s="37">
        <v>4.38522114201918E-2</v>
      </c>
      <c r="I110" s="33">
        <v>13.7</v>
      </c>
      <c r="J110" s="33">
        <v>2.7783333333333333</v>
      </c>
      <c r="K110" s="33">
        <v>170.26145547445256</v>
      </c>
      <c r="L110" s="33">
        <v>8.5320328467153281</v>
      </c>
      <c r="M110" s="33">
        <v>5051.0603998140805</v>
      </c>
      <c r="N110" s="33">
        <v>12.324047445255475</v>
      </c>
      <c r="O110" s="33">
        <v>365.61127615580762</v>
      </c>
      <c r="P110" s="33">
        <v>11.087812159055565</v>
      </c>
      <c r="Q110" s="33">
        <v>15.179973139310773</v>
      </c>
      <c r="R110" s="33">
        <v>13.815384615384616</v>
      </c>
      <c r="S110" s="37">
        <v>-3.0704166343979735E-2</v>
      </c>
      <c r="T110" s="37">
        <v>0.96929583365602023</v>
      </c>
      <c r="U110" s="37">
        <v>0.45990985788129657</v>
      </c>
      <c r="V110" s="37">
        <v>4.555897261916364E-2</v>
      </c>
      <c r="W110" s="37">
        <v>3.5707989144713181E-2</v>
      </c>
      <c r="X110" s="37">
        <v>2.2248027558513073E-2</v>
      </c>
    </row>
    <row r="111" spans="1:24" x14ac:dyDescent="0.3">
      <c r="A111" s="34">
        <v>12844</v>
      </c>
      <c r="B111" s="33">
        <v>8.41</v>
      </c>
      <c r="C111" s="33">
        <v>0.45</v>
      </c>
      <c r="D111" s="33">
        <v>0.73</v>
      </c>
      <c r="E111" s="37">
        <v>0.18939889218132944</v>
      </c>
      <c r="F111" s="37">
        <v>0.14612613933714336</v>
      </c>
      <c r="G111" s="37">
        <v>6.9503498794243335E-2</v>
      </c>
      <c r="H111" s="37">
        <v>3.2529017295773954E-2</v>
      </c>
      <c r="I111" s="33">
        <v>13.7</v>
      </c>
      <c r="J111" s="33">
        <v>2.7666666666666666</v>
      </c>
      <c r="K111" s="33">
        <v>159.45421386861315</v>
      </c>
      <c r="L111" s="33">
        <v>8.5320328467153281</v>
      </c>
      <c r="M111" s="33">
        <v>4751.5403928095147</v>
      </c>
      <c r="N111" s="33">
        <v>13.840853284671534</v>
      </c>
      <c r="O111" s="33">
        <v>412.44048593947031</v>
      </c>
      <c r="P111" s="33">
        <v>10.398272404790033</v>
      </c>
      <c r="Q111" s="33">
        <v>14.241120748641031</v>
      </c>
      <c r="R111" s="33">
        <v>11.520547945205481</v>
      </c>
      <c r="S111" s="37">
        <v>-6.5578408329251534E-2</v>
      </c>
      <c r="T111" s="37">
        <v>0.93442159167074845</v>
      </c>
      <c r="U111" s="37">
        <v>0.59023644524811814</v>
      </c>
      <c r="V111" s="37">
        <v>4.7809852223976712E-2</v>
      </c>
      <c r="W111" s="37">
        <v>4.0651412246393015E-2</v>
      </c>
      <c r="X111" s="37">
        <v>2.8608704895541237E-2</v>
      </c>
    </row>
    <row r="112" spans="1:24" x14ac:dyDescent="0.3">
      <c r="A112" s="34">
        <v>12875</v>
      </c>
      <c r="B112" s="33">
        <v>9.0399999999999991</v>
      </c>
      <c r="C112" s="33">
        <v>0.44666699999999998</v>
      </c>
      <c r="D112" s="33">
        <v>0.75666699999999998</v>
      </c>
      <c r="E112" s="37">
        <v>7.9276686897771009E-2</v>
      </c>
      <c r="F112" s="37">
        <v>9.0643469474595229E-2</v>
      </c>
      <c r="G112" s="37">
        <v>5.352042445336469E-2</v>
      </c>
      <c r="H112" s="37">
        <v>2.2566331921849425E-2</v>
      </c>
      <c r="I112" s="33">
        <v>13.8</v>
      </c>
      <c r="J112" s="33">
        <v>2.7549999999999999</v>
      </c>
      <c r="K112" s="33">
        <v>170.15703768115938</v>
      </c>
      <c r="L112" s="33">
        <v>8.4074705254347819</v>
      </c>
      <c r="M112" s="33">
        <v>5091.3491358007577</v>
      </c>
      <c r="N112" s="33">
        <v>14.242501684855071</v>
      </c>
      <c r="O112" s="33">
        <v>426.15662351094608</v>
      </c>
      <c r="P112" s="33">
        <v>11.104210207149523</v>
      </c>
      <c r="Q112" s="33">
        <v>15.203114450417134</v>
      </c>
      <c r="R112" s="33">
        <v>11.947131300823214</v>
      </c>
      <c r="S112" s="37">
        <v>7.2237700419228348E-2</v>
      </c>
      <c r="T112" s="37">
        <v>1.0722377004192283</v>
      </c>
      <c r="U112" s="37">
        <v>0.73771870972395215</v>
      </c>
      <c r="V112" s="37">
        <v>4.6793959151743891E-2</v>
      </c>
      <c r="W112" s="37">
        <v>5.3113150084675986E-2</v>
      </c>
      <c r="X112" s="37">
        <v>3.5337554058704868E-2</v>
      </c>
    </row>
    <row r="113" spans="1:24" x14ac:dyDescent="0.3">
      <c r="A113" s="34">
        <v>12905</v>
      </c>
      <c r="B113" s="33">
        <v>9.75</v>
      </c>
      <c r="C113" s="33">
        <v>0.44333299999999998</v>
      </c>
      <c r="D113" s="33">
        <v>0.78333299999999995</v>
      </c>
      <c r="E113" s="37">
        <v>8.0727699026107436E-2</v>
      </c>
      <c r="F113" s="37">
        <v>5.405183874877828E-2</v>
      </c>
      <c r="G113" s="37">
        <v>4.9766383479860288E-2</v>
      </c>
      <c r="H113" s="37">
        <v>2.040733730762323E-2</v>
      </c>
      <c r="I113" s="33">
        <v>13.8</v>
      </c>
      <c r="J113" s="33">
        <v>2.7433333333333332</v>
      </c>
      <c r="K113" s="33">
        <v>183.52114130434782</v>
      </c>
      <c r="L113" s="33">
        <v>8.3447157064492732</v>
      </c>
      <c r="M113" s="33">
        <v>5512.0299776466691</v>
      </c>
      <c r="N113" s="33">
        <v>14.744427300652172</v>
      </c>
      <c r="O113" s="33">
        <v>442.8466644594767</v>
      </c>
      <c r="P113" s="33">
        <v>11.985576683480097</v>
      </c>
      <c r="Q113" s="33">
        <v>16.397052898465724</v>
      </c>
      <c r="R113" s="33">
        <v>12.446813807154813</v>
      </c>
      <c r="S113" s="37">
        <v>7.560811060567077E-2</v>
      </c>
      <c r="T113" s="37">
        <v>1.0756081106056707</v>
      </c>
      <c r="U113" s="37">
        <v>0.62282665824138239</v>
      </c>
      <c r="V113" s="37">
        <v>9.2973756724177292E-3</v>
      </c>
      <c r="W113" s="37">
        <v>4.1072550386436646E-2</v>
      </c>
      <c r="X113" s="37">
        <v>3.0801538132204875E-2</v>
      </c>
    </row>
    <row r="114" spans="1:24" x14ac:dyDescent="0.3">
      <c r="A114" s="34">
        <v>12936</v>
      </c>
      <c r="B114" s="33">
        <v>10.119999999999999</v>
      </c>
      <c r="C114" s="33">
        <v>0.44</v>
      </c>
      <c r="D114" s="33">
        <v>0.81</v>
      </c>
      <c r="E114" s="37">
        <v>8.2082875987565584E-2</v>
      </c>
      <c r="F114" s="37">
        <v>1.6003919520362508E-2</v>
      </c>
      <c r="G114" s="37">
        <v>4.6198685723159549E-2</v>
      </c>
      <c r="H114" s="37">
        <v>1.8350645975837132E-2</v>
      </c>
      <c r="I114" s="33">
        <v>13.7</v>
      </c>
      <c r="J114" s="33">
        <v>2.7316666666666669</v>
      </c>
      <c r="K114" s="33">
        <v>191.87593868613138</v>
      </c>
      <c r="L114" s="33">
        <v>8.3424321167883217</v>
      </c>
      <c r="M114" s="33">
        <v>5783.8453732128946</v>
      </c>
      <c r="N114" s="33">
        <v>15.357659124087593</v>
      </c>
      <c r="O114" s="33">
        <v>462.93624034609149</v>
      </c>
      <c r="P114" s="33">
        <v>12.539519324443889</v>
      </c>
      <c r="Q114" s="33">
        <v>17.136505102037578</v>
      </c>
      <c r="R114" s="33">
        <v>12.493827160493826</v>
      </c>
      <c r="S114" s="37">
        <v>3.7246378849563631E-2</v>
      </c>
      <c r="T114" s="37">
        <v>1.0372463788495636</v>
      </c>
      <c r="U114" s="37">
        <v>0.42644617644956662</v>
      </c>
      <c r="V114" s="37">
        <v>-1.1989573061664593E-2</v>
      </c>
      <c r="W114" s="37">
        <v>-5.6522715512108412E-3</v>
      </c>
      <c r="X114" s="37">
        <v>2.7148659360473282E-2</v>
      </c>
    </row>
    <row r="115" spans="1:24" x14ac:dyDescent="0.3">
      <c r="A115" s="34">
        <v>12966</v>
      </c>
      <c r="B115" s="33">
        <v>10.65</v>
      </c>
      <c r="C115" s="33">
        <v>0.44</v>
      </c>
      <c r="D115" s="33">
        <v>0.79333299999999995</v>
      </c>
      <c r="E115" s="37">
        <v>8.3348950566535462E-2</v>
      </c>
      <c r="F115" s="37">
        <v>-2.3854628033662006E-2</v>
      </c>
      <c r="G115" s="37">
        <v>4.2806414694205763E-2</v>
      </c>
      <c r="H115" s="37">
        <v>1.6388327246152024E-2</v>
      </c>
      <c r="I115" s="33">
        <v>13.7</v>
      </c>
      <c r="J115" s="33">
        <v>2.72</v>
      </c>
      <c r="K115" s="33">
        <v>201.92477737226278</v>
      </c>
      <c r="L115" s="33">
        <v>8.3424321167883217</v>
      </c>
      <c r="M115" s="33">
        <v>6107.7102327142757</v>
      </c>
      <c r="N115" s="33">
        <v>15.041651587518247</v>
      </c>
      <c r="O115" s="33">
        <v>454.97165089670557</v>
      </c>
      <c r="P115" s="33">
        <v>13.202137936511011</v>
      </c>
      <c r="Q115" s="33">
        <v>18.016989509797199</v>
      </c>
      <c r="R115" s="33">
        <v>13.424375388393022</v>
      </c>
      <c r="S115" s="37">
        <v>5.104622829611466E-2</v>
      </c>
      <c r="T115" s="37">
        <v>1.0510462282961146</v>
      </c>
      <c r="U115" s="37">
        <v>0.43257319216152834</v>
      </c>
      <c r="V115" s="37">
        <v>-1.6664198048007783E-2</v>
      </c>
      <c r="W115" s="37">
        <v>-3.1773677216286433E-2</v>
      </c>
      <c r="X115" s="37">
        <v>2.5276991212112243E-2</v>
      </c>
    </row>
    <row r="116" spans="1:24" x14ac:dyDescent="0.3">
      <c r="A116" s="34">
        <v>12997</v>
      </c>
      <c r="B116" s="33">
        <v>11.37</v>
      </c>
      <c r="C116" s="33">
        <v>0.44</v>
      </c>
      <c r="D116" s="33">
        <v>0.776667</v>
      </c>
      <c r="E116" s="37">
        <v>0.13121418422079656</v>
      </c>
      <c r="F116" s="37">
        <v>-3.9974647778894479E-2</v>
      </c>
      <c r="G116" s="37">
        <v>4.9565491745940271E-2</v>
      </c>
      <c r="H116" s="37">
        <v>1.8157491903577849E-2</v>
      </c>
      <c r="I116" s="33">
        <v>13.7</v>
      </c>
      <c r="J116" s="33">
        <v>2.708333333333333</v>
      </c>
      <c r="K116" s="33">
        <v>215.57602992700728</v>
      </c>
      <c r="L116" s="33">
        <v>8.3424321167883217</v>
      </c>
      <c r="M116" s="33">
        <v>6541.6539644282466</v>
      </c>
      <c r="N116" s="33">
        <v>14.725663011021897</v>
      </c>
      <c r="O116" s="33">
        <v>446.85019873268186</v>
      </c>
      <c r="P116" s="33">
        <v>14.105056846668949</v>
      </c>
      <c r="Q116" s="33">
        <v>19.219226540421495</v>
      </c>
      <c r="R116" s="33">
        <v>14.639478695502705</v>
      </c>
      <c r="S116" s="37">
        <v>6.5418415607010463E-2</v>
      </c>
      <c r="T116" s="37">
        <v>1.0654184156070106</v>
      </c>
      <c r="U116" s="37">
        <v>0.44141945403202976</v>
      </c>
      <c r="V116" s="37">
        <v>2.2299816298287034E-2</v>
      </c>
      <c r="W116" s="37">
        <v>-3.5313458722140201E-2</v>
      </c>
      <c r="X116" s="37">
        <v>1.8187986589159877E-2</v>
      </c>
    </row>
    <row r="117" spans="1:24" x14ac:dyDescent="0.3">
      <c r="A117" s="34">
        <v>13028</v>
      </c>
      <c r="B117" s="33">
        <v>11.61</v>
      </c>
      <c r="C117" s="33">
        <v>0.44</v>
      </c>
      <c r="D117" s="33">
        <v>0.76</v>
      </c>
      <c r="E117" s="37">
        <v>0.18115456575712008</v>
      </c>
      <c r="F117" s="37">
        <v>-5.7647462561506657E-2</v>
      </c>
      <c r="G117" s="37">
        <v>5.6388789618256219E-2</v>
      </c>
      <c r="H117" s="37">
        <v>1.9970729466118442E-2</v>
      </c>
      <c r="I117" s="33">
        <v>13.7</v>
      </c>
      <c r="J117" s="33">
        <v>2.6966666666666668</v>
      </c>
      <c r="K117" s="33">
        <v>220.12644744525548</v>
      </c>
      <c r="L117" s="33">
        <v>8.3424321167883217</v>
      </c>
      <c r="M117" s="33">
        <v>6700.8322930848126</v>
      </c>
      <c r="N117" s="33">
        <v>14.409655474452554</v>
      </c>
      <c r="O117" s="33">
        <v>438.64190721313156</v>
      </c>
      <c r="P117" s="33">
        <v>14.418891702707429</v>
      </c>
      <c r="Q117" s="33">
        <v>19.615521489913785</v>
      </c>
      <c r="R117" s="33">
        <v>15.276315789473683</v>
      </c>
      <c r="S117" s="37">
        <v>2.0888487947355532E-2</v>
      </c>
      <c r="T117" s="37">
        <v>1.0208884879473554</v>
      </c>
      <c r="U117" s="37">
        <v>0.37960292109416893</v>
      </c>
      <c r="V117" s="37">
        <v>3.0524646800333954E-3</v>
      </c>
      <c r="W117" s="37">
        <v>-4.3840821844066902E-2</v>
      </c>
      <c r="X117" s="37">
        <v>1.218079002507988E-2</v>
      </c>
    </row>
    <row r="118" spans="1:24" x14ac:dyDescent="0.3">
      <c r="A118" s="34">
        <v>13058</v>
      </c>
      <c r="B118" s="33">
        <v>11.92</v>
      </c>
      <c r="C118" s="33">
        <v>0.45</v>
      </c>
      <c r="D118" s="33">
        <v>0.76</v>
      </c>
      <c r="E118" s="37">
        <v>0.23331125225014659</v>
      </c>
      <c r="F118" s="37">
        <v>-7.7137059378359574E-2</v>
      </c>
      <c r="G118" s="37">
        <v>6.3277952894087441E-2</v>
      </c>
      <c r="H118" s="37">
        <v>2.1830496888147088E-2</v>
      </c>
      <c r="I118" s="33">
        <v>13.7</v>
      </c>
      <c r="J118" s="33">
        <v>2.6850000000000001</v>
      </c>
      <c r="K118" s="33">
        <v>226.0040700729927</v>
      </c>
      <c r="L118" s="33">
        <v>8.5320328467153281</v>
      </c>
      <c r="M118" s="33">
        <v>6901.3955335539749</v>
      </c>
      <c r="N118" s="33">
        <v>14.409655474452554</v>
      </c>
      <c r="O118" s="33">
        <v>440.02186287760242</v>
      </c>
      <c r="P118" s="33">
        <v>14.826232627114086</v>
      </c>
      <c r="Q118" s="33">
        <v>20.13776492449303</v>
      </c>
      <c r="R118" s="33">
        <v>15.684210526315789</v>
      </c>
      <c r="S118" s="37">
        <v>2.6350865927403641E-2</v>
      </c>
      <c r="T118" s="37">
        <v>1.0263508659274037</v>
      </c>
      <c r="U118" s="37">
        <v>0.36661597611937746</v>
      </c>
      <c r="V118" s="37">
        <v>-1.9715287813836024E-2</v>
      </c>
      <c r="W118" s="37">
        <v>-3.9896753492634662E-2</v>
      </c>
      <c r="X118" s="37">
        <v>1.649927236050619E-2</v>
      </c>
    </row>
    <row r="119" spans="1:24" x14ac:dyDescent="0.3">
      <c r="A119" s="34">
        <v>13089</v>
      </c>
      <c r="B119" s="33">
        <v>13.04</v>
      </c>
      <c r="C119" s="33">
        <v>0.46</v>
      </c>
      <c r="D119" s="33">
        <v>0.76</v>
      </c>
      <c r="E119" s="37">
        <v>0.26781214402249565</v>
      </c>
      <c r="F119" s="37">
        <v>-7.3612993083443712E-2</v>
      </c>
      <c r="G119" s="37">
        <v>6.1399056683580255E-2</v>
      </c>
      <c r="H119" s="37">
        <v>2.0808258158277582E-2</v>
      </c>
      <c r="I119" s="33">
        <v>13.8</v>
      </c>
      <c r="J119" s="33">
        <v>2.6733333333333333</v>
      </c>
      <c r="K119" s="33">
        <v>245.44776231884055</v>
      </c>
      <c r="L119" s="33">
        <v>8.658433333333333</v>
      </c>
      <c r="M119" s="33">
        <v>7517.1730143350305</v>
      </c>
      <c r="N119" s="33">
        <v>14.305237681159419</v>
      </c>
      <c r="O119" s="33">
        <v>438.11744562075336</v>
      </c>
      <c r="P119" s="33">
        <v>16.129605163251135</v>
      </c>
      <c r="Q119" s="33">
        <v>21.868060170749118</v>
      </c>
      <c r="R119" s="33">
        <v>17.157894736842103</v>
      </c>
      <c r="S119" s="37">
        <v>8.9803894861303066E-2</v>
      </c>
      <c r="T119" s="37">
        <v>1.0898038948613031</v>
      </c>
      <c r="U119" s="37">
        <v>0.39945416552751478</v>
      </c>
      <c r="V119" s="37">
        <v>5.0928308050037785E-3</v>
      </c>
      <c r="W119" s="37">
        <v>-4.3223165601339097E-2</v>
      </c>
      <c r="X119" s="37">
        <v>1.7901390968215303E-2</v>
      </c>
    </row>
    <row r="120" spans="1:24" x14ac:dyDescent="0.3">
      <c r="A120" s="34">
        <v>13119</v>
      </c>
      <c r="B120" s="33">
        <v>13.04</v>
      </c>
      <c r="C120" s="33">
        <v>0.47</v>
      </c>
      <c r="D120" s="33">
        <v>0.76</v>
      </c>
      <c r="E120" s="37">
        <v>0.3023116999124138</v>
      </c>
      <c r="F120" s="37">
        <v>-7.0125517958667061E-2</v>
      </c>
      <c r="G120" s="37">
        <v>5.9502731314156954E-2</v>
      </c>
      <c r="H120" s="37">
        <v>1.9775568786437603E-2</v>
      </c>
      <c r="I120" s="33">
        <v>13.8</v>
      </c>
      <c r="J120" s="33">
        <v>2.6616666666666666</v>
      </c>
      <c r="K120" s="33">
        <v>245.44776231884055</v>
      </c>
      <c r="L120" s="33">
        <v>8.8466601449275348</v>
      </c>
      <c r="M120" s="33">
        <v>7539.7514353264505</v>
      </c>
      <c r="N120" s="33">
        <v>14.305237681159419</v>
      </c>
      <c r="O120" s="33">
        <v>439.43336586258459</v>
      </c>
      <c r="P120" s="33">
        <v>16.159192714615319</v>
      </c>
      <c r="Q120" s="33">
        <v>21.869913075541906</v>
      </c>
      <c r="R120" s="33">
        <v>17.157894736842103</v>
      </c>
      <c r="S120" s="37">
        <v>0</v>
      </c>
      <c r="T120" s="37">
        <v>1</v>
      </c>
      <c r="U120" s="37">
        <v>0.31937953293974863</v>
      </c>
      <c r="V120" s="37">
        <v>-2.329649203426154E-2</v>
      </c>
      <c r="W120" s="37">
        <v>-5.5816404794917673E-2</v>
      </c>
      <c r="X120" s="37">
        <v>1.2464292753823436E-2</v>
      </c>
    </row>
    <row r="121" spans="1:24" x14ac:dyDescent="0.3">
      <c r="A121" s="34">
        <v>13150</v>
      </c>
      <c r="B121" s="33">
        <v>13.76</v>
      </c>
      <c r="C121" s="33">
        <v>0.48</v>
      </c>
      <c r="D121" s="33">
        <v>0.77</v>
      </c>
      <c r="E121" s="37">
        <v>0.33681247767601397</v>
      </c>
      <c r="F121" s="37">
        <v>-6.667285195966155E-2</v>
      </c>
      <c r="G121" s="37">
        <v>5.7588647579611241E-2</v>
      </c>
      <c r="H121" s="37">
        <v>1.873221195586261E-2</v>
      </c>
      <c r="I121" s="33">
        <v>13.8</v>
      </c>
      <c r="J121" s="33">
        <v>2.65</v>
      </c>
      <c r="K121" s="33">
        <v>259.00009275362316</v>
      </c>
      <c r="L121" s="33">
        <v>9.0348869565217385</v>
      </c>
      <c r="M121" s="33">
        <v>7979.1848011890361</v>
      </c>
      <c r="N121" s="33">
        <v>14.493464492753622</v>
      </c>
      <c r="O121" s="33">
        <v>446.50961460142139</v>
      </c>
      <c r="P121" s="33">
        <v>17.087359845997234</v>
      </c>
      <c r="Q121" s="33">
        <v>23.082290704692657</v>
      </c>
      <c r="R121" s="33">
        <v>17.870129870129869</v>
      </c>
      <c r="S121" s="37">
        <v>5.3744276006690829E-2</v>
      </c>
      <c r="T121" s="37">
        <v>1.0537442760066908</v>
      </c>
      <c r="U121" s="37">
        <v>0.29637988836261964</v>
      </c>
      <c r="V121" s="37">
        <v>-3.3256061651188329E-2</v>
      </c>
      <c r="W121" s="37">
        <v>-6.432319094087191E-2</v>
      </c>
      <c r="X121" s="37">
        <v>1.4139624960176178E-2</v>
      </c>
    </row>
    <row r="122" spans="1:24" x14ac:dyDescent="0.3">
      <c r="A122" s="34">
        <v>13181</v>
      </c>
      <c r="B122" s="33">
        <v>14.55</v>
      </c>
      <c r="C122" s="33">
        <v>0.49</v>
      </c>
      <c r="D122" s="33">
        <v>0.78</v>
      </c>
      <c r="E122" s="37">
        <v>0.35781392429361825</v>
      </c>
      <c r="F122" s="37">
        <v>-5.9313244230722262E-2</v>
      </c>
      <c r="G122" s="37">
        <v>5.5614183868105904E-2</v>
      </c>
      <c r="H122" s="37">
        <v>1.5300795771487685E-2</v>
      </c>
      <c r="I122" s="33">
        <v>13.8</v>
      </c>
      <c r="J122" s="33">
        <v>2.6524999999999999</v>
      </c>
      <c r="K122" s="33">
        <v>273.87001086956519</v>
      </c>
      <c r="L122" s="33">
        <v>9.2231137681159403</v>
      </c>
      <c r="M122" s="33">
        <v>8460.9706082860248</v>
      </c>
      <c r="N122" s="33">
        <v>14.681691304347824</v>
      </c>
      <c r="O122" s="33">
        <v>453.57780580502396</v>
      </c>
      <c r="P122" s="33">
        <v>18.104536459517778</v>
      </c>
      <c r="Q122" s="33">
        <v>24.406816425328554</v>
      </c>
      <c r="R122" s="33">
        <v>18.653846153846153</v>
      </c>
      <c r="S122" s="37">
        <v>5.5825161112303963E-2</v>
      </c>
      <c r="T122" s="37">
        <v>1.055825161112304</v>
      </c>
      <c r="U122" s="37">
        <v>0.26789904032656531</v>
      </c>
      <c r="V122" s="37">
        <v>-5.5689400268974953E-2</v>
      </c>
      <c r="W122" s="37">
        <v>-7.4355695252466436E-2</v>
      </c>
      <c r="X122" s="37">
        <v>1.2733096015987044E-2</v>
      </c>
    </row>
    <row r="123" spans="1:24" x14ac:dyDescent="0.3">
      <c r="A123" s="34">
        <v>13210</v>
      </c>
      <c r="B123" s="33">
        <v>14.86</v>
      </c>
      <c r="C123" s="33">
        <v>0.5</v>
      </c>
      <c r="D123" s="33">
        <v>0.79</v>
      </c>
      <c r="E123" s="37">
        <v>0.37828022557069541</v>
      </c>
      <c r="F123" s="37">
        <v>-5.2290297955688292E-2</v>
      </c>
      <c r="G123" s="37">
        <v>5.3673388914752707E-2</v>
      </c>
      <c r="H123" s="37">
        <v>1.1840717334530737E-2</v>
      </c>
      <c r="I123" s="33">
        <v>13.7</v>
      </c>
      <c r="J123" s="33">
        <v>2.6550000000000002</v>
      </c>
      <c r="K123" s="33">
        <v>281.74668467153282</v>
      </c>
      <c r="L123" s="33">
        <v>9.4800364963503654</v>
      </c>
      <c r="M123" s="33">
        <v>8728.7198876251696</v>
      </c>
      <c r="N123" s="33">
        <v>14.978457664233577</v>
      </c>
      <c r="O123" s="33">
        <v>464.04365486028837</v>
      </c>
      <c r="P123" s="33">
        <v>18.660478203926012</v>
      </c>
      <c r="Q123" s="33">
        <v>25.104585822781569</v>
      </c>
      <c r="R123" s="33">
        <v>18.810126582278478</v>
      </c>
      <c r="S123" s="37">
        <v>2.1082045672111513E-2</v>
      </c>
      <c r="T123" s="37">
        <v>1.0210820456721115</v>
      </c>
      <c r="U123" s="37">
        <v>0.23584632695313634</v>
      </c>
      <c r="V123" s="37">
        <v>-7.6370702406280522E-2</v>
      </c>
      <c r="W123" s="37">
        <v>-9.8402431633074716E-2</v>
      </c>
      <c r="X123" s="37">
        <v>7.5731756290879915E-3</v>
      </c>
    </row>
    <row r="124" spans="1:24" x14ac:dyDescent="0.3">
      <c r="A124" s="34">
        <v>13241</v>
      </c>
      <c r="B124" s="33">
        <v>14.88</v>
      </c>
      <c r="C124" s="33">
        <v>0.51666699999999999</v>
      </c>
      <c r="D124" s="33">
        <v>0.82</v>
      </c>
      <c r="E124" s="37">
        <v>0.39823158173258788</v>
      </c>
      <c r="F124" s="37">
        <v>-4.5580844436899248E-2</v>
      </c>
      <c r="G124" s="37">
        <v>5.1761616523419818E-2</v>
      </c>
      <c r="H124" s="37">
        <v>8.3495219862141923E-3</v>
      </c>
      <c r="I124" s="33">
        <v>13.7</v>
      </c>
      <c r="J124" s="33">
        <v>2.6574999999999998</v>
      </c>
      <c r="K124" s="33">
        <v>282.12588613138689</v>
      </c>
      <c r="L124" s="33">
        <v>9.796044032919708</v>
      </c>
      <c r="M124" s="33">
        <v>8765.7585500926998</v>
      </c>
      <c r="N124" s="33">
        <v>15.547259854014598</v>
      </c>
      <c r="O124" s="33">
        <v>483.05927493790409</v>
      </c>
      <c r="P124" s="33">
        <v>18.718999665151486</v>
      </c>
      <c r="Q124" s="33">
        <v>25.132351826424692</v>
      </c>
      <c r="R124" s="33">
        <v>18.146341463414636</v>
      </c>
      <c r="S124" s="37">
        <v>1.3449901153328341E-3</v>
      </c>
      <c r="T124" s="37">
        <v>1.0013449901153328</v>
      </c>
      <c r="U124" s="37">
        <v>0.20899271120738705</v>
      </c>
      <c r="V124" s="37">
        <v>-8.3545903972094937E-2</v>
      </c>
      <c r="W124" s="37">
        <v>-0.10134428309774357</v>
      </c>
      <c r="X124" s="37">
        <v>2.403821101490955E-3</v>
      </c>
    </row>
    <row r="125" spans="1:24" x14ac:dyDescent="0.3">
      <c r="A125" s="34">
        <v>13271</v>
      </c>
      <c r="B125" s="33">
        <v>14.09</v>
      </c>
      <c r="C125" s="33">
        <v>0.53333299999999995</v>
      </c>
      <c r="D125" s="33">
        <v>0.85</v>
      </c>
      <c r="E125" s="37">
        <v>0.37206200180039195</v>
      </c>
      <c r="F125" s="37">
        <v>-5.0114480191434385E-2</v>
      </c>
      <c r="G125" s="37">
        <v>4.6289817527171984E-2</v>
      </c>
      <c r="H125" s="37">
        <v>2.4145789495806369E-3</v>
      </c>
      <c r="I125" s="33">
        <v>13.7</v>
      </c>
      <c r="J125" s="33">
        <v>2.66</v>
      </c>
      <c r="K125" s="33">
        <v>267.1474284671533</v>
      </c>
      <c r="L125" s="33">
        <v>10.112032609416056</v>
      </c>
      <c r="M125" s="33">
        <v>8326.5542336159833</v>
      </c>
      <c r="N125" s="33">
        <v>16.116062043795619</v>
      </c>
      <c r="O125" s="33">
        <v>502.31164645660641</v>
      </c>
      <c r="P125" s="33">
        <v>17.750192519328635</v>
      </c>
      <c r="Q125" s="33">
        <v>23.787637409301364</v>
      </c>
      <c r="R125" s="33">
        <v>16.576470588235296</v>
      </c>
      <c r="S125" s="37">
        <v>-5.4552703494356966E-2</v>
      </c>
      <c r="T125" s="37">
        <v>0.94544729650564308</v>
      </c>
      <c r="U125" s="37">
        <v>0.13304573194410341</v>
      </c>
      <c r="V125" s="37">
        <v>-0.131733829947704</v>
      </c>
      <c r="W125" s="37">
        <v>-0.107987284446041</v>
      </c>
      <c r="X125" s="37">
        <v>8.3315597762281257E-3</v>
      </c>
    </row>
    <row r="126" spans="1:24" x14ac:dyDescent="0.3">
      <c r="A126" s="34">
        <v>13302</v>
      </c>
      <c r="B126" s="33">
        <v>14.69</v>
      </c>
      <c r="C126" s="33">
        <v>0.55000000000000004</v>
      </c>
      <c r="D126" s="33">
        <v>0.88</v>
      </c>
      <c r="E126" s="37">
        <v>0.34770802522384203</v>
      </c>
      <c r="F126" s="37">
        <v>-5.4388782589795959E-2</v>
      </c>
      <c r="G126" s="37">
        <v>4.1062436296124716E-2</v>
      </c>
      <c r="H126" s="37">
        <v>-3.4411116616359649E-3</v>
      </c>
      <c r="I126" s="33">
        <v>13.8</v>
      </c>
      <c r="J126" s="33">
        <v>2.6625000000000001</v>
      </c>
      <c r="K126" s="33">
        <v>276.50518623188401</v>
      </c>
      <c r="L126" s="33">
        <v>10.352474637681158</v>
      </c>
      <c r="M126" s="33">
        <v>8645.1096026429914</v>
      </c>
      <c r="N126" s="33">
        <v>16.563959420289855</v>
      </c>
      <c r="O126" s="33">
        <v>517.8826719078171</v>
      </c>
      <c r="P126" s="33">
        <v>18.393001065831331</v>
      </c>
      <c r="Q126" s="33">
        <v>24.600188642602674</v>
      </c>
      <c r="R126" s="33">
        <v>16.693181818181817</v>
      </c>
      <c r="S126" s="37">
        <v>4.1701664275196976E-2</v>
      </c>
      <c r="T126" s="37">
        <v>1.0417016642751971</v>
      </c>
      <c r="U126" s="37">
        <v>0.14364483116601456</v>
      </c>
      <c r="V126" s="37">
        <v>-0.1014563782994311</v>
      </c>
      <c r="W126" s="37">
        <v>-0.10128108381260237</v>
      </c>
      <c r="X126" s="37">
        <v>1.4160634699332597E-2</v>
      </c>
    </row>
    <row r="127" spans="1:24" x14ac:dyDescent="0.3">
      <c r="A127" s="34">
        <v>13332</v>
      </c>
      <c r="B127" s="33">
        <v>15.56</v>
      </c>
      <c r="C127" s="33">
        <v>0.56999999999999995</v>
      </c>
      <c r="D127" s="33">
        <v>0.9</v>
      </c>
      <c r="E127" s="37">
        <v>0.32498703160697517</v>
      </c>
      <c r="F127" s="37">
        <v>-5.8424901181704847E-2</v>
      </c>
      <c r="G127" s="37">
        <v>3.6061792038881713E-2</v>
      </c>
      <c r="H127" s="37">
        <v>-9.2289876302551477E-3</v>
      </c>
      <c r="I127" s="33">
        <v>13.9</v>
      </c>
      <c r="J127" s="33">
        <v>2.665</v>
      </c>
      <c r="K127" s="33">
        <v>290.77386187050359</v>
      </c>
      <c r="L127" s="33">
        <v>10.651741726618702</v>
      </c>
      <c r="M127" s="33">
        <v>9118.9815618751891</v>
      </c>
      <c r="N127" s="33">
        <v>16.818539568345322</v>
      </c>
      <c r="O127" s="33">
        <v>527.44751964573709</v>
      </c>
      <c r="P127" s="33">
        <v>19.36046451231913</v>
      </c>
      <c r="Q127" s="33">
        <v>25.838977130610282</v>
      </c>
      <c r="R127" s="33">
        <v>17.288888888888888</v>
      </c>
      <c r="S127" s="37">
        <v>5.7536528564459739E-2</v>
      </c>
      <c r="T127" s="37">
        <v>1.0575365285644598</v>
      </c>
      <c r="U127" s="37">
        <v>5.5856657810296362E-2</v>
      </c>
      <c r="V127" s="37">
        <v>-0.10917367672439671</v>
      </c>
      <c r="W127" s="37">
        <v>-0.10267664563996348</v>
      </c>
      <c r="X127" s="37">
        <v>9.4245657080946899E-3</v>
      </c>
    </row>
    <row r="128" spans="1:24" x14ac:dyDescent="0.3">
      <c r="A128" s="34">
        <v>13363</v>
      </c>
      <c r="B128" s="33">
        <v>15.87</v>
      </c>
      <c r="C128" s="33">
        <v>0.59</v>
      </c>
      <c r="D128" s="33">
        <v>0.92</v>
      </c>
      <c r="E128" s="37">
        <v>0.31419825439844673</v>
      </c>
      <c r="F128" s="37">
        <v>-5.8677913299285844E-2</v>
      </c>
      <c r="G128" s="37">
        <v>3.7556570494723829E-2</v>
      </c>
      <c r="H128" s="37">
        <v>-9.5054909952914102E-3</v>
      </c>
      <c r="I128" s="33">
        <v>14</v>
      </c>
      <c r="J128" s="33">
        <v>2.6675000000000004</v>
      </c>
      <c r="K128" s="33">
        <v>294.44857928571429</v>
      </c>
      <c r="L128" s="33">
        <v>10.94673357142857</v>
      </c>
      <c r="M128" s="33">
        <v>9262.8331053119036</v>
      </c>
      <c r="N128" s="33">
        <v>17.069482857142855</v>
      </c>
      <c r="O128" s="33">
        <v>536.9758321919943</v>
      </c>
      <c r="P128" s="33">
        <v>19.623060162983748</v>
      </c>
      <c r="Q128" s="33">
        <v>26.133390803641177</v>
      </c>
      <c r="R128" s="33">
        <v>17.25</v>
      </c>
      <c r="S128" s="37">
        <v>1.9727015788072056E-2</v>
      </c>
      <c r="T128" s="37">
        <v>1.019727015788072</v>
      </c>
      <c r="U128" s="37">
        <v>5.6081867258311879E-2</v>
      </c>
      <c r="V128" s="37">
        <v>-0.11974807314013081</v>
      </c>
      <c r="W128" s="37">
        <v>-0.10410219409865462</v>
      </c>
      <c r="X128" s="37">
        <v>8.8997526969869512E-4</v>
      </c>
    </row>
    <row r="129" spans="1:24" x14ac:dyDescent="0.3">
      <c r="A129" s="34">
        <v>13394</v>
      </c>
      <c r="B129" s="33">
        <v>16.05</v>
      </c>
      <c r="C129" s="33">
        <v>0.61</v>
      </c>
      <c r="D129" s="33">
        <v>0.94</v>
      </c>
      <c r="E129" s="37">
        <v>0.30386286413618868</v>
      </c>
      <c r="F129" s="37">
        <v>-5.8920627139106951E-2</v>
      </c>
      <c r="G129" s="37">
        <v>3.8978549419042885E-2</v>
      </c>
      <c r="H129" s="37">
        <v>-9.7709251325266422E-3</v>
      </c>
      <c r="I129" s="33">
        <v>14</v>
      </c>
      <c r="J129" s="33">
        <v>2.67</v>
      </c>
      <c r="K129" s="33">
        <v>297.78826071428568</v>
      </c>
      <c r="L129" s="33">
        <v>11.317809285714285</v>
      </c>
      <c r="M129" s="33">
        <v>9397.5634545122484</v>
      </c>
      <c r="N129" s="33">
        <v>17.440558571428571</v>
      </c>
      <c r="O129" s="33">
        <v>550.38689390912862</v>
      </c>
      <c r="P129" s="33">
        <v>19.862024243287621</v>
      </c>
      <c r="Q129" s="33">
        <v>26.395710211981712</v>
      </c>
      <c r="R129" s="33">
        <v>17.074468085106385</v>
      </c>
      <c r="S129" s="37">
        <v>1.1278315037707274E-2</v>
      </c>
      <c r="T129" s="37">
        <v>1.0112783150377074</v>
      </c>
      <c r="U129" s="37">
        <v>4.6222690077286854E-2</v>
      </c>
      <c r="V129" s="37">
        <v>-0.13105099648321783</v>
      </c>
      <c r="W129" s="37">
        <v>-0.10894524514492865</v>
      </c>
      <c r="X129" s="37">
        <v>-3.0406977893475684E-3</v>
      </c>
    </row>
    <row r="130" spans="1:24" x14ac:dyDescent="0.3">
      <c r="A130" s="34">
        <v>13424</v>
      </c>
      <c r="B130" s="33">
        <v>16.89</v>
      </c>
      <c r="C130" s="33">
        <v>0.64666699999999999</v>
      </c>
      <c r="D130" s="33">
        <v>0.96666700000000005</v>
      </c>
      <c r="E130" s="37">
        <v>0.29397314664165064</v>
      </c>
      <c r="F130" s="37">
        <v>-5.9152881178835326E-2</v>
      </c>
      <c r="G130" s="37">
        <v>4.032977631024437E-2</v>
      </c>
      <c r="H130" s="37">
        <v>-1.002572915251676E-2</v>
      </c>
      <c r="I130" s="33">
        <v>14</v>
      </c>
      <c r="J130" s="33">
        <v>2.6725000000000003</v>
      </c>
      <c r="K130" s="33">
        <v>313.37344071428572</v>
      </c>
      <c r="L130" s="33">
        <v>11.998120946499998</v>
      </c>
      <c r="M130" s="33">
        <v>9920.9514804100836</v>
      </c>
      <c r="N130" s="33">
        <v>17.935332375071429</v>
      </c>
      <c r="O130" s="33">
        <v>567.80677351767758</v>
      </c>
      <c r="P130" s="33">
        <v>20.913091852533114</v>
      </c>
      <c r="Q130" s="33">
        <v>27.733337274008431</v>
      </c>
      <c r="R130" s="33">
        <v>17.472407768135252</v>
      </c>
      <c r="S130" s="37">
        <v>5.1012881243683798E-2</v>
      </c>
      <c r="T130" s="37">
        <v>1.0510128812436839</v>
      </c>
      <c r="U130" s="37">
        <v>-0.12337876563475569</v>
      </c>
      <c r="V130" s="37">
        <v>-0.10290891077299413</v>
      </c>
      <c r="W130" s="37">
        <v>-0.11058718681583812</v>
      </c>
      <c r="X130" s="37">
        <v>-2.1522960899971633E-2</v>
      </c>
    </row>
    <row r="131" spans="1:24" x14ac:dyDescent="0.3">
      <c r="A131" s="34">
        <v>13455</v>
      </c>
      <c r="B131" s="33">
        <v>17.36</v>
      </c>
      <c r="C131" s="33">
        <v>0.68333299999999997</v>
      </c>
      <c r="D131" s="33">
        <v>0.99333300000000002</v>
      </c>
      <c r="E131" s="37">
        <v>0.22742028668415926</v>
      </c>
      <c r="F131" s="37">
        <v>-5.64553105126544E-2</v>
      </c>
      <c r="G131" s="37">
        <v>3.3094760773124676E-2</v>
      </c>
      <c r="H131" s="37">
        <v>-6.7974181704824055E-3</v>
      </c>
      <c r="I131" s="33">
        <v>14</v>
      </c>
      <c r="J131" s="33">
        <v>2.6749999999999998</v>
      </c>
      <c r="K131" s="33">
        <v>322.09371999999996</v>
      </c>
      <c r="L131" s="33">
        <v>12.678414053499997</v>
      </c>
      <c r="M131" s="33">
        <v>10230.471314076334</v>
      </c>
      <c r="N131" s="33">
        <v>18.430087624928571</v>
      </c>
      <c r="O131" s="33">
        <v>585.38391485169291</v>
      </c>
      <c r="P131" s="33">
        <v>21.499765341024148</v>
      </c>
      <c r="Q131" s="33">
        <v>28.451474941810449</v>
      </c>
      <c r="R131" s="33">
        <v>17.476515931716754</v>
      </c>
      <c r="S131" s="37">
        <v>2.7446978412495441E-2</v>
      </c>
      <c r="T131" s="37">
        <v>1.0274469784124955</v>
      </c>
      <c r="U131" s="37">
        <v>-0.29701908826747614</v>
      </c>
      <c r="V131" s="37">
        <v>-0.11601382139546601</v>
      </c>
      <c r="W131" s="37">
        <v>-0.12869985148176477</v>
      </c>
      <c r="X131" s="37">
        <v>-2.878842058669262E-2</v>
      </c>
    </row>
    <row r="132" spans="1:24" x14ac:dyDescent="0.3">
      <c r="A132" s="34">
        <v>13485</v>
      </c>
      <c r="B132" s="33">
        <v>17.059999999999999</v>
      </c>
      <c r="C132" s="33">
        <v>0.72</v>
      </c>
      <c r="D132" s="33">
        <v>1.02</v>
      </c>
      <c r="E132" s="37">
        <v>0.1643948181130066</v>
      </c>
      <c r="F132" s="37">
        <v>-5.3919880693323652E-2</v>
      </c>
      <c r="G132" s="37">
        <v>2.5998263885885997E-2</v>
      </c>
      <c r="H132" s="37">
        <v>-3.8330118187035467E-3</v>
      </c>
      <c r="I132" s="33">
        <v>14</v>
      </c>
      <c r="J132" s="33">
        <v>2.6774999999999998</v>
      </c>
      <c r="K132" s="33">
        <v>316.52758428571423</v>
      </c>
      <c r="L132" s="33">
        <v>13.358725714285713</v>
      </c>
      <c r="M132" s="33">
        <v>10089.036226784958</v>
      </c>
      <c r="N132" s="33">
        <v>18.924861428571429</v>
      </c>
      <c r="O132" s="33">
        <v>603.21318589218401</v>
      </c>
      <c r="P132" s="33">
        <v>21.125663548155426</v>
      </c>
      <c r="Q132" s="33">
        <v>27.902761077390416</v>
      </c>
      <c r="R132" s="33">
        <v>16.725490196078429</v>
      </c>
      <c r="S132" s="37">
        <v>-1.7432167168671117E-2</v>
      </c>
      <c r="T132" s="37">
        <v>0.98256783283132887</v>
      </c>
      <c r="U132" s="37">
        <v>-0.37878468977214508</v>
      </c>
      <c r="V132" s="37">
        <v>-0.13093574098393201</v>
      </c>
      <c r="W132" s="37">
        <v>-0.14376474036942355</v>
      </c>
      <c r="X132" s="37">
        <v>-3.1896689848039284E-2</v>
      </c>
    </row>
    <row r="133" spans="1:24" x14ac:dyDescent="0.3">
      <c r="A133" s="34">
        <v>13516</v>
      </c>
      <c r="B133" s="33">
        <v>17.59</v>
      </c>
      <c r="C133" s="33">
        <v>0.73</v>
      </c>
      <c r="D133" s="33">
        <v>1.05</v>
      </c>
      <c r="E133" s="37">
        <v>0.10462133711928523</v>
      </c>
      <c r="F133" s="37">
        <v>-5.1532933531948544E-2</v>
      </c>
      <c r="G133" s="37">
        <v>1.9031634959048915E-2</v>
      </c>
      <c r="H133" s="37">
        <v>-1.0994751373152312E-3</v>
      </c>
      <c r="I133" s="33">
        <v>14.1</v>
      </c>
      <c r="J133" s="33">
        <v>2.68</v>
      </c>
      <c r="K133" s="33">
        <v>324.04647304964539</v>
      </c>
      <c r="L133" s="33">
        <v>13.448204964539007</v>
      </c>
      <c r="M133" s="33">
        <v>10364.414943757989</v>
      </c>
      <c r="N133" s="33">
        <v>19.343308510638298</v>
      </c>
      <c r="O133" s="33">
        <v>618.68309783660538</v>
      </c>
      <c r="P133" s="33">
        <v>21.618741582953501</v>
      </c>
      <c r="Q133" s="33">
        <v>28.495637926638711</v>
      </c>
      <c r="R133" s="33">
        <v>16.752380952380953</v>
      </c>
      <c r="S133" s="37">
        <v>3.059401668593385E-2</v>
      </c>
      <c r="T133" s="37">
        <v>1.0305940166859338</v>
      </c>
      <c r="U133" s="37">
        <v>-0.37800691703484701</v>
      </c>
      <c r="V133" s="37">
        <v>-0.13313417933535732</v>
      </c>
      <c r="W133" s="37">
        <v>-0.1540562670447958</v>
      </c>
      <c r="X133" s="37">
        <v>-2.7241057826722148E-2</v>
      </c>
    </row>
    <row r="134" spans="1:24" x14ac:dyDescent="0.3">
      <c r="A134" s="34">
        <v>13547</v>
      </c>
      <c r="B134" s="33">
        <v>18.11</v>
      </c>
      <c r="C134" s="33">
        <v>0.74</v>
      </c>
      <c r="D134" s="33">
        <v>1.08</v>
      </c>
      <c r="E134" s="37">
        <v>2.1604951800928918E-2</v>
      </c>
      <c r="F134" s="37">
        <v>-5.030869671967686E-2</v>
      </c>
      <c r="G134" s="37">
        <v>6.1587071731121767E-3</v>
      </c>
      <c r="H134" s="37">
        <v>2.2418692503691773E-3</v>
      </c>
      <c r="I134" s="33">
        <v>14.1</v>
      </c>
      <c r="J134" s="33">
        <v>2.67</v>
      </c>
      <c r="K134" s="33">
        <v>333.62601631205672</v>
      </c>
      <c r="L134" s="33">
        <v>13.63242695035461</v>
      </c>
      <c r="M134" s="33">
        <v>10707.145739226202</v>
      </c>
      <c r="N134" s="33">
        <v>19.895974468085104</v>
      </c>
      <c r="O134" s="33">
        <v>638.52663712668675</v>
      </c>
      <c r="P134" s="33">
        <v>22.244221552805147</v>
      </c>
      <c r="Q134" s="33">
        <v>29.256928436697763</v>
      </c>
      <c r="R134" s="33">
        <v>16.768518518518515</v>
      </c>
      <c r="S134" s="37">
        <v>2.9133713145855149E-2</v>
      </c>
      <c r="T134" s="37">
        <v>1.0291337131458551</v>
      </c>
      <c r="U134" s="37">
        <v>-0.38079433268327612</v>
      </c>
      <c r="V134" s="37">
        <v>-0.14493795887894878</v>
      </c>
      <c r="W134" s="37">
        <v>-0.15624701944848951</v>
      </c>
      <c r="X134" s="37">
        <v>-2.9722716548952643E-2</v>
      </c>
    </row>
    <row r="135" spans="1:24" x14ac:dyDescent="0.3">
      <c r="A135" s="34">
        <v>13575</v>
      </c>
      <c r="B135" s="33">
        <v>18.09</v>
      </c>
      <c r="C135" s="33">
        <v>0.75</v>
      </c>
      <c r="D135" s="33">
        <v>1.1100000000000001</v>
      </c>
      <c r="E135" s="37">
        <v>-5.6872474300367792E-2</v>
      </c>
      <c r="F135" s="37">
        <v>-4.9155578172237036E-2</v>
      </c>
      <c r="G135" s="37">
        <v>-6.8063030560030491E-3</v>
      </c>
      <c r="H135" s="37">
        <v>5.3013874398271099E-3</v>
      </c>
      <c r="I135" s="33">
        <v>14.2</v>
      </c>
      <c r="J135" s="33">
        <v>2.66</v>
      </c>
      <c r="K135" s="33">
        <v>330.91068802816903</v>
      </c>
      <c r="L135" s="33">
        <v>13.719348591549297</v>
      </c>
      <c r="M135" s="33">
        <v>10656.693557918283</v>
      </c>
      <c r="N135" s="33">
        <v>20.304635915492959</v>
      </c>
      <c r="O135" s="33">
        <v>653.89330289050827</v>
      </c>
      <c r="P135" s="33">
        <v>22.042197016050569</v>
      </c>
      <c r="Q135" s="33">
        <v>28.928361986280848</v>
      </c>
      <c r="R135" s="33">
        <v>16.297297297297295</v>
      </c>
      <c r="S135" s="37">
        <v>-1.1049724881182148E-3</v>
      </c>
      <c r="T135" s="37">
        <v>0.99889502751188175</v>
      </c>
      <c r="U135" s="37">
        <v>-0.4128612658301275</v>
      </c>
      <c r="V135" s="37">
        <v>-0.15654499284277223</v>
      </c>
      <c r="W135" s="37">
        <v>-0.16830037774756068</v>
      </c>
      <c r="X135" s="37">
        <v>-2.8861509584809042E-2</v>
      </c>
    </row>
    <row r="136" spans="1:24" x14ac:dyDescent="0.3">
      <c r="A136" s="34">
        <v>13606</v>
      </c>
      <c r="B136" s="33">
        <v>17.010000000000002</v>
      </c>
      <c r="C136" s="33">
        <v>0.78</v>
      </c>
      <c r="D136" s="33">
        <v>1.1299999999999999</v>
      </c>
      <c r="E136" s="37">
        <v>-0.13115526739955452</v>
      </c>
      <c r="F136" s="37">
        <v>-4.8067548894461964E-2</v>
      </c>
      <c r="G136" s="37">
        <v>-1.9891983858629114E-2</v>
      </c>
      <c r="H136" s="37">
        <v>8.1145688499422164E-3</v>
      </c>
      <c r="I136" s="33">
        <v>14.3</v>
      </c>
      <c r="J136" s="33">
        <v>2.6500000000000004</v>
      </c>
      <c r="K136" s="33">
        <v>308.97891818181819</v>
      </c>
      <c r="L136" s="33">
        <v>14.168345454545454</v>
      </c>
      <c r="M136" s="33">
        <v>9988.423088599955</v>
      </c>
      <c r="N136" s="33">
        <v>20.525936363636358</v>
      </c>
      <c r="O136" s="33">
        <v>663.54603704397095</v>
      </c>
      <c r="P136" s="33">
        <v>20.55657945743285</v>
      </c>
      <c r="Q136" s="33">
        <v>26.92894686820971</v>
      </c>
      <c r="R136" s="33">
        <v>15.053097345132747</v>
      </c>
      <c r="S136" s="37">
        <v>-6.1557892999433317E-2</v>
      </c>
      <c r="T136" s="37">
        <v>0.93844210700056663</v>
      </c>
      <c r="U136" s="37">
        <v>-0.4524228050375757</v>
      </c>
      <c r="V136" s="37">
        <v>-0.15807657009823384</v>
      </c>
      <c r="W136" s="37">
        <v>-0.17941356711155576</v>
      </c>
      <c r="X136" s="37">
        <v>-3.2963235245843325E-2</v>
      </c>
    </row>
    <row r="137" spans="1:24" x14ac:dyDescent="0.3">
      <c r="A137" s="34">
        <v>13636</v>
      </c>
      <c r="B137" s="33">
        <v>16.25</v>
      </c>
      <c r="C137" s="33">
        <v>0.81</v>
      </c>
      <c r="D137" s="33">
        <v>1.1499999999999999</v>
      </c>
      <c r="E137" s="37">
        <v>-0.20717908860725631</v>
      </c>
      <c r="F137" s="37">
        <v>-4.8445932939274794E-2</v>
      </c>
      <c r="G137" s="37">
        <v>-2.7339126402231795E-2</v>
      </c>
      <c r="H137" s="37">
        <v>1.061942941878069E-2</v>
      </c>
      <c r="I137" s="33">
        <v>14.4</v>
      </c>
      <c r="J137" s="33">
        <v>2.64</v>
      </c>
      <c r="K137" s="33">
        <v>293.1240451388889</v>
      </c>
      <c r="L137" s="33">
        <v>14.611106250000001</v>
      </c>
      <c r="M137" s="33">
        <v>9515.2407921797858</v>
      </c>
      <c r="N137" s="33">
        <v>20.744163194444443</v>
      </c>
      <c r="O137" s="33">
        <v>673.38627144656937</v>
      </c>
      <c r="P137" s="33">
        <v>19.474174686572095</v>
      </c>
      <c r="Q137" s="33">
        <v>25.472602466914228</v>
      </c>
      <c r="R137" s="33">
        <v>14.130434782608697</v>
      </c>
      <c r="S137" s="37">
        <v>-4.5708497632023941E-2</v>
      </c>
      <c r="T137" s="37">
        <v>0.95429150236797611</v>
      </c>
      <c r="U137" s="37">
        <v>-0.44077170870594229</v>
      </c>
      <c r="V137" s="37">
        <v>-0.13393584797982783</v>
      </c>
      <c r="W137" s="37">
        <v>-0.1754425015106702</v>
      </c>
      <c r="X137" s="37">
        <v>-3.0453022965716059E-2</v>
      </c>
    </row>
    <row r="138" spans="1:24" x14ac:dyDescent="0.3">
      <c r="A138" s="34">
        <v>13667</v>
      </c>
      <c r="B138" s="33">
        <v>15.64</v>
      </c>
      <c r="C138" s="33">
        <v>0.84</v>
      </c>
      <c r="D138" s="33">
        <v>1.17</v>
      </c>
      <c r="E138" s="37">
        <v>-0.28058247819939031</v>
      </c>
      <c r="F138" s="37">
        <v>-4.8814858262376415E-2</v>
      </c>
      <c r="G138" s="37">
        <v>-3.4798465670784484E-2</v>
      </c>
      <c r="H138" s="37">
        <v>1.2979600625266485E-2</v>
      </c>
      <c r="I138" s="33">
        <v>14.4</v>
      </c>
      <c r="J138" s="33">
        <v>2.63</v>
      </c>
      <c r="K138" s="33">
        <v>282.12061944444446</v>
      </c>
      <c r="L138" s="33">
        <v>15.15225833333333</v>
      </c>
      <c r="M138" s="33">
        <v>9199.0420212396566</v>
      </c>
      <c r="N138" s="33">
        <v>21.104931249999996</v>
      </c>
      <c r="O138" s="33">
        <v>688.16362946613788</v>
      </c>
      <c r="P138" s="33">
        <v>18.711659960364951</v>
      </c>
      <c r="Q138" s="33">
        <v>24.446563497204885</v>
      </c>
      <c r="R138" s="33">
        <v>13.367521367521368</v>
      </c>
      <c r="S138" s="37">
        <v>-3.8261173658581449E-2</v>
      </c>
      <c r="T138" s="37">
        <v>0.96173882634141861</v>
      </c>
      <c r="U138" s="37">
        <v>-0.40867721440143034</v>
      </c>
      <c r="V138" s="37">
        <v>-0.17132343128852323</v>
      </c>
      <c r="W138" s="37">
        <v>-0.16397981081523794</v>
      </c>
      <c r="X138" s="37">
        <v>-2.7594552843781539E-2</v>
      </c>
    </row>
    <row r="139" spans="1:24" x14ac:dyDescent="0.3">
      <c r="A139" s="34">
        <v>13697</v>
      </c>
      <c r="B139" s="33">
        <v>16.57</v>
      </c>
      <c r="C139" s="33">
        <v>0.81666700000000003</v>
      </c>
      <c r="D139" s="33">
        <v>1.1866699999999999</v>
      </c>
      <c r="E139" s="37">
        <v>-0.35150105646600072</v>
      </c>
      <c r="F139" s="37">
        <v>-4.916851445997672E-2</v>
      </c>
      <c r="G139" s="37">
        <v>-4.2275262276171954E-2</v>
      </c>
      <c r="H139" s="37">
        <v>1.5209174062262854E-2</v>
      </c>
      <c r="I139" s="33">
        <v>14.5</v>
      </c>
      <c r="J139" s="33">
        <v>2.62</v>
      </c>
      <c r="K139" s="33">
        <v>296.83498000000003</v>
      </c>
      <c r="L139" s="33">
        <v>14.629772638</v>
      </c>
      <c r="M139" s="33">
        <v>9718.5822535690277</v>
      </c>
      <c r="N139" s="33">
        <v>21.258006379999994</v>
      </c>
      <c r="O139" s="33">
        <v>696.00181067246558</v>
      </c>
      <c r="P139" s="33">
        <v>19.64672327960762</v>
      </c>
      <c r="Q139" s="33">
        <v>25.628756089453606</v>
      </c>
      <c r="R139" s="33">
        <v>13.963443922910331</v>
      </c>
      <c r="S139" s="37">
        <v>5.7762096321306411E-2</v>
      </c>
      <c r="T139" s="37">
        <v>1.0577620963213064</v>
      </c>
      <c r="U139" s="37">
        <v>-0.37114340422699266</v>
      </c>
      <c r="V139" s="37">
        <v>-0.18945642479045777</v>
      </c>
      <c r="W139" s="37">
        <v>-0.14679520460701179</v>
      </c>
      <c r="X139" s="37">
        <v>-2.0337923996211149E-2</v>
      </c>
    </row>
    <row r="140" spans="1:24" x14ac:dyDescent="0.3">
      <c r="A140" s="34">
        <v>13728</v>
      </c>
      <c r="B140" s="33">
        <v>16.739999999999998</v>
      </c>
      <c r="C140" s="33">
        <v>0.79333299999999995</v>
      </c>
      <c r="D140" s="33">
        <v>1.20333</v>
      </c>
      <c r="E140" s="37">
        <v>-0.40347998085823589</v>
      </c>
      <c r="F140" s="37">
        <v>-4.9630848268915173E-2</v>
      </c>
      <c r="G140" s="37">
        <v>-4.7822631788175585E-2</v>
      </c>
      <c r="H140" s="37">
        <v>1.628931910606024E-2</v>
      </c>
      <c r="I140" s="33">
        <v>14.5</v>
      </c>
      <c r="J140" s="33">
        <v>2.6100000000000003</v>
      </c>
      <c r="K140" s="33">
        <v>299.88035999999994</v>
      </c>
      <c r="L140" s="33">
        <v>14.211767362</v>
      </c>
      <c r="M140" s="33">
        <v>9857.0653546163576</v>
      </c>
      <c r="N140" s="33">
        <v>21.556453619999999</v>
      </c>
      <c r="O140" s="33">
        <v>708.56048107350682</v>
      </c>
      <c r="P140" s="33">
        <v>19.80698257738095</v>
      </c>
      <c r="Q140" s="33">
        <v>25.79355196445113</v>
      </c>
      <c r="R140" s="33">
        <v>13.911395876442869</v>
      </c>
      <c r="S140" s="37">
        <v>1.0207233622857642E-2</v>
      </c>
      <c r="T140" s="37">
        <v>1.0102072336228576</v>
      </c>
      <c r="U140" s="37">
        <v>-0.29767337301541985</v>
      </c>
      <c r="V140" s="37">
        <v>-0.19736614710439815</v>
      </c>
      <c r="W140" s="37">
        <v>-0.15079854996380959</v>
      </c>
      <c r="X140" s="37">
        <v>-2.0053201770011242E-2</v>
      </c>
    </row>
    <row r="141" spans="1:24" x14ac:dyDescent="0.3">
      <c r="A141" s="34">
        <v>13759</v>
      </c>
      <c r="B141" s="33">
        <v>14.37</v>
      </c>
      <c r="C141" s="33">
        <v>0.77</v>
      </c>
      <c r="D141" s="33">
        <v>1.22</v>
      </c>
      <c r="E141" s="37">
        <v>-0.45402540014378412</v>
      </c>
      <c r="F141" s="37">
        <v>-5.0075267462327933E-2</v>
      </c>
      <c r="G141" s="37">
        <v>-5.3365668345229711E-2</v>
      </c>
      <c r="H141" s="37">
        <v>1.7328948304285774E-2</v>
      </c>
      <c r="I141" s="33">
        <v>14.6</v>
      </c>
      <c r="J141" s="33">
        <v>2.6</v>
      </c>
      <c r="K141" s="33">
        <v>255.66100068493148</v>
      </c>
      <c r="L141" s="33">
        <v>13.69930205479452</v>
      </c>
      <c r="M141" s="33">
        <v>8441.0999840632521</v>
      </c>
      <c r="N141" s="33">
        <v>21.705387671232874</v>
      </c>
      <c r="O141" s="33">
        <v>716.64175230042918</v>
      </c>
      <c r="P141" s="33">
        <v>16.847882862705799</v>
      </c>
      <c r="Q141" s="33">
        <v>21.913400533669712</v>
      </c>
      <c r="R141" s="33">
        <v>11.778688524590164</v>
      </c>
      <c r="S141" s="37">
        <v>-0.15265836497039564</v>
      </c>
      <c r="T141" s="37">
        <v>0.84734163502960436</v>
      </c>
      <c r="U141" s="37">
        <v>-0.30080508669502881</v>
      </c>
      <c r="V141" s="37">
        <v>-0.19394478709248331</v>
      </c>
      <c r="W141" s="37">
        <v>-0.15395322594048011</v>
      </c>
      <c r="X141" s="37">
        <v>-2.3068631573387233E-2</v>
      </c>
    </row>
    <row r="142" spans="1:24" x14ac:dyDescent="0.3">
      <c r="A142" s="34">
        <v>13789</v>
      </c>
      <c r="B142" s="33">
        <v>12.28</v>
      </c>
      <c r="C142" s="33">
        <v>0.78</v>
      </c>
      <c r="D142" s="33">
        <v>1.19</v>
      </c>
      <c r="E142" s="37">
        <v>-0.50320520106256872</v>
      </c>
      <c r="F142" s="37">
        <v>-5.0513906008371912E-2</v>
      </c>
      <c r="G142" s="37">
        <v>-5.8909387647821276E-2</v>
      </c>
      <c r="H142" s="37">
        <v>1.8330025878146472E-2</v>
      </c>
      <c r="I142" s="33">
        <v>14.6</v>
      </c>
      <c r="J142" s="33">
        <v>2.59</v>
      </c>
      <c r="K142" s="33">
        <v>218.47718082191778</v>
      </c>
      <c r="L142" s="33">
        <v>13.87721506849315</v>
      </c>
      <c r="M142" s="33">
        <v>7251.5921574990143</v>
      </c>
      <c r="N142" s="33">
        <v>21.171648630136986</v>
      </c>
      <c r="O142" s="33">
        <v>702.71943545796637</v>
      </c>
      <c r="P142" s="33">
        <v>14.361659574753352</v>
      </c>
      <c r="Q142" s="33">
        <v>18.672774871583687</v>
      </c>
      <c r="R142" s="33">
        <v>10.319327731092438</v>
      </c>
      <c r="S142" s="37">
        <v>-0.15717077737193713</v>
      </c>
      <c r="T142" s="37">
        <v>0.84282922262806292</v>
      </c>
      <c r="U142" s="37">
        <v>-0.21325557507045578</v>
      </c>
      <c r="V142" s="37">
        <v>-0.12615665108112628</v>
      </c>
      <c r="W142" s="37">
        <v>-0.1191498142511036</v>
      </c>
      <c r="X142" s="37">
        <v>-9.1785423583274905E-3</v>
      </c>
    </row>
    <row r="143" spans="1:24" x14ac:dyDescent="0.3">
      <c r="A143" s="34">
        <v>13820</v>
      </c>
      <c r="B143" s="33">
        <v>11.2</v>
      </c>
      <c r="C143" s="33">
        <v>0.79</v>
      </c>
      <c r="D143" s="33">
        <v>1.1599999999999999</v>
      </c>
      <c r="E143" s="37">
        <v>-0.48507110403494513</v>
      </c>
      <c r="F143" s="37">
        <v>-4.5246072905289925E-2</v>
      </c>
      <c r="G143" s="37">
        <v>-4.7730174149842153E-2</v>
      </c>
      <c r="H143" s="37">
        <v>2.2131617911274049E-2</v>
      </c>
      <c r="I143" s="33">
        <v>14.5</v>
      </c>
      <c r="J143" s="33">
        <v>2.58</v>
      </c>
      <c r="K143" s="33">
        <v>200.63679999999997</v>
      </c>
      <c r="L143" s="33">
        <v>14.152060000000001</v>
      </c>
      <c r="M143" s="33">
        <v>6698.5866463904767</v>
      </c>
      <c r="N143" s="33">
        <v>20.780239999999999</v>
      </c>
      <c r="O143" s="33">
        <v>693.78218837615668</v>
      </c>
      <c r="P143" s="33">
        <v>13.158119166486058</v>
      </c>
      <c r="Q143" s="33">
        <v>17.113718043460704</v>
      </c>
      <c r="R143" s="33">
        <v>9.6551724137931032</v>
      </c>
      <c r="S143" s="37">
        <v>-9.2058144417947588E-2</v>
      </c>
      <c r="T143" s="37">
        <v>0.90794185558205243</v>
      </c>
      <c r="U143" s="37">
        <v>3.2123687916884025E-2</v>
      </c>
      <c r="V143" s="37">
        <v>-6.6535763639537837E-2</v>
      </c>
      <c r="W143" s="37">
        <v>-7.158780983732882E-2</v>
      </c>
      <c r="X143" s="37">
        <v>1.0446123828046439E-2</v>
      </c>
    </row>
    <row r="144" spans="1:24" x14ac:dyDescent="0.3">
      <c r="A144" s="34">
        <v>13850</v>
      </c>
      <c r="B144" s="33">
        <v>11.02</v>
      </c>
      <c r="C144" s="33">
        <v>0.8</v>
      </c>
      <c r="D144" s="33">
        <v>1.1299999999999999</v>
      </c>
      <c r="E144" s="37">
        <v>-0.46598751296802954</v>
      </c>
      <c r="F144" s="37">
        <v>-3.9788534351013372E-2</v>
      </c>
      <c r="G144" s="37">
        <v>-3.659554134060361E-2</v>
      </c>
      <c r="H144" s="37">
        <v>2.5983713445452139E-2</v>
      </c>
      <c r="I144" s="33">
        <v>14.4</v>
      </c>
      <c r="J144" s="33">
        <v>2.57</v>
      </c>
      <c r="K144" s="33">
        <v>198.78319861111109</v>
      </c>
      <c r="L144" s="33">
        <v>14.430722222222222</v>
      </c>
      <c r="M144" s="33">
        <v>6676.8505744765525</v>
      </c>
      <c r="N144" s="33">
        <v>20.383395138888886</v>
      </c>
      <c r="O144" s="33">
        <v>684.64983204705129</v>
      </c>
      <c r="P144" s="33">
        <v>13.008483033706128</v>
      </c>
      <c r="Q144" s="33">
        <v>16.928806001197085</v>
      </c>
      <c r="R144" s="33">
        <v>9.7522123893805315</v>
      </c>
      <c r="S144" s="37">
        <v>-1.6201974576280372E-2</v>
      </c>
      <c r="T144" s="37">
        <v>0.98379802542371964</v>
      </c>
      <c r="U144" s="37">
        <v>0.13764298115210538</v>
      </c>
      <c r="V144" s="37">
        <v>-2.6908829157882508E-2</v>
      </c>
      <c r="W144" s="37">
        <v>-4.921796706572712E-2</v>
      </c>
      <c r="X144" s="37">
        <v>1.8935187929275621E-2</v>
      </c>
    </row>
    <row r="145" spans="1:24" x14ac:dyDescent="0.3">
      <c r="A145" s="34">
        <v>13881</v>
      </c>
      <c r="B145" s="33">
        <v>11.31</v>
      </c>
      <c r="C145" s="33">
        <v>0.79333299999999995</v>
      </c>
      <c r="D145" s="33">
        <v>1.07667</v>
      </c>
      <c r="E145" s="37">
        <v>-0.4458760653356425</v>
      </c>
      <c r="F145" s="37">
        <v>-3.4130076587978397E-2</v>
      </c>
      <c r="G145" s="37">
        <v>-2.5487923050466765E-2</v>
      </c>
      <c r="H145" s="37">
        <v>2.9890232200839861E-2</v>
      </c>
      <c r="I145" s="33">
        <v>14.2</v>
      </c>
      <c r="J145" s="33">
        <v>2.56</v>
      </c>
      <c r="K145" s="33">
        <v>206.88777676056338</v>
      </c>
      <c r="L145" s="33">
        <v>14.512015968239437</v>
      </c>
      <c r="M145" s="33">
        <v>6989.6919240159432</v>
      </c>
      <c r="N145" s="33">
        <v>19.694948064084507</v>
      </c>
      <c r="O145" s="33">
        <v>665.39271475068472</v>
      </c>
      <c r="P145" s="33">
        <v>13.511461918562407</v>
      </c>
      <c r="Q145" s="33">
        <v>17.591202047422158</v>
      </c>
      <c r="R145" s="33">
        <v>10.504611440831454</v>
      </c>
      <c r="S145" s="37">
        <v>2.5975486403260736E-2</v>
      </c>
      <c r="T145" s="37">
        <v>1.0259754864032606</v>
      </c>
      <c r="U145" s="37">
        <v>0.12225936290133554</v>
      </c>
      <c r="V145" s="37">
        <v>-3.5690283915169374E-2</v>
      </c>
      <c r="W145" s="37">
        <v>-4.4917543792249326E-2</v>
      </c>
      <c r="X145" s="37">
        <v>1.8971837914666168E-2</v>
      </c>
    </row>
    <row r="146" spans="1:24" x14ac:dyDescent="0.3">
      <c r="A146" s="34">
        <v>13912</v>
      </c>
      <c r="B146" s="33">
        <v>11.04</v>
      </c>
      <c r="C146" s="33">
        <v>0.78666700000000001</v>
      </c>
      <c r="D146" s="33">
        <v>1.0233300000000001</v>
      </c>
      <c r="E146" s="37">
        <v>-0.3968756083089825</v>
      </c>
      <c r="F146" s="37">
        <v>-1.6595956451944449E-2</v>
      </c>
      <c r="G146" s="37">
        <v>-1.3042112120661198E-2</v>
      </c>
      <c r="H146" s="37">
        <v>3.689324115406567E-2</v>
      </c>
      <c r="I146" s="33">
        <v>14.1</v>
      </c>
      <c r="J146" s="33">
        <v>2.5433333333333334</v>
      </c>
      <c r="K146" s="33">
        <v>203.3810723404255</v>
      </c>
      <c r="L146" s="33">
        <v>14.492135691560284</v>
      </c>
      <c r="M146" s="33">
        <v>6912.0194446012083</v>
      </c>
      <c r="N146" s="33">
        <v>18.851988474468087</v>
      </c>
      <c r="O146" s="33">
        <v>640.69536759454309</v>
      </c>
      <c r="P146" s="33">
        <v>13.26307623646086</v>
      </c>
      <c r="Q146" s="33">
        <v>17.278131157697967</v>
      </c>
      <c r="R146" s="33">
        <v>10.788308756706046</v>
      </c>
      <c r="S146" s="37">
        <v>-2.4162249279079936E-2</v>
      </c>
      <c r="T146" s="37">
        <v>0.97583775072092005</v>
      </c>
      <c r="U146" s="37">
        <v>7.7344809609957599E-2</v>
      </c>
      <c r="V146" s="37">
        <v>-4.358017690360283E-2</v>
      </c>
      <c r="W146" s="37">
        <v>-3.8763430077281669E-2</v>
      </c>
      <c r="X146" s="37">
        <v>1.5053246561487654E-2</v>
      </c>
    </row>
    <row r="147" spans="1:24" x14ac:dyDescent="0.3">
      <c r="A147" s="34">
        <v>13940</v>
      </c>
      <c r="B147" s="33">
        <v>10.31</v>
      </c>
      <c r="C147" s="33">
        <v>0.78</v>
      </c>
      <c r="D147" s="33">
        <v>0.97</v>
      </c>
      <c r="E147" s="37">
        <v>-0.3426222157088874</v>
      </c>
      <c r="F147" s="37">
        <v>1.8287451835758972E-3</v>
      </c>
      <c r="G147" s="37">
        <v>-9.4770125252718884E-5</v>
      </c>
      <c r="H147" s="37">
        <v>4.412088016987159E-2</v>
      </c>
      <c r="I147" s="33">
        <v>14.1</v>
      </c>
      <c r="J147" s="33">
        <v>2.5266666666666664</v>
      </c>
      <c r="K147" s="33">
        <v>189.93286737588653</v>
      </c>
      <c r="L147" s="33">
        <v>14.369314893617021</v>
      </c>
      <c r="M147" s="33">
        <v>6495.6704472588353</v>
      </c>
      <c r="N147" s="33">
        <v>17.869532624113475</v>
      </c>
      <c r="O147" s="33">
        <v>611.13485294287773</v>
      </c>
      <c r="P147" s="33">
        <v>12.377286234697678</v>
      </c>
      <c r="Q147" s="33">
        <v>16.140609995378359</v>
      </c>
      <c r="R147" s="33">
        <v>10.628865979381445</v>
      </c>
      <c r="S147" s="37">
        <v>-6.8410742820080597E-2</v>
      </c>
      <c r="T147" s="37">
        <v>0.93158925717991936</v>
      </c>
      <c r="U147" s="37">
        <v>9.5152744739068096E-2</v>
      </c>
      <c r="V147" s="37">
        <v>-5.7628655127062167E-2</v>
      </c>
      <c r="W147" s="37">
        <v>-2.2681493597987323E-2</v>
      </c>
      <c r="X147" s="37">
        <v>1.231643323932996E-2</v>
      </c>
    </row>
    <row r="148" spans="1:24" x14ac:dyDescent="0.3">
      <c r="A148" s="34">
        <v>13971</v>
      </c>
      <c r="B148" s="33">
        <v>9.89</v>
      </c>
      <c r="C148" s="33">
        <v>0.76666699999999999</v>
      </c>
      <c r="D148" s="33">
        <v>0.90333300000000005</v>
      </c>
      <c r="E148" s="37">
        <v>-0.28224021947695599</v>
      </c>
      <c r="F148" s="37">
        <v>2.1230112262054845E-2</v>
      </c>
      <c r="G148" s="37">
        <v>1.3405711669441267E-2</v>
      </c>
      <c r="H148" s="37">
        <v>5.160051309614655E-2</v>
      </c>
      <c r="I148" s="33">
        <v>14.2</v>
      </c>
      <c r="J148" s="33">
        <v>2.5099999999999998</v>
      </c>
      <c r="K148" s="33">
        <v>180.91247676056341</v>
      </c>
      <c r="L148" s="33">
        <v>14.024229102183098</v>
      </c>
      <c r="M148" s="33">
        <v>6227.1435308614227</v>
      </c>
      <c r="N148" s="33">
        <v>16.524187095000002</v>
      </c>
      <c r="O148" s="33">
        <v>568.77494915709224</v>
      </c>
      <c r="P148" s="33">
        <v>11.789517720684179</v>
      </c>
      <c r="Q148" s="33">
        <v>15.393610143198446</v>
      </c>
      <c r="R148" s="33">
        <v>10.948343523373994</v>
      </c>
      <c r="S148" s="37">
        <v>-4.1590152394247855E-2</v>
      </c>
      <c r="T148" s="37">
        <v>0.9584098476057521</v>
      </c>
      <c r="U148" s="37">
        <v>0.17462625539348386</v>
      </c>
      <c r="V148" s="37">
        <v>-3.2093331427087257E-2</v>
      </c>
      <c r="W148" s="37">
        <v>-1.6634237382637806E-3</v>
      </c>
      <c r="X148" s="37">
        <v>2.0813119947358238E-2</v>
      </c>
    </row>
    <row r="149" spans="1:24" x14ac:dyDescent="0.3">
      <c r="A149" s="34">
        <v>14001</v>
      </c>
      <c r="B149" s="33">
        <v>9.98</v>
      </c>
      <c r="C149" s="33">
        <v>0.75333300000000003</v>
      </c>
      <c r="D149" s="33">
        <v>0.83666700000000005</v>
      </c>
      <c r="E149" s="37">
        <v>-0.20928292030317919</v>
      </c>
      <c r="F149" s="37">
        <v>4.9048978524837139E-2</v>
      </c>
      <c r="G149" s="37">
        <v>3.0061104329971222E-2</v>
      </c>
      <c r="H149" s="37">
        <v>6.1876870112357985E-2</v>
      </c>
      <c r="I149" s="33">
        <v>14.1</v>
      </c>
      <c r="J149" s="33">
        <v>2.4933333333333332</v>
      </c>
      <c r="K149" s="33">
        <v>183.85354184397164</v>
      </c>
      <c r="L149" s="33">
        <v>13.878050124042552</v>
      </c>
      <c r="M149" s="33">
        <v>6368.1849469601048</v>
      </c>
      <c r="N149" s="33">
        <v>15.413245620638298</v>
      </c>
      <c r="O149" s="33">
        <v>533.87276503189071</v>
      </c>
      <c r="P149" s="33">
        <v>11.992275930545686</v>
      </c>
      <c r="Q149" s="33">
        <v>15.677821270315917</v>
      </c>
      <c r="R149" s="33">
        <v>11.928282100286015</v>
      </c>
      <c r="S149" s="37">
        <v>9.0589446887517529E-3</v>
      </c>
      <c r="T149" s="37">
        <v>1.0090589446887517</v>
      </c>
      <c r="U149" s="37">
        <v>6.0670684801556796E-2</v>
      </c>
      <c r="V149" s="37">
        <v>-2.8663170307007491E-2</v>
      </c>
      <c r="W149" s="37">
        <v>1.3309460537581863E-2</v>
      </c>
      <c r="X149" s="37">
        <v>3.2235340581967975E-2</v>
      </c>
    </row>
    <row r="150" spans="1:24" x14ac:dyDescent="0.3">
      <c r="A150" s="34">
        <v>14032</v>
      </c>
      <c r="B150" s="33">
        <v>10.210000000000001</v>
      </c>
      <c r="C150" s="33">
        <v>0.74</v>
      </c>
      <c r="D150" s="33">
        <v>0.77</v>
      </c>
      <c r="E150" s="37">
        <v>-0.12421025587209567</v>
      </c>
      <c r="F150" s="37">
        <v>7.8881366114112339E-2</v>
      </c>
      <c r="G150" s="37">
        <v>4.790643215976953E-2</v>
      </c>
      <c r="H150" s="37">
        <v>7.2676190451911538E-2</v>
      </c>
      <c r="I150" s="33">
        <v>14.1</v>
      </c>
      <c r="J150" s="33">
        <v>2.4766666666666666</v>
      </c>
      <c r="K150" s="33">
        <v>188.0906475177305</v>
      </c>
      <c r="L150" s="33">
        <v>13.63242695035461</v>
      </c>
      <c r="M150" s="33">
        <v>6554.2958964788122</v>
      </c>
      <c r="N150" s="33">
        <v>14.185092907801417</v>
      </c>
      <c r="O150" s="33">
        <v>494.30047407332864</v>
      </c>
      <c r="P150" s="33">
        <v>12.288966307788124</v>
      </c>
      <c r="Q150" s="33">
        <v>16.083606052598885</v>
      </c>
      <c r="R150" s="33">
        <v>13.25974025974026</v>
      </c>
      <c r="S150" s="37">
        <v>2.278454185320155E-2</v>
      </c>
      <c r="T150" s="37">
        <v>1.0227845418532016</v>
      </c>
      <c r="U150" s="37">
        <v>8.9272183413767081E-2</v>
      </c>
      <c r="V150" s="37">
        <v>-3.9063518206302383E-2</v>
      </c>
      <c r="W150" s="37">
        <v>1.9084824815021939E-2</v>
      </c>
      <c r="X150" s="37">
        <v>3.5989820286289387E-2</v>
      </c>
    </row>
    <row r="151" spans="1:24" x14ac:dyDescent="0.3">
      <c r="A151" s="34">
        <v>14062</v>
      </c>
      <c r="B151" s="33">
        <v>12.24</v>
      </c>
      <c r="C151" s="33">
        <v>0.71333299999999999</v>
      </c>
      <c r="D151" s="33">
        <v>0.72</v>
      </c>
      <c r="E151" s="37">
        <v>-2.3724584928885406E-2</v>
      </c>
      <c r="F151" s="37">
        <v>0.11108797309124352</v>
      </c>
      <c r="G151" s="37">
        <v>6.7153801862290585E-2</v>
      </c>
      <c r="H151" s="37">
        <v>8.4107546030756986E-2</v>
      </c>
      <c r="I151" s="33">
        <v>14.1</v>
      </c>
      <c r="J151" s="33">
        <v>2.46</v>
      </c>
      <c r="K151" s="33">
        <v>225.48771063829787</v>
      </c>
      <c r="L151" s="33">
        <v>13.141162180780142</v>
      </c>
      <c r="M151" s="33">
        <v>7895.6119558401142</v>
      </c>
      <c r="N151" s="33">
        <v>13.263982978723403</v>
      </c>
      <c r="O151" s="33">
        <v>464.44776210824205</v>
      </c>
      <c r="P151" s="33">
        <v>14.77032801749206</v>
      </c>
      <c r="Q151" s="33">
        <v>19.332142114203588</v>
      </c>
      <c r="R151" s="33">
        <v>17</v>
      </c>
      <c r="S151" s="37">
        <v>0.18134164490760579</v>
      </c>
      <c r="T151" s="37">
        <v>1.1813416449076057</v>
      </c>
      <c r="U151" s="37">
        <v>8.3806748137053688E-2</v>
      </c>
      <c r="V151" s="37">
        <v>-3.5312138379630209E-2</v>
      </c>
      <c r="W151" s="37">
        <v>1.8048703431701618E-2</v>
      </c>
      <c r="X151" s="37">
        <v>3.7726671374377574E-2</v>
      </c>
    </row>
    <row r="152" spans="1:24" x14ac:dyDescent="0.3">
      <c r="A152" s="34">
        <v>14093</v>
      </c>
      <c r="B152" s="33">
        <v>12.31</v>
      </c>
      <c r="C152" s="33">
        <v>0.68666700000000003</v>
      </c>
      <c r="D152" s="33">
        <v>0.67</v>
      </c>
      <c r="E152" s="37">
        <v>6.9242179951287008E-2</v>
      </c>
      <c r="F152" s="37">
        <v>0.14449816703367269</v>
      </c>
      <c r="G152" s="37">
        <v>7.9911244385541202E-2</v>
      </c>
      <c r="H152" s="37">
        <v>9.476406605613974E-2</v>
      </c>
      <c r="I152" s="33">
        <v>14.1</v>
      </c>
      <c r="J152" s="33">
        <v>2.4433333333333334</v>
      </c>
      <c r="K152" s="33">
        <v>226.77726453900709</v>
      </c>
      <c r="L152" s="33">
        <v>12.649915833404256</v>
      </c>
      <c r="M152" s="33">
        <v>7977.6787465385523</v>
      </c>
      <c r="N152" s="33">
        <v>12.342873049645391</v>
      </c>
      <c r="O152" s="33">
        <v>434.20347361338997</v>
      </c>
      <c r="P152" s="33">
        <v>14.90358851260436</v>
      </c>
      <c r="Q152" s="33">
        <v>19.505140465262343</v>
      </c>
      <c r="R152" s="33">
        <v>18.373134328358208</v>
      </c>
      <c r="S152" s="37">
        <v>5.7026631121820989E-3</v>
      </c>
      <c r="T152" s="37">
        <v>1.0057026631121821</v>
      </c>
      <c r="U152" s="37">
        <v>-6.0359280073760235E-2</v>
      </c>
      <c r="V152" s="37">
        <v>-7.4431831329112352E-2</v>
      </c>
      <c r="W152" s="37">
        <v>-1.1240882962346266E-2</v>
      </c>
      <c r="X152" s="37">
        <v>1.8580489981164128E-2</v>
      </c>
    </row>
    <row r="153" spans="1:24" x14ac:dyDescent="0.3">
      <c r="A153" s="34">
        <v>14124</v>
      </c>
      <c r="B153" s="33">
        <v>11.75</v>
      </c>
      <c r="C153" s="33">
        <v>0.66</v>
      </c>
      <c r="D153" s="33">
        <v>0.62</v>
      </c>
      <c r="E153" s="37">
        <v>0.17662982324062937</v>
      </c>
      <c r="F153" s="37">
        <v>0.17947166567870898</v>
      </c>
      <c r="G153" s="37">
        <v>9.3723682442631961E-2</v>
      </c>
      <c r="H153" s="37">
        <v>0.10582597369973001</v>
      </c>
      <c r="I153" s="33">
        <v>14.1</v>
      </c>
      <c r="J153" s="33">
        <v>2.4266666666666667</v>
      </c>
      <c r="K153" s="33">
        <v>216.46083333333334</v>
      </c>
      <c r="L153" s="33">
        <v>12.158651063829788</v>
      </c>
      <c r="M153" s="33">
        <v>7650.4059791135342</v>
      </c>
      <c r="N153" s="33">
        <v>11.421763120567375</v>
      </c>
      <c r="O153" s="33">
        <v>403.68099634471412</v>
      </c>
      <c r="P153" s="33">
        <v>14.282330508639969</v>
      </c>
      <c r="Q153" s="33">
        <v>18.69288647009768</v>
      </c>
      <c r="R153" s="33">
        <v>18.951612903225808</v>
      </c>
      <c r="S153" s="37">
        <v>-4.6558699606194229E-2</v>
      </c>
      <c r="T153" s="37">
        <v>0.95344130039380581</v>
      </c>
      <c r="U153" s="37">
        <v>-7.9350660557138686E-2</v>
      </c>
      <c r="V153" s="37">
        <v>-7.7937315020401687E-2</v>
      </c>
      <c r="W153" s="37">
        <v>-2.2758278806805254E-2</v>
      </c>
      <c r="X153" s="37">
        <v>1.499509047216474E-2</v>
      </c>
    </row>
    <row r="154" spans="1:24" x14ac:dyDescent="0.3">
      <c r="A154" s="34">
        <v>14154</v>
      </c>
      <c r="B154" s="33">
        <v>13.06</v>
      </c>
      <c r="C154" s="33">
        <v>0.61</v>
      </c>
      <c r="D154" s="33">
        <v>0.62666699999999997</v>
      </c>
      <c r="E154" s="37">
        <v>0.30208041524664409</v>
      </c>
      <c r="F154" s="37">
        <v>0.21631711378464757</v>
      </c>
      <c r="G154" s="37">
        <v>0.10876049567191792</v>
      </c>
      <c r="H154" s="37">
        <v>0.11738791057780773</v>
      </c>
      <c r="I154" s="33">
        <v>14</v>
      </c>
      <c r="J154" s="33">
        <v>2.4099999999999997</v>
      </c>
      <c r="K154" s="33">
        <v>242.31244142857142</v>
      </c>
      <c r="L154" s="33">
        <v>11.317809285714285</v>
      </c>
      <c r="M154" s="33">
        <v>8597.416947813801</v>
      </c>
      <c r="N154" s="33">
        <v>11.627045232214284</v>
      </c>
      <c r="O154" s="33">
        <v>412.53579528603603</v>
      </c>
      <c r="P154" s="33">
        <v>16.061147643333435</v>
      </c>
      <c r="Q154" s="33">
        <v>21.007760685339601</v>
      </c>
      <c r="R154" s="33">
        <v>20.840414446588063</v>
      </c>
      <c r="S154" s="37">
        <v>0.10570088325811712</v>
      </c>
      <c r="T154" s="37">
        <v>1.1057008832581172</v>
      </c>
      <c r="U154" s="37">
        <v>6.3402812513378759E-2</v>
      </c>
      <c r="V154" s="37">
        <v>-6.1166053680776322E-2</v>
      </c>
      <c r="W154" s="37">
        <v>-9.0705279084244417E-3</v>
      </c>
      <c r="X154" s="37">
        <v>1.8625754480083856E-2</v>
      </c>
    </row>
    <row r="155" spans="1:24" x14ac:dyDescent="0.3">
      <c r="A155" s="34">
        <v>14185</v>
      </c>
      <c r="B155" s="33">
        <v>13.07</v>
      </c>
      <c r="C155" s="33">
        <v>0.56000000000000005</v>
      </c>
      <c r="D155" s="33">
        <v>0.63333300000000003</v>
      </c>
      <c r="E155" s="37">
        <v>0.33515345011814546</v>
      </c>
      <c r="F155" s="37">
        <v>0.20983275045731897</v>
      </c>
      <c r="G155" s="37">
        <v>9.7500776363665942E-2</v>
      </c>
      <c r="H155" s="37">
        <v>0.11976929473291786</v>
      </c>
      <c r="I155" s="33">
        <v>14</v>
      </c>
      <c r="J155" s="33">
        <v>2.3933333333333331</v>
      </c>
      <c r="K155" s="33">
        <v>242.49797928571428</v>
      </c>
      <c r="L155" s="33">
        <v>10.39012</v>
      </c>
      <c r="M155" s="33">
        <v>8634.7206966940557</v>
      </c>
      <c r="N155" s="33">
        <v>11.750724767785714</v>
      </c>
      <c r="O155" s="33">
        <v>418.41266740622314</v>
      </c>
      <c r="P155" s="33">
        <v>16.149571800715506</v>
      </c>
      <c r="Q155" s="33">
        <v>21.10073946765084</v>
      </c>
      <c r="R155" s="33">
        <v>20.636852966764717</v>
      </c>
      <c r="S155" s="37">
        <v>7.6540378784552515E-4</v>
      </c>
      <c r="T155" s="37">
        <v>1.0007654037878455</v>
      </c>
      <c r="U155" s="37">
        <v>-2.8513357954305762E-2</v>
      </c>
      <c r="V155" s="37">
        <v>-0.10823157997448218</v>
      </c>
      <c r="W155" s="37">
        <v>-3.0981656205923525E-2</v>
      </c>
      <c r="X155" s="37">
        <v>1.122489427998552E-2</v>
      </c>
    </row>
    <row r="156" spans="1:24" x14ac:dyDescent="0.3">
      <c r="A156" s="34">
        <v>14215</v>
      </c>
      <c r="B156" s="33">
        <v>12.69</v>
      </c>
      <c r="C156" s="33">
        <v>0.51</v>
      </c>
      <c r="D156" s="33">
        <v>0.64</v>
      </c>
      <c r="E156" s="37">
        <v>0.36753578085524952</v>
      </c>
      <c r="F156" s="37">
        <v>0.20336577029269698</v>
      </c>
      <c r="G156" s="37">
        <v>8.584511680537954E-2</v>
      </c>
      <c r="H156" s="37">
        <v>0.12204866093831068</v>
      </c>
      <c r="I156" s="33">
        <v>14</v>
      </c>
      <c r="J156" s="33">
        <v>2.3766666666666665</v>
      </c>
      <c r="K156" s="33">
        <v>235.44754071428568</v>
      </c>
      <c r="L156" s="33">
        <v>9.4624307142857145</v>
      </c>
      <c r="M156" s="33">
        <v>8411.7506710525668</v>
      </c>
      <c r="N156" s="33">
        <v>11.874422857142857</v>
      </c>
      <c r="O156" s="33">
        <v>424.23328837459763</v>
      </c>
      <c r="P156" s="33">
        <v>15.756484438993999</v>
      </c>
      <c r="Q156" s="33">
        <v>20.558601794186654</v>
      </c>
      <c r="R156" s="33">
        <v>19.828125</v>
      </c>
      <c r="S156" s="37">
        <v>-2.9505245909834339E-2</v>
      </c>
      <c r="T156" s="37">
        <v>0.97049475409016561</v>
      </c>
      <c r="U156" s="37">
        <v>-4.6720354491114668E-2</v>
      </c>
      <c r="V156" s="37">
        <v>-0.12469603745226232</v>
      </c>
      <c r="W156" s="37">
        <v>-4.0817671936211219E-2</v>
      </c>
      <c r="X156" s="37">
        <v>5.2547329933716469E-3</v>
      </c>
    </row>
    <row r="157" spans="1:24" x14ac:dyDescent="0.3">
      <c r="A157" s="34">
        <v>14246</v>
      </c>
      <c r="B157" s="33">
        <v>12.5</v>
      </c>
      <c r="C157" s="33">
        <v>0.51333300000000004</v>
      </c>
      <c r="D157" s="33">
        <v>0.66333299999999995</v>
      </c>
      <c r="E157" s="37">
        <v>0.39924471832021458</v>
      </c>
      <c r="F157" s="37">
        <v>0.19691387133761218</v>
      </c>
      <c r="G157" s="37">
        <v>7.3748553979112508E-2</v>
      </c>
      <c r="H157" s="37">
        <v>0.12423183404117477</v>
      </c>
      <c r="I157" s="33">
        <v>14</v>
      </c>
      <c r="J157" s="33">
        <v>2.36</v>
      </c>
      <c r="K157" s="33">
        <v>231.92232142857142</v>
      </c>
      <c r="L157" s="33">
        <v>9.5242704820714295</v>
      </c>
      <c r="M157" s="33">
        <v>8314.1622659909935</v>
      </c>
      <c r="N157" s="33">
        <v>12.307338339214285</v>
      </c>
      <c r="O157" s="33">
        <v>441.20465587092832</v>
      </c>
      <c r="P157" s="33">
        <v>15.599634410919277</v>
      </c>
      <c r="Q157" s="33">
        <v>20.324966524351211</v>
      </c>
      <c r="R157" s="33">
        <v>18.844230574990242</v>
      </c>
      <c r="S157" s="37">
        <v>-1.5085637418040762E-2</v>
      </c>
      <c r="T157" s="37">
        <v>0.98491436258195919</v>
      </c>
      <c r="U157" s="37">
        <v>-4.1276230974021888E-2</v>
      </c>
      <c r="V157" s="37">
        <v>-0.1377980920841515</v>
      </c>
      <c r="W157" s="37">
        <v>-3.2240689828704205E-2</v>
      </c>
      <c r="X157" s="37">
        <v>7.5925793573308198E-3</v>
      </c>
    </row>
    <row r="158" spans="1:24" x14ac:dyDescent="0.3">
      <c r="A158" s="34">
        <v>14277</v>
      </c>
      <c r="B158" s="33">
        <v>12.4</v>
      </c>
      <c r="C158" s="33">
        <v>0.51666699999999999</v>
      </c>
      <c r="D158" s="33">
        <v>0.68666700000000003</v>
      </c>
      <c r="E158" s="37">
        <v>0.39516626542298106</v>
      </c>
      <c r="F158" s="37">
        <v>0.17291483399613572</v>
      </c>
      <c r="G158" s="37">
        <v>6.5955234939243823E-2</v>
      </c>
      <c r="H158" s="37">
        <v>0.12198387446866565</v>
      </c>
      <c r="I158" s="33">
        <v>13.9</v>
      </c>
      <c r="J158" s="33">
        <v>2.3474999999999997</v>
      </c>
      <c r="K158" s="33">
        <v>231.72210071942445</v>
      </c>
      <c r="L158" s="33">
        <v>9.6550937590647479</v>
      </c>
      <c r="M158" s="33">
        <v>8335.8282869876239</v>
      </c>
      <c r="N158" s="33">
        <v>12.831929010863309</v>
      </c>
      <c r="O158" s="33">
        <v>461.60791954362344</v>
      </c>
      <c r="P158" s="33">
        <v>15.664696928954763</v>
      </c>
      <c r="Q158" s="33">
        <v>20.378795316805157</v>
      </c>
      <c r="R158" s="33">
        <v>18.058243661046767</v>
      </c>
      <c r="S158" s="37">
        <v>-8.0321716972642666E-3</v>
      </c>
      <c r="T158" s="37">
        <v>0.99196782830273578</v>
      </c>
      <c r="U158" s="37">
        <v>-3.2115764891706866E-2</v>
      </c>
      <c r="V158" s="37">
        <v>-0.12651088416836132</v>
      </c>
      <c r="W158" s="37">
        <v>-2.2976188944809905E-2</v>
      </c>
      <c r="X158" s="37">
        <v>1.0221380928784995E-2</v>
      </c>
    </row>
    <row r="159" spans="1:24" x14ac:dyDescent="0.3">
      <c r="A159" s="34">
        <v>14305</v>
      </c>
      <c r="B159" s="33">
        <v>12.39</v>
      </c>
      <c r="C159" s="33">
        <v>0.52</v>
      </c>
      <c r="D159" s="33">
        <v>0.71</v>
      </c>
      <c r="E159" s="37">
        <v>0.39135847126281642</v>
      </c>
      <c r="F159" s="37">
        <v>0.1489194719325333</v>
      </c>
      <c r="G159" s="37">
        <v>5.8404252915575938E-2</v>
      </c>
      <c r="H159" s="37">
        <v>0.11984030831984871</v>
      </c>
      <c r="I159" s="33">
        <v>13.9</v>
      </c>
      <c r="J159" s="33">
        <v>2.335</v>
      </c>
      <c r="K159" s="33">
        <v>231.53522805755395</v>
      </c>
      <c r="L159" s="33">
        <v>9.7173784172661879</v>
      </c>
      <c r="M159" s="33">
        <v>8358.2364275440414</v>
      </c>
      <c r="N159" s="33">
        <v>13.267958992805754</v>
      </c>
      <c r="O159" s="33">
        <v>478.9627008519991</v>
      </c>
      <c r="P159" s="33">
        <v>15.729223743214218</v>
      </c>
      <c r="Q159" s="33">
        <v>20.428999210181154</v>
      </c>
      <c r="R159" s="33">
        <v>17.450704225352116</v>
      </c>
      <c r="S159" s="37">
        <v>-8.0677696994003426E-4</v>
      </c>
      <c r="T159" s="37">
        <v>0.99919322303005997</v>
      </c>
      <c r="U159" s="37">
        <v>-3.0645486359586527E-2</v>
      </c>
      <c r="V159" s="37">
        <v>-0.1345263935396197</v>
      </c>
      <c r="W159" s="37">
        <v>-2.2723149736571191E-2</v>
      </c>
      <c r="X159" s="37">
        <v>7.0299128827473467E-3</v>
      </c>
    </row>
    <row r="160" spans="1:24" x14ac:dyDescent="0.3">
      <c r="A160" s="34">
        <v>14336</v>
      </c>
      <c r="B160" s="33">
        <v>10.83</v>
      </c>
      <c r="C160" s="33">
        <v>0.52333300000000005</v>
      </c>
      <c r="D160" s="33">
        <v>0.72666699999999995</v>
      </c>
      <c r="E160" s="37">
        <v>0.3877988701421855</v>
      </c>
      <c r="F160" s="37">
        <v>0.12486810676679916</v>
      </c>
      <c r="G160" s="37">
        <v>5.1080349143014736E-2</v>
      </c>
      <c r="H160" s="37">
        <v>0.11779384710893304</v>
      </c>
      <c r="I160" s="33">
        <v>13.8</v>
      </c>
      <c r="J160" s="33">
        <v>2.3224999999999998</v>
      </c>
      <c r="K160" s="33">
        <v>203.84963695652172</v>
      </c>
      <c r="L160" s="33">
        <v>9.8505301992028986</v>
      </c>
      <c r="M160" s="33">
        <v>7388.4417678686623</v>
      </c>
      <c r="N160" s="33">
        <v>13.677821250072462</v>
      </c>
      <c r="O160" s="33">
        <v>495.74670490598493</v>
      </c>
      <c r="P160" s="33">
        <v>13.916994579812398</v>
      </c>
      <c r="Q160" s="33">
        <v>18.052037760640452</v>
      </c>
      <c r="R160" s="33">
        <v>14.903662888228034</v>
      </c>
      <c r="S160" s="37">
        <v>-0.1345696346281518</v>
      </c>
      <c r="T160" s="37">
        <v>0.86543036537184825</v>
      </c>
      <c r="U160" s="37">
        <v>-3.5436030621560088E-2</v>
      </c>
      <c r="V160" s="37">
        <v>-0.15319365507885596</v>
      </c>
      <c r="W160" s="37">
        <v>-1.7115826262894984E-2</v>
      </c>
      <c r="X160" s="37">
        <v>8.0502448202954824E-3</v>
      </c>
    </row>
    <row r="161" spans="1:24" x14ac:dyDescent="0.3">
      <c r="A161" s="34">
        <v>14366</v>
      </c>
      <c r="B161" s="33">
        <v>11.23</v>
      </c>
      <c r="C161" s="33">
        <v>0.526667</v>
      </c>
      <c r="D161" s="33">
        <v>0.74333300000000002</v>
      </c>
      <c r="E161" s="37">
        <v>0.37897573451388267</v>
      </c>
      <c r="F161" s="37">
        <v>0.11054654540187325</v>
      </c>
      <c r="G161" s="37">
        <v>4.5751933169810854E-2</v>
      </c>
      <c r="H161" s="37">
        <v>0.11575988874893728</v>
      </c>
      <c r="I161" s="33">
        <v>13.8</v>
      </c>
      <c r="J161" s="33">
        <v>2.31</v>
      </c>
      <c r="K161" s="33">
        <v>211.37870942028985</v>
      </c>
      <c r="L161" s="33">
        <v>9.9132850181884056</v>
      </c>
      <c r="M161" s="33">
        <v>7691.2716304904525</v>
      </c>
      <c r="N161" s="33">
        <v>13.991520054275361</v>
      </c>
      <c r="O161" s="33">
        <v>509.09848752514324</v>
      </c>
      <c r="P161" s="33">
        <v>14.502929499657769</v>
      </c>
      <c r="Q161" s="33">
        <v>18.782552949801364</v>
      </c>
      <c r="R161" s="33">
        <v>15.107630093107666</v>
      </c>
      <c r="S161" s="37">
        <v>3.6268707737452659E-2</v>
      </c>
      <c r="T161" s="37">
        <v>1.0362687077374526</v>
      </c>
      <c r="U161" s="37">
        <v>0.12550221118678828</v>
      </c>
      <c r="V161" s="37">
        <v>-0.1198614187707947</v>
      </c>
      <c r="W161" s="37">
        <v>8.2478986980563107E-3</v>
      </c>
      <c r="X161" s="37">
        <v>2.2386920062333893E-2</v>
      </c>
    </row>
    <row r="162" spans="1:24" x14ac:dyDescent="0.3">
      <c r="A162" s="34">
        <v>14397</v>
      </c>
      <c r="B162" s="33">
        <v>11.43</v>
      </c>
      <c r="C162" s="33">
        <v>0.53</v>
      </c>
      <c r="D162" s="33">
        <v>0.76</v>
      </c>
      <c r="E162" s="37">
        <v>0.37053254120952683</v>
      </c>
      <c r="F162" s="37">
        <v>9.6283393986709598E-2</v>
      </c>
      <c r="G162" s="37">
        <v>4.0526542260793441E-2</v>
      </c>
      <c r="H162" s="37">
        <v>0.11377712618392088</v>
      </c>
      <c r="I162" s="33">
        <v>13.8</v>
      </c>
      <c r="J162" s="33">
        <v>2.2975000000000003</v>
      </c>
      <c r="K162" s="33">
        <v>215.14324565217387</v>
      </c>
      <c r="L162" s="33">
        <v>9.9760210144927548</v>
      </c>
      <c r="M162" s="33">
        <v>7858.4980023911403</v>
      </c>
      <c r="N162" s="33">
        <v>14.305237681159419</v>
      </c>
      <c r="O162" s="33">
        <v>522.52480155881597</v>
      </c>
      <c r="P162" s="33">
        <v>14.833828921489786</v>
      </c>
      <c r="Q162" s="33">
        <v>19.177986644847667</v>
      </c>
      <c r="R162" s="33">
        <v>15.039473684210526</v>
      </c>
      <c r="S162" s="37">
        <v>1.7652709056367351E-2</v>
      </c>
      <c r="T162" s="37">
        <v>1.0176527090563674</v>
      </c>
      <c r="U162" s="37">
        <v>-7.4842298041804756E-2</v>
      </c>
      <c r="V162" s="37">
        <v>-0.12787019836769131</v>
      </c>
      <c r="W162" s="37">
        <v>4.5918971310090484E-3</v>
      </c>
      <c r="X162" s="37">
        <v>1.8072755540515573E-2</v>
      </c>
    </row>
    <row r="163" spans="1:24" x14ac:dyDescent="0.3">
      <c r="A163" s="34">
        <v>14427</v>
      </c>
      <c r="B163" s="33">
        <v>11.71</v>
      </c>
      <c r="C163" s="33">
        <v>0.54</v>
      </c>
      <c r="D163" s="33">
        <v>0.776667</v>
      </c>
      <c r="E163" s="37">
        <v>0.36246680625983463</v>
      </c>
      <c r="F163" s="37">
        <v>8.2064645132414071E-2</v>
      </c>
      <c r="G163" s="37">
        <v>3.539940036430167E-2</v>
      </c>
      <c r="H163" s="37">
        <v>0.11184383475270732</v>
      </c>
      <c r="I163" s="33">
        <v>13.8</v>
      </c>
      <c r="J163" s="33">
        <v>2.2850000000000001</v>
      </c>
      <c r="K163" s="33">
        <v>220.41359637681157</v>
      </c>
      <c r="L163" s="33">
        <v>10.164247826086955</v>
      </c>
      <c r="M163" s="33">
        <v>8081.9461083208971</v>
      </c>
      <c r="N163" s="33">
        <v>14.618955308043477</v>
      </c>
      <c r="O163" s="33">
        <v>536.0359383527981</v>
      </c>
      <c r="P163" s="33">
        <v>15.270952598570258</v>
      </c>
      <c r="Q163" s="33">
        <v>19.706503149702868</v>
      </c>
      <c r="R163" s="33">
        <v>15.07724674796277</v>
      </c>
      <c r="S163" s="37">
        <v>2.4201699802906883E-2</v>
      </c>
      <c r="T163" s="37">
        <v>1.0242016998029069</v>
      </c>
      <c r="U163" s="37">
        <v>-0.17265322637732894</v>
      </c>
      <c r="V163" s="37">
        <v>-0.11779466867305644</v>
      </c>
      <c r="W163" s="37">
        <v>1.0096225675924941E-2</v>
      </c>
      <c r="X163" s="37">
        <v>1.051254615979591E-2</v>
      </c>
    </row>
    <row r="164" spans="1:24" x14ac:dyDescent="0.3">
      <c r="A164" s="34">
        <v>14458</v>
      </c>
      <c r="B164" s="33">
        <v>11.54</v>
      </c>
      <c r="C164" s="33">
        <v>0.55000000000000004</v>
      </c>
      <c r="D164" s="33">
        <v>0.79333299999999995</v>
      </c>
      <c r="E164" s="37">
        <v>0.3505217826278415</v>
      </c>
      <c r="F164" s="37">
        <v>7.0238573660182269E-2</v>
      </c>
      <c r="G164" s="37">
        <v>2.9631612946787733E-2</v>
      </c>
      <c r="H164" s="37">
        <v>0.10953768352406712</v>
      </c>
      <c r="I164" s="33">
        <v>13.8</v>
      </c>
      <c r="J164" s="33">
        <v>2.2725</v>
      </c>
      <c r="K164" s="33">
        <v>217.21374057971011</v>
      </c>
      <c r="L164" s="33">
        <v>10.352474637681158</v>
      </c>
      <c r="M164" s="33">
        <v>7996.2494124669392</v>
      </c>
      <c r="N164" s="33">
        <v>14.932654112246375</v>
      </c>
      <c r="O164" s="33">
        <v>549.71304463956983</v>
      </c>
      <c r="P164" s="33">
        <v>15.120082343333987</v>
      </c>
      <c r="Q164" s="33">
        <v>19.476322694888804</v>
      </c>
      <c r="R164" s="33">
        <v>14.546224599254034</v>
      </c>
      <c r="S164" s="37">
        <v>-1.4623916529672567E-2</v>
      </c>
      <c r="T164" s="37">
        <v>0.98537608347032746</v>
      </c>
      <c r="U164" s="37">
        <v>-0.1659044213168076</v>
      </c>
      <c r="V164" s="37">
        <v>-0.11384188380103755</v>
      </c>
      <c r="W164" s="37">
        <v>1.0391253296189618E-2</v>
      </c>
      <c r="X164" s="37">
        <v>1.3479056893996422E-2</v>
      </c>
    </row>
    <row r="165" spans="1:24" x14ac:dyDescent="0.3">
      <c r="A165" s="34">
        <v>14489</v>
      </c>
      <c r="B165" s="33">
        <v>12.77</v>
      </c>
      <c r="C165" s="33">
        <v>0.56000000000000005</v>
      </c>
      <c r="D165" s="33">
        <v>0.81</v>
      </c>
      <c r="E165" s="37">
        <v>0.33908753231154409</v>
      </c>
      <c r="F165" s="37">
        <v>5.8510562130039467E-2</v>
      </c>
      <c r="G165" s="37">
        <v>2.394667115359983E-2</v>
      </c>
      <c r="H165" s="37">
        <v>0.10727697617747634</v>
      </c>
      <c r="I165" s="33">
        <v>14.1</v>
      </c>
      <c r="J165" s="33">
        <v>2.2599999999999998</v>
      </c>
      <c r="K165" s="33">
        <v>235.25147588652482</v>
      </c>
      <c r="L165" s="33">
        <v>10.316431205673759</v>
      </c>
      <c r="M165" s="33">
        <v>8691.917312480964</v>
      </c>
      <c r="N165" s="33">
        <v>14.921980851063831</v>
      </c>
      <c r="O165" s="33">
        <v>551.3275664142194</v>
      </c>
      <c r="P165" s="33">
        <v>16.452835577060966</v>
      </c>
      <c r="Q165" s="33">
        <v>21.145000339724795</v>
      </c>
      <c r="R165" s="33">
        <v>15.76543209876543</v>
      </c>
      <c r="S165" s="37">
        <v>0.10127940896449442</v>
      </c>
      <c r="T165" s="37">
        <v>1.1012794089644944</v>
      </c>
      <c r="U165" s="37">
        <v>-0.13591633717828155</v>
      </c>
      <c r="V165" s="37">
        <v>-0.11089931729486668</v>
      </c>
      <c r="W165" s="37">
        <v>1.0371075018825948E-2</v>
      </c>
      <c r="X165" s="37">
        <v>1.8425832557224631E-2</v>
      </c>
    </row>
    <row r="166" spans="1:24" x14ac:dyDescent="0.3">
      <c r="A166" s="34">
        <v>14519</v>
      </c>
      <c r="B166" s="33">
        <v>12.9</v>
      </c>
      <c r="C166" s="33">
        <v>0.57999999999999996</v>
      </c>
      <c r="D166" s="33">
        <v>0.84</v>
      </c>
      <c r="E166" s="37">
        <v>0.32810529990534021</v>
      </c>
      <c r="F166" s="37">
        <v>4.6872176423097045E-2</v>
      </c>
      <c r="G166" s="37">
        <v>1.8339639770199589E-2</v>
      </c>
      <c r="H166" s="37">
        <v>0.10506040642623216</v>
      </c>
      <c r="I166" s="33">
        <v>14</v>
      </c>
      <c r="J166" s="33">
        <v>2.2475000000000001</v>
      </c>
      <c r="K166" s="33">
        <v>239.34383571428569</v>
      </c>
      <c r="L166" s="33">
        <v>10.761195714285714</v>
      </c>
      <c r="M166" s="33">
        <v>8876.252274390974</v>
      </c>
      <c r="N166" s="33">
        <v>15.585179999999998</v>
      </c>
      <c r="O166" s="33">
        <v>577.98852019290052</v>
      </c>
      <c r="P166" s="33">
        <v>16.821204806265641</v>
      </c>
      <c r="Q166" s="33">
        <v>21.56969282096799</v>
      </c>
      <c r="R166" s="33">
        <v>15.357142857142858</v>
      </c>
      <c r="S166" s="37">
        <v>1.0128641323178663E-2</v>
      </c>
      <c r="T166" s="37">
        <v>1.0101286413231787</v>
      </c>
      <c r="U166" s="37">
        <v>-0.18298316848087626</v>
      </c>
      <c r="V166" s="37">
        <v>-0.13930134346142875</v>
      </c>
      <c r="W166" s="37">
        <v>-1.2255149533670462E-2</v>
      </c>
      <c r="X166" s="37">
        <v>1.0059846327956201E-2</v>
      </c>
    </row>
    <row r="167" spans="1:24" x14ac:dyDescent="0.3">
      <c r="A167" s="34">
        <v>14550</v>
      </c>
      <c r="B167" s="33">
        <v>12.67</v>
      </c>
      <c r="C167" s="33">
        <v>0.6</v>
      </c>
      <c r="D167" s="33">
        <v>0.87</v>
      </c>
      <c r="E167" s="37">
        <v>0.26957914048094511</v>
      </c>
      <c r="F167" s="37">
        <v>4.5269666158333166E-2</v>
      </c>
      <c r="G167" s="37">
        <v>1.3386557481418926E-2</v>
      </c>
      <c r="H167" s="37">
        <v>0.10046339005891358</v>
      </c>
      <c r="I167" s="33">
        <v>14</v>
      </c>
      <c r="J167" s="33">
        <v>2.2350000000000003</v>
      </c>
      <c r="K167" s="33">
        <v>235.07646500000001</v>
      </c>
      <c r="L167" s="33">
        <v>11.132271428571428</v>
      </c>
      <c r="M167" s="33">
        <v>8752.3975914924958</v>
      </c>
      <c r="N167" s="33">
        <v>16.141793571428572</v>
      </c>
      <c r="O167" s="33">
        <v>600.99336263602777</v>
      </c>
      <c r="P167" s="33">
        <v>16.599238509946645</v>
      </c>
      <c r="Q167" s="33">
        <v>21.23727018387067</v>
      </c>
      <c r="R167" s="33">
        <v>14.563218390804598</v>
      </c>
      <c r="S167" s="37">
        <v>-1.7990317034578825E-2</v>
      </c>
      <c r="T167" s="37">
        <v>0.98200968296542113</v>
      </c>
      <c r="U167" s="37">
        <v>-0.18360214332459912</v>
      </c>
      <c r="V167" s="37">
        <v>-0.11996358309051347</v>
      </c>
      <c r="W167" s="37">
        <v>-9.4702677634708188E-3</v>
      </c>
      <c r="X167" s="37">
        <v>1.1571012138844594E-2</v>
      </c>
    </row>
    <row r="168" spans="1:24" x14ac:dyDescent="0.3">
      <c r="A168" s="34">
        <v>14580</v>
      </c>
      <c r="B168" s="33">
        <v>12.37</v>
      </c>
      <c r="C168" s="33">
        <v>0.62</v>
      </c>
      <c r="D168" s="33">
        <v>0.9</v>
      </c>
      <c r="E168" s="37">
        <v>0.21502141688094523</v>
      </c>
      <c r="F168" s="37">
        <v>4.3769079931171184E-2</v>
      </c>
      <c r="G168" s="37">
        <v>8.6582434773614381E-3</v>
      </c>
      <c r="H168" s="37">
        <v>9.5982006415452403E-2</v>
      </c>
      <c r="I168" s="33">
        <v>14</v>
      </c>
      <c r="J168" s="33">
        <v>2.2225000000000001</v>
      </c>
      <c r="K168" s="33">
        <v>229.51032928571428</v>
      </c>
      <c r="L168" s="33">
        <v>11.503347142857141</v>
      </c>
      <c r="M168" s="33">
        <v>8580.8496776366173</v>
      </c>
      <c r="N168" s="33">
        <v>16.698407142857143</v>
      </c>
      <c r="O168" s="33">
        <v>624.3140428353239</v>
      </c>
      <c r="P168" s="33">
        <v>16.280412901283835</v>
      </c>
      <c r="Q168" s="33">
        <v>20.784015129907612</v>
      </c>
      <c r="R168" s="33">
        <v>13.744444444444444</v>
      </c>
      <c r="S168" s="37">
        <v>-2.3962807928651155E-2</v>
      </c>
      <c r="T168" s="37">
        <v>0.97603719207134887</v>
      </c>
      <c r="U168" s="37">
        <v>-0.14949816873258415</v>
      </c>
      <c r="V168" s="37">
        <v>-0.10874014190760395</v>
      </c>
      <c r="W168" s="37">
        <v>-7.2450642729884329E-3</v>
      </c>
      <c r="X168" s="37">
        <v>1.4755566597363767E-2</v>
      </c>
    </row>
    <row r="169" spans="1:24" x14ac:dyDescent="0.3">
      <c r="A169" s="34">
        <v>14611</v>
      </c>
      <c r="B169" s="33">
        <v>12.3</v>
      </c>
      <c r="C169" s="33">
        <v>0.62333300000000003</v>
      </c>
      <c r="D169" s="33">
        <v>0.93</v>
      </c>
      <c r="E169" s="37">
        <v>0.16404171946592094</v>
      </c>
      <c r="F169" s="37">
        <v>4.2360978919870895E-2</v>
      </c>
      <c r="G169" s="37">
        <v>4.1385020062048028E-3</v>
      </c>
      <c r="H169" s="37">
        <v>9.1608510760041284E-2</v>
      </c>
      <c r="I169" s="33">
        <v>13.9</v>
      </c>
      <c r="J169" s="33">
        <v>2.21</v>
      </c>
      <c r="K169" s="33">
        <v>229.85337410071941</v>
      </c>
      <c r="L169" s="33">
        <v>11.648389694172661</v>
      </c>
      <c r="M169" s="33">
        <v>8629.9674643524559</v>
      </c>
      <c r="N169" s="33">
        <v>17.379157553956833</v>
      </c>
      <c r="O169" s="33">
        <v>652.50973510957601</v>
      </c>
      <c r="P169" s="33">
        <v>16.378480342613667</v>
      </c>
      <c r="Q169" s="33">
        <v>20.860773184593885</v>
      </c>
      <c r="R169" s="33">
        <v>13.225806451612904</v>
      </c>
      <c r="S169" s="37">
        <v>-5.6749240260245441E-3</v>
      </c>
      <c r="T169" s="37">
        <v>0.99432507597397546</v>
      </c>
      <c r="U169" s="37">
        <v>-0.16508223840874547</v>
      </c>
      <c r="V169" s="37">
        <v>-9.8989702790156286E-2</v>
      </c>
      <c r="W169" s="37">
        <v>1.8789485933972117E-3</v>
      </c>
      <c r="X169" s="37">
        <v>1.9788311548512461E-2</v>
      </c>
    </row>
    <row r="170" spans="1:24" x14ac:dyDescent="0.3">
      <c r="A170" s="34">
        <v>14642</v>
      </c>
      <c r="B170" s="33">
        <v>12.22</v>
      </c>
      <c r="C170" s="33">
        <v>0.62666699999999997</v>
      </c>
      <c r="D170" s="33">
        <v>0.96</v>
      </c>
      <c r="E170" s="37">
        <v>0.13065362112790235</v>
      </c>
      <c r="F170" s="37">
        <v>3.5844159632161698E-2</v>
      </c>
      <c r="G170" s="37">
        <v>-1.8725149360276916E-4</v>
      </c>
      <c r="H170" s="37">
        <v>8.9076635664906867E-2</v>
      </c>
      <c r="I170" s="33">
        <v>14</v>
      </c>
      <c r="J170" s="33">
        <v>2.1883333333333335</v>
      </c>
      <c r="K170" s="33">
        <v>226.72726142857144</v>
      </c>
      <c r="L170" s="33">
        <v>11.627045232214284</v>
      </c>
      <c r="M170" s="33">
        <v>8548.9745318580262</v>
      </c>
      <c r="N170" s="33">
        <v>17.811634285714284</v>
      </c>
      <c r="O170" s="33">
        <v>671.60520053876462</v>
      </c>
      <c r="P170" s="33">
        <v>16.216119847731054</v>
      </c>
      <c r="Q170" s="33">
        <v>20.606533623194927</v>
      </c>
      <c r="R170" s="33">
        <v>12.729166666666668</v>
      </c>
      <c r="S170" s="37">
        <v>-6.5253086349225152E-3</v>
      </c>
      <c r="T170" s="37">
        <v>0.99347469136507749</v>
      </c>
      <c r="U170" s="37">
        <v>-0.15872377509454494</v>
      </c>
      <c r="V170" s="37">
        <v>-7.840526515794366E-2</v>
      </c>
      <c r="W170" s="37">
        <v>8.8031187275046108E-3</v>
      </c>
      <c r="X170" s="37">
        <v>2.2376313994573849E-2</v>
      </c>
    </row>
    <row r="171" spans="1:24" x14ac:dyDescent="0.3">
      <c r="A171" s="34">
        <v>14671</v>
      </c>
      <c r="B171" s="33">
        <v>12.15</v>
      </c>
      <c r="C171" s="33">
        <v>0.63</v>
      </c>
      <c r="D171" s="33">
        <v>0.99</v>
      </c>
      <c r="E171" s="37">
        <v>9.9330811866013224E-2</v>
      </c>
      <c r="F171" s="37">
        <v>2.9617146206957656E-2</v>
      </c>
      <c r="G171" s="37">
        <v>-4.3321942341134623E-3</v>
      </c>
      <c r="H171" s="37">
        <v>8.6641361340720202E-2</v>
      </c>
      <c r="I171" s="33">
        <v>14</v>
      </c>
      <c r="J171" s="33">
        <v>2.166666666666667</v>
      </c>
      <c r="K171" s="33">
        <v>225.42849642857141</v>
      </c>
      <c r="L171" s="33">
        <v>11.688884999999999</v>
      </c>
      <c r="M171" s="33">
        <v>8536.7317287232036</v>
      </c>
      <c r="N171" s="33">
        <v>18.368247857142855</v>
      </c>
      <c r="O171" s="33">
        <v>695.58554826633508</v>
      </c>
      <c r="P171" s="33">
        <v>16.172906305307897</v>
      </c>
      <c r="Q171" s="33">
        <v>20.505754657089824</v>
      </c>
      <c r="R171" s="33">
        <v>12.272727272727273</v>
      </c>
      <c r="S171" s="37">
        <v>-5.7447839568918564E-3</v>
      </c>
      <c r="T171" s="37">
        <v>0.99425521604310818</v>
      </c>
      <c r="U171" s="37">
        <v>-0.20790298391395279</v>
      </c>
      <c r="V171" s="37">
        <v>-5.7622457015651385E-2</v>
      </c>
      <c r="W171" s="37">
        <v>1.6578042308326602E-2</v>
      </c>
      <c r="X171" s="37">
        <v>2.4953663795232117E-2</v>
      </c>
    </row>
    <row r="172" spans="1:24" x14ac:dyDescent="0.3">
      <c r="A172" s="34">
        <v>14702</v>
      </c>
      <c r="B172" s="33">
        <v>12.27</v>
      </c>
      <c r="C172" s="33">
        <v>0.63666699999999998</v>
      </c>
      <c r="D172" s="33">
        <v>1.00667</v>
      </c>
      <c r="E172" s="37">
        <v>6.9868187382664093E-2</v>
      </c>
      <c r="F172" s="37">
        <v>2.3654127335144715E-2</v>
      </c>
      <c r="G172" s="37">
        <v>-8.3082688254654258E-3</v>
      </c>
      <c r="H172" s="37">
        <v>8.4297395485327442E-2</v>
      </c>
      <c r="I172" s="33">
        <v>14</v>
      </c>
      <c r="J172" s="33">
        <v>2.145</v>
      </c>
      <c r="K172" s="33">
        <v>227.65495071428569</v>
      </c>
      <c r="L172" s="33">
        <v>11.812583089357142</v>
      </c>
      <c r="M172" s="33">
        <v>8658.3226002519586</v>
      </c>
      <c r="N172" s="33">
        <v>18.677539464999999</v>
      </c>
      <c r="O172" s="33">
        <v>710.35644759540662</v>
      </c>
      <c r="P172" s="33">
        <v>16.370988707128785</v>
      </c>
      <c r="Q172" s="33">
        <v>20.710720299995657</v>
      </c>
      <c r="R172" s="33">
        <v>12.188701361916021</v>
      </c>
      <c r="S172" s="37">
        <v>9.8280889362624725E-3</v>
      </c>
      <c r="T172" s="37">
        <v>1.0098280889362625</v>
      </c>
      <c r="U172" s="37">
        <v>-0.19850765959819172</v>
      </c>
      <c r="V172" s="37">
        <v>-4.4314170835600741E-2</v>
      </c>
      <c r="W172" s="37">
        <v>1.7588172987338169E-2</v>
      </c>
      <c r="X172" s="37">
        <v>2.6339679771917979E-2</v>
      </c>
    </row>
    <row r="173" spans="1:24" x14ac:dyDescent="0.3">
      <c r="A173" s="34">
        <v>14732</v>
      </c>
      <c r="B173" s="33">
        <v>10.58</v>
      </c>
      <c r="C173" s="33">
        <v>0.64333300000000004</v>
      </c>
      <c r="D173" s="33">
        <v>1.0233300000000001</v>
      </c>
      <c r="E173" s="37">
        <v>6.2177529849500646E-2</v>
      </c>
      <c r="F173" s="37">
        <v>2.1215938786427024E-2</v>
      </c>
      <c r="G173" s="37">
        <v>-8.8801760593506529E-3</v>
      </c>
      <c r="H173" s="37">
        <v>8.4981669824486517E-2</v>
      </c>
      <c r="I173" s="33">
        <v>14</v>
      </c>
      <c r="J173" s="33">
        <v>2.1233333333333335</v>
      </c>
      <c r="K173" s="33">
        <v>196.29905285714284</v>
      </c>
      <c r="L173" s="33">
        <v>11.936262624928572</v>
      </c>
      <c r="M173" s="33">
        <v>7503.60514793111</v>
      </c>
      <c r="N173" s="33">
        <v>18.986645535000001</v>
      </c>
      <c r="O173" s="33">
        <v>725.77166881213088</v>
      </c>
      <c r="P173" s="33">
        <v>14.138747694800729</v>
      </c>
      <c r="Q173" s="33">
        <v>17.861798289357676</v>
      </c>
      <c r="R173" s="33">
        <v>10.338795891843295</v>
      </c>
      <c r="S173" s="37">
        <v>-0.14819183229266664</v>
      </c>
      <c r="T173" s="37">
        <v>0.85180816770733336</v>
      </c>
      <c r="U173" s="37">
        <v>-0.23142962634913622</v>
      </c>
      <c r="V173" s="37">
        <v>-3.6816855882569666E-2</v>
      </c>
      <c r="W173" s="37">
        <v>2.0539287032121933E-2</v>
      </c>
      <c r="X173" s="37">
        <v>2.8112667154789328E-2</v>
      </c>
    </row>
    <row r="174" spans="1:24" x14ac:dyDescent="0.3">
      <c r="A174" s="34">
        <v>14763</v>
      </c>
      <c r="B174" s="33">
        <v>9.67</v>
      </c>
      <c r="C174" s="33">
        <v>0.65</v>
      </c>
      <c r="D174" s="33">
        <v>1.04</v>
      </c>
      <c r="E174" s="37">
        <v>5.4745558242749404E-2</v>
      </c>
      <c r="F174" s="37">
        <v>1.8843163403001739E-2</v>
      </c>
      <c r="G174" s="37">
        <v>-9.4330155109214608E-3</v>
      </c>
      <c r="H174" s="37">
        <v>8.5640039674057533E-2</v>
      </c>
      <c r="I174" s="33">
        <v>14.1</v>
      </c>
      <c r="J174" s="33">
        <v>2.1016666666666666</v>
      </c>
      <c r="K174" s="33">
        <v>178.14266028368795</v>
      </c>
      <c r="L174" s="33">
        <v>11.974429078014184</v>
      </c>
      <c r="M174" s="33">
        <v>6847.7141323168407</v>
      </c>
      <c r="N174" s="33">
        <v>19.159086524822698</v>
      </c>
      <c r="O174" s="33">
        <v>736.46563574038419</v>
      </c>
      <c r="P174" s="33">
        <v>12.84376559826881</v>
      </c>
      <c r="Q174" s="33">
        <v>16.212647751148261</v>
      </c>
      <c r="R174" s="33">
        <v>9.2980769230769234</v>
      </c>
      <c r="S174" s="37">
        <v>-8.9937116964950409E-2</v>
      </c>
      <c r="T174" s="37">
        <v>0.91006288303504956</v>
      </c>
      <c r="U174" s="37">
        <v>-0.11759169439636097</v>
      </c>
      <c r="V174" s="37">
        <v>2.9245459204925162E-2</v>
      </c>
      <c r="W174" s="37">
        <v>6.0039290945591794E-2</v>
      </c>
      <c r="X174" s="37">
        <v>4.746719059713822E-2</v>
      </c>
    </row>
    <row r="175" spans="1:24" x14ac:dyDescent="0.3">
      <c r="A175" s="34">
        <v>14793</v>
      </c>
      <c r="B175" s="33">
        <v>9.99</v>
      </c>
      <c r="C175" s="33">
        <v>0.656667</v>
      </c>
      <c r="D175" s="33">
        <v>1.0533300000000001</v>
      </c>
      <c r="E175" s="37">
        <v>4.7539903792688021E-2</v>
      </c>
      <c r="F175" s="37">
        <v>1.6526921282767226E-2</v>
      </c>
      <c r="G175" s="37">
        <v>-9.9718073194581258E-3</v>
      </c>
      <c r="H175" s="37">
        <v>8.6272875459669329E-2</v>
      </c>
      <c r="I175" s="33">
        <v>14</v>
      </c>
      <c r="J175" s="33">
        <v>2.08</v>
      </c>
      <c r="K175" s="33">
        <v>185.35231928571426</v>
      </c>
      <c r="L175" s="33">
        <v>12.183658803642857</v>
      </c>
      <c r="M175" s="33">
        <v>7163.8776018759481</v>
      </c>
      <c r="N175" s="33">
        <v>19.543259106428572</v>
      </c>
      <c r="O175" s="33">
        <v>755.34806750590519</v>
      </c>
      <c r="P175" s="33">
        <v>13.369884763210056</v>
      </c>
      <c r="Q175" s="33">
        <v>16.862230313337175</v>
      </c>
      <c r="R175" s="33">
        <v>9.4842072285038874</v>
      </c>
      <c r="S175" s="37">
        <v>3.2556283195259238E-2</v>
      </c>
      <c r="T175" s="37">
        <v>1.0325562831952593</v>
      </c>
      <c r="U175" s="37">
        <v>2.9635388455910849E-3</v>
      </c>
      <c r="V175" s="37">
        <v>6.6593251964476963E-2</v>
      </c>
      <c r="W175" s="37">
        <v>8.2599611279821517E-2</v>
      </c>
      <c r="X175" s="37">
        <v>5.8540968078886202E-2</v>
      </c>
    </row>
    <row r="176" spans="1:24" x14ac:dyDescent="0.3">
      <c r="A176" s="34">
        <v>14824</v>
      </c>
      <c r="B176" s="33">
        <v>10.199999999999999</v>
      </c>
      <c r="C176" s="33">
        <v>0.66333299999999995</v>
      </c>
      <c r="D176" s="33">
        <v>1.06667</v>
      </c>
      <c r="E176" s="37">
        <v>6.552125705071532E-2</v>
      </c>
      <c r="F176" s="37">
        <v>1.026790521206955E-2</v>
      </c>
      <c r="G176" s="37">
        <v>-1.3168640882687654E-2</v>
      </c>
      <c r="H176" s="37">
        <v>8.7322769101224829E-2</v>
      </c>
      <c r="I176" s="33">
        <v>14</v>
      </c>
      <c r="J176" s="33">
        <v>2.0583333333333336</v>
      </c>
      <c r="K176" s="33">
        <v>189.24861428571427</v>
      </c>
      <c r="L176" s="33">
        <v>12.307338339214285</v>
      </c>
      <c r="M176" s="33">
        <v>7354.1095669911683</v>
      </c>
      <c r="N176" s="33">
        <v>19.79076660785714</v>
      </c>
      <c r="O176" s="33">
        <v>769.05961292377151</v>
      </c>
      <c r="P176" s="33">
        <v>13.649399392391638</v>
      </c>
      <c r="Q176" s="33">
        <v>17.199450235230636</v>
      </c>
      <c r="R176" s="33">
        <v>9.562470117280883</v>
      </c>
      <c r="S176" s="37">
        <v>2.0803127629763107E-2</v>
      </c>
      <c r="T176" s="37">
        <v>1.0208031276297631</v>
      </c>
      <c r="U176" s="37">
        <v>1.9868897225755466E-2</v>
      </c>
      <c r="V176" s="37">
        <v>6.2641000314524575E-2</v>
      </c>
      <c r="W176" s="37">
        <v>7.1928669647351562E-2</v>
      </c>
      <c r="X176" s="37">
        <v>4.7455534855987302E-2</v>
      </c>
    </row>
    <row r="177" spans="1:24" x14ac:dyDescent="0.3">
      <c r="A177" s="34">
        <v>14855</v>
      </c>
      <c r="B177" s="33">
        <v>10.63</v>
      </c>
      <c r="C177" s="33">
        <v>0.67</v>
      </c>
      <c r="D177" s="33">
        <v>1.08</v>
      </c>
      <c r="E177" s="37">
        <v>8.3054977227287052E-2</v>
      </c>
      <c r="F177" s="37">
        <v>4.0524016222089898E-3</v>
      </c>
      <c r="G177" s="37">
        <v>-1.6337324686018118E-2</v>
      </c>
      <c r="H177" s="37">
        <v>8.8335303777075325E-2</v>
      </c>
      <c r="I177" s="33">
        <v>14</v>
      </c>
      <c r="J177" s="33">
        <v>2.0366666666666666</v>
      </c>
      <c r="K177" s="33">
        <v>197.22674214285715</v>
      </c>
      <c r="L177" s="33">
        <v>12.43103642857143</v>
      </c>
      <c r="M177" s="33">
        <v>7704.391092935276</v>
      </c>
      <c r="N177" s="33">
        <v>20.03808857142857</v>
      </c>
      <c r="O177" s="33">
        <v>782.76033681750675</v>
      </c>
      <c r="P177" s="33">
        <v>14.214842598620638</v>
      </c>
      <c r="Q177" s="33">
        <v>17.894527295628073</v>
      </c>
      <c r="R177" s="33">
        <v>9.8425925925925934</v>
      </c>
      <c r="S177" s="37">
        <v>4.1292472063631236E-2</v>
      </c>
      <c r="T177" s="37">
        <v>1.0412924720636312</v>
      </c>
      <c r="U177" s="37">
        <v>-5.7959282225660269E-3</v>
      </c>
      <c r="V177" s="37">
        <v>3.834857945956216E-2</v>
      </c>
      <c r="W177" s="37">
        <v>6.8464895973608719E-2</v>
      </c>
      <c r="X177" s="37">
        <v>5.1111883051016882E-2</v>
      </c>
    </row>
    <row r="178" spans="1:24" x14ac:dyDescent="0.3">
      <c r="A178" s="34">
        <v>14885</v>
      </c>
      <c r="B178" s="33">
        <v>10.73</v>
      </c>
      <c r="C178" s="33">
        <v>0.67</v>
      </c>
      <c r="D178" s="33">
        <v>1.07</v>
      </c>
      <c r="E178" s="37">
        <v>0.10015922104604202</v>
      </c>
      <c r="F178" s="37">
        <v>-2.1210523582517737E-3</v>
      </c>
      <c r="G178" s="37">
        <v>-1.9474552417388047E-2</v>
      </c>
      <c r="H178" s="37">
        <v>8.9314268466487157E-2</v>
      </c>
      <c r="I178" s="33">
        <v>14</v>
      </c>
      <c r="J178" s="33">
        <v>2.0150000000000001</v>
      </c>
      <c r="K178" s="33">
        <v>199.08212071428571</v>
      </c>
      <c r="L178" s="33">
        <v>12.43103642857143</v>
      </c>
      <c r="M178" s="33">
        <v>7817.3356785717524</v>
      </c>
      <c r="N178" s="33">
        <v>19.852550714285716</v>
      </c>
      <c r="O178" s="33">
        <v>779.54791948478805</v>
      </c>
      <c r="P178" s="33">
        <v>14.328290323104955</v>
      </c>
      <c r="Q178" s="33">
        <v>18.021167440415681</v>
      </c>
      <c r="R178" s="33">
        <v>10.028037383177569</v>
      </c>
      <c r="S178" s="37">
        <v>9.363364288750552E-3</v>
      </c>
      <c r="T178" s="37">
        <v>1.0093633642887505</v>
      </c>
      <c r="U178" s="37">
        <v>-4.2419799640391997E-2</v>
      </c>
      <c r="V178" s="37">
        <v>3.1792650320756621E-2</v>
      </c>
      <c r="W178" s="37">
        <v>7.3161224992576379E-2</v>
      </c>
      <c r="X178" s="37">
        <v>5.0470282017421653E-2</v>
      </c>
    </row>
    <row r="179" spans="1:24" x14ac:dyDescent="0.3">
      <c r="A179" s="34">
        <v>14916</v>
      </c>
      <c r="B179" s="33">
        <v>10.98</v>
      </c>
      <c r="C179" s="33">
        <v>0.67</v>
      </c>
      <c r="D179" s="33">
        <v>1.06</v>
      </c>
      <c r="E179" s="37">
        <v>0.1011181553386602</v>
      </c>
      <c r="F179" s="37">
        <v>-1.4057641138855104E-2</v>
      </c>
      <c r="G179" s="37">
        <v>-1.9645938226829696E-2</v>
      </c>
      <c r="H179" s="37">
        <v>9.1716169504307388E-2</v>
      </c>
      <c r="I179" s="33">
        <v>14</v>
      </c>
      <c r="J179" s="33">
        <v>1.9933333333333334</v>
      </c>
      <c r="K179" s="33">
        <v>203.72056714285713</v>
      </c>
      <c r="L179" s="33">
        <v>12.43103642857143</v>
      </c>
      <c r="M179" s="33">
        <v>8040.1503876456763</v>
      </c>
      <c r="N179" s="33">
        <v>19.667012857142858</v>
      </c>
      <c r="O179" s="33">
        <v>776.18938168528405</v>
      </c>
      <c r="P179" s="33">
        <v>14.636689248763604</v>
      </c>
      <c r="Q179" s="33">
        <v>18.393381330164456</v>
      </c>
      <c r="R179" s="33">
        <v>10.358490566037736</v>
      </c>
      <c r="S179" s="37">
        <v>2.3031879438777575E-2</v>
      </c>
      <c r="T179" s="37">
        <v>1.0230318794387776</v>
      </c>
      <c r="U179" s="37">
        <v>-9.0069112539899021E-2</v>
      </c>
      <c r="V179" s="37">
        <v>2.5584780876470425E-2</v>
      </c>
      <c r="W179" s="37">
        <v>7.93384240076076E-2</v>
      </c>
      <c r="X179" s="37">
        <v>5.3528398046728931E-2</v>
      </c>
    </row>
    <row r="180" spans="1:24" x14ac:dyDescent="0.3">
      <c r="A180" s="34">
        <v>14946</v>
      </c>
      <c r="B180" s="33">
        <v>10.53</v>
      </c>
      <c r="C180" s="33">
        <v>0.67</v>
      </c>
      <c r="D180" s="33">
        <v>1.05</v>
      </c>
      <c r="E180" s="37">
        <v>0.1020952688461243</v>
      </c>
      <c r="F180" s="37">
        <v>-2.6661852176139256E-2</v>
      </c>
      <c r="G180" s="37">
        <v>-1.982072205629537E-2</v>
      </c>
      <c r="H180" s="37">
        <v>9.4106565596635328E-2</v>
      </c>
      <c r="I180" s="33">
        <v>14.1</v>
      </c>
      <c r="J180" s="33">
        <v>1.9716666666666665</v>
      </c>
      <c r="K180" s="33">
        <v>193.98575106382975</v>
      </c>
      <c r="L180" s="33">
        <v>12.342873049645391</v>
      </c>
      <c r="M180" s="33">
        <v>7696.5448959406212</v>
      </c>
      <c r="N180" s="33">
        <v>19.343308510638298</v>
      </c>
      <c r="O180" s="33">
        <v>767.461741760461</v>
      </c>
      <c r="P180" s="33">
        <v>13.908426122353832</v>
      </c>
      <c r="Q180" s="33">
        <v>17.47011511194825</v>
      </c>
      <c r="R180" s="33">
        <v>10.028571428571427</v>
      </c>
      <c r="S180" s="37">
        <v>-4.184710993550049E-2</v>
      </c>
      <c r="T180" s="37">
        <v>0.95815289006449955</v>
      </c>
      <c r="U180" s="37">
        <v>-0.15318212007744947</v>
      </c>
      <c r="V180" s="37">
        <v>1.7799473359332296E-3</v>
      </c>
      <c r="W180" s="37">
        <v>8.113532704015558E-2</v>
      </c>
      <c r="X180" s="37">
        <v>5.1038818464990143E-2</v>
      </c>
    </row>
    <row r="181" spans="1:24" x14ac:dyDescent="0.3">
      <c r="A181" s="34">
        <v>14977</v>
      </c>
      <c r="B181" s="33">
        <v>10.55</v>
      </c>
      <c r="C181" s="33">
        <v>0.67333299999999996</v>
      </c>
      <c r="D181" s="33">
        <v>1.0533300000000001</v>
      </c>
      <c r="E181" s="37">
        <v>0.10309108347364093</v>
      </c>
      <c r="F181" s="37">
        <v>-4.0005332579037933E-2</v>
      </c>
      <c r="G181" s="37">
        <v>-1.9999006044903567E-2</v>
      </c>
      <c r="H181" s="37">
        <v>9.6486207055632711E-2</v>
      </c>
      <c r="I181" s="33">
        <v>14.1</v>
      </c>
      <c r="J181" s="33">
        <v>1.95</v>
      </c>
      <c r="K181" s="33">
        <v>194.354195035461</v>
      </c>
      <c r="L181" s="33">
        <v>12.404274237517729</v>
      </c>
      <c r="M181" s="33">
        <v>7752.1757003046941</v>
      </c>
      <c r="N181" s="33">
        <v>19.404654431914896</v>
      </c>
      <c r="O181" s="33">
        <v>773.99044837933116</v>
      </c>
      <c r="P181" s="33">
        <v>13.904158267950828</v>
      </c>
      <c r="Q181" s="33">
        <v>17.45972403115238</v>
      </c>
      <c r="R181" s="33">
        <v>10.015854480552154</v>
      </c>
      <c r="S181" s="37">
        <v>1.8975337761914111E-3</v>
      </c>
      <c r="T181" s="37">
        <v>1.0018975337761915</v>
      </c>
      <c r="U181" s="37">
        <v>-0.17569264060910283</v>
      </c>
      <c r="V181" s="37">
        <v>2.0401971023563448E-2</v>
      </c>
      <c r="W181" s="37">
        <v>9.3118240139102859E-2</v>
      </c>
      <c r="X181" s="37">
        <v>5.4925631676402631E-2</v>
      </c>
    </row>
    <row r="182" spans="1:24" x14ac:dyDescent="0.3">
      <c r="A182" s="34">
        <v>15008</v>
      </c>
      <c r="B182" s="33">
        <v>9.89</v>
      </c>
      <c r="C182" s="33">
        <v>0.67666700000000002</v>
      </c>
      <c r="D182" s="33">
        <v>1.05667</v>
      </c>
      <c r="E182" s="37">
        <v>6.1022528925221531E-2</v>
      </c>
      <c r="F182" s="37">
        <v>-4.2237582457127054E-2</v>
      </c>
      <c r="G182" s="37">
        <v>-2.4877786314000616E-2</v>
      </c>
      <c r="H182" s="37">
        <v>9.604919716720417E-2</v>
      </c>
      <c r="I182" s="33">
        <v>14.1</v>
      </c>
      <c r="J182" s="33">
        <v>1.9924999999999999</v>
      </c>
      <c r="K182" s="33">
        <v>182.19554397163122</v>
      </c>
      <c r="L182" s="33">
        <v>12.465693847588653</v>
      </c>
      <c r="M182" s="33">
        <v>7308.6402337026802</v>
      </c>
      <c r="N182" s="33">
        <v>19.466184575177301</v>
      </c>
      <c r="O182" s="33">
        <v>780.87167601077942</v>
      </c>
      <c r="P182" s="33">
        <v>13.00294330340245</v>
      </c>
      <c r="Q182" s="33">
        <v>16.33044849608509</v>
      </c>
      <c r="R182" s="33">
        <v>9.3595919255775222</v>
      </c>
      <c r="S182" s="37">
        <v>-6.4601714287454731E-2</v>
      </c>
      <c r="T182" s="37">
        <v>0.93539828571254524</v>
      </c>
      <c r="U182" s="37">
        <v>-0.16144024475929752</v>
      </c>
      <c r="V182" s="37">
        <v>3.0200255298500345E-2</v>
      </c>
      <c r="W182" s="37">
        <v>0.10045786613562679</v>
      </c>
      <c r="X182" s="37">
        <v>6.1657687572059139E-2</v>
      </c>
    </row>
    <row r="183" spans="1:24" x14ac:dyDescent="0.3">
      <c r="A183" s="34">
        <v>15036</v>
      </c>
      <c r="B183" s="33">
        <v>9.9499999999999993</v>
      </c>
      <c r="C183" s="33">
        <v>0.68</v>
      </c>
      <c r="D183" s="33">
        <v>1.06</v>
      </c>
      <c r="E183" s="37">
        <v>1.9208946506040103E-2</v>
      </c>
      <c r="F183" s="37">
        <v>-4.447381712733911E-2</v>
      </c>
      <c r="G183" s="37">
        <v>-2.9846772577406533E-2</v>
      </c>
      <c r="H183" s="37">
        <v>9.5611761158186148E-2</v>
      </c>
      <c r="I183" s="33">
        <v>14.2</v>
      </c>
      <c r="J183" s="33">
        <v>2.0350000000000001</v>
      </c>
      <c r="K183" s="33">
        <v>182.01002464788732</v>
      </c>
      <c r="L183" s="33">
        <v>12.438876056338028</v>
      </c>
      <c r="M183" s="33">
        <v>7342.7796261271587</v>
      </c>
      <c r="N183" s="33">
        <v>19.39001267605634</v>
      </c>
      <c r="O183" s="33">
        <v>782.24586971806923</v>
      </c>
      <c r="P183" s="33">
        <v>12.95571982206333</v>
      </c>
      <c r="Q183" s="33">
        <v>16.274201363786236</v>
      </c>
      <c r="R183" s="33">
        <v>9.3867924528301874</v>
      </c>
      <c r="S183" s="37">
        <v>6.0484055358804361E-3</v>
      </c>
      <c r="T183" s="37">
        <v>1.0060484055358805</v>
      </c>
      <c r="U183" s="37">
        <v>-0.13208554311964682</v>
      </c>
      <c r="V183" s="37">
        <v>5.0262578145890302E-2</v>
      </c>
      <c r="W183" s="37">
        <v>0.11449242337901477</v>
      </c>
      <c r="X183" s="37">
        <v>7.1984849456268485E-2</v>
      </c>
    </row>
    <row r="184" spans="1:24" x14ac:dyDescent="0.3">
      <c r="A184" s="34">
        <v>15067</v>
      </c>
      <c r="B184" s="33">
        <v>9.64</v>
      </c>
      <c r="C184" s="33">
        <v>0.68333299999999997</v>
      </c>
      <c r="D184" s="33">
        <v>1.07</v>
      </c>
      <c r="E184" s="37">
        <v>-2.2332519499128067E-2</v>
      </c>
      <c r="F184" s="37">
        <v>-4.6707097818178056E-2</v>
      </c>
      <c r="G184" s="37">
        <v>-3.4906196245843901E-2</v>
      </c>
      <c r="H184" s="37">
        <v>9.5176509073385596E-2</v>
      </c>
      <c r="I184" s="33">
        <v>14.3</v>
      </c>
      <c r="J184" s="33">
        <v>2.0775000000000001</v>
      </c>
      <c r="K184" s="33">
        <v>175.10621818181818</v>
      </c>
      <c r="L184" s="33">
        <v>12.412433339090907</v>
      </c>
      <c r="M184" s="33">
        <v>7105.9905665186252</v>
      </c>
      <c r="N184" s="33">
        <v>19.436063636363638</v>
      </c>
      <c r="O184" s="33">
        <v>788.73546744553221</v>
      </c>
      <c r="P184" s="33">
        <v>12.429370389220782</v>
      </c>
      <c r="Q184" s="33">
        <v>15.620596350743069</v>
      </c>
      <c r="R184" s="33">
        <v>9.009345794392523</v>
      </c>
      <c r="S184" s="37">
        <v>-3.1651442548046971E-2</v>
      </c>
      <c r="T184" s="37">
        <v>0.96834855745195303</v>
      </c>
      <c r="U184" s="37">
        <v>-0.18549989485821272</v>
      </c>
      <c r="V184" s="37">
        <v>5.7376321938283681E-2</v>
      </c>
      <c r="W184" s="37">
        <v>0.10705653750071065</v>
      </c>
      <c r="X184" s="37">
        <v>6.9657505656823382E-2</v>
      </c>
    </row>
    <row r="185" spans="1:24" x14ac:dyDescent="0.3">
      <c r="A185" s="34">
        <v>15097</v>
      </c>
      <c r="B185" s="33">
        <v>9.43</v>
      </c>
      <c r="C185" s="33">
        <v>0.68666700000000003</v>
      </c>
      <c r="D185" s="33">
        <v>1.08</v>
      </c>
      <c r="E185" s="37">
        <v>-5.0234997343499121E-2</v>
      </c>
      <c r="F185" s="37">
        <v>-5.1003766563999076E-2</v>
      </c>
      <c r="G185" s="37">
        <v>-4.130085635336167E-2</v>
      </c>
      <c r="H185" s="37">
        <v>9.2911495475444639E-2</v>
      </c>
      <c r="I185" s="33">
        <v>14.4</v>
      </c>
      <c r="J185" s="33">
        <v>2.12</v>
      </c>
      <c r="K185" s="33">
        <v>170.10213819444442</v>
      </c>
      <c r="L185" s="33">
        <v>12.386375920208334</v>
      </c>
      <c r="M185" s="33">
        <v>6944.8075070367113</v>
      </c>
      <c r="N185" s="33">
        <v>19.481475</v>
      </c>
      <c r="O185" s="33">
        <v>795.37562116645267</v>
      </c>
      <c r="P185" s="33">
        <v>12.037206512481578</v>
      </c>
      <c r="Q185" s="33">
        <v>15.138524744744741</v>
      </c>
      <c r="R185" s="33">
        <v>8.731481481481481</v>
      </c>
      <c r="S185" s="37">
        <v>-2.2025011977088154E-2</v>
      </c>
      <c r="T185" s="37">
        <v>0.97797498802291183</v>
      </c>
      <c r="U185" s="37">
        <v>-0.19458559772849426</v>
      </c>
      <c r="V185" s="37">
        <v>6.223386444900747E-2</v>
      </c>
      <c r="W185" s="37">
        <v>0.1257881486212824</v>
      </c>
      <c r="X185" s="37">
        <v>7.4224068373652585E-2</v>
      </c>
    </row>
    <row r="186" spans="1:24" x14ac:dyDescent="0.3">
      <c r="A186" s="34">
        <v>15128</v>
      </c>
      <c r="B186" s="33">
        <v>9.76</v>
      </c>
      <c r="C186" s="33">
        <v>0.69</v>
      </c>
      <c r="D186" s="33">
        <v>1.0900000000000001</v>
      </c>
      <c r="E186" s="37">
        <v>-7.7623151338933605E-2</v>
      </c>
      <c r="F186" s="37">
        <v>-5.5274845989454757E-2</v>
      </c>
      <c r="G186" s="37">
        <v>-4.778017531485057E-2</v>
      </c>
      <c r="H186" s="37">
        <v>9.0638399348111243E-2</v>
      </c>
      <c r="I186" s="33">
        <v>14.7</v>
      </c>
      <c r="J186" s="33">
        <v>2.1625000000000001</v>
      </c>
      <c r="K186" s="33">
        <v>172.46185578231291</v>
      </c>
      <c r="L186" s="33">
        <v>12.192487755102039</v>
      </c>
      <c r="M186" s="33">
        <v>7082.630531339365</v>
      </c>
      <c r="N186" s="33">
        <v>19.260596598639456</v>
      </c>
      <c r="O186" s="33">
        <v>790.99049991392508</v>
      </c>
      <c r="P186" s="33">
        <v>12.164306590628438</v>
      </c>
      <c r="Q186" s="33">
        <v>15.307415379169987</v>
      </c>
      <c r="R186" s="33">
        <v>8.9541284403669721</v>
      </c>
      <c r="S186" s="37">
        <v>3.4396303779634936E-2</v>
      </c>
      <c r="T186" s="37">
        <v>1.0343963037796349</v>
      </c>
      <c r="U186" s="37">
        <v>-0.16704662762056732</v>
      </c>
      <c r="V186" s="37">
        <v>7.5518823216107478E-2</v>
      </c>
      <c r="W186" s="37">
        <v>0.1307223721365709</v>
      </c>
      <c r="X186" s="37">
        <v>7.6511060494762972E-2</v>
      </c>
    </row>
    <row r="187" spans="1:24" x14ac:dyDescent="0.3">
      <c r="A187" s="34">
        <v>15158</v>
      </c>
      <c r="B187" s="33">
        <v>10.26</v>
      </c>
      <c r="C187" s="33">
        <v>0.69333299999999998</v>
      </c>
      <c r="D187" s="33">
        <v>1.1233299999999999</v>
      </c>
      <c r="E187" s="37">
        <v>-0.10451107343531429</v>
      </c>
      <c r="F187" s="37">
        <v>-5.9520200590609029E-2</v>
      </c>
      <c r="G187" s="37">
        <v>-5.4349341560601339E-2</v>
      </c>
      <c r="H187" s="37">
        <v>8.8355855388666527E-2</v>
      </c>
      <c r="I187" s="33">
        <v>14.7</v>
      </c>
      <c r="J187" s="33">
        <v>2.2050000000000001</v>
      </c>
      <c r="K187" s="33">
        <v>181.29699183673469</v>
      </c>
      <c r="L187" s="33">
        <v>12.251382772040815</v>
      </c>
      <c r="M187" s="33">
        <v>7487.398330709425</v>
      </c>
      <c r="N187" s="33">
        <v>19.84954676802721</v>
      </c>
      <c r="O187" s="33">
        <v>819.76794998399794</v>
      </c>
      <c r="P187" s="33">
        <v>12.744996277919578</v>
      </c>
      <c r="Q187" s="33">
        <v>16.045059460934326</v>
      </c>
      <c r="R187" s="33">
        <v>9.1335582598167946</v>
      </c>
      <c r="S187" s="37">
        <v>4.9960439317622382E-2</v>
      </c>
      <c r="T187" s="37">
        <v>1.0499604393176223</v>
      </c>
      <c r="U187" s="37">
        <v>-0.15511747777479445</v>
      </c>
      <c r="V187" s="37">
        <v>7.9271385464349642E-2</v>
      </c>
      <c r="W187" s="37">
        <v>0.12258203830176573</v>
      </c>
      <c r="X187" s="37">
        <v>7.1334135271897914E-2</v>
      </c>
    </row>
    <row r="188" spans="1:24" x14ac:dyDescent="0.3">
      <c r="A188" s="34">
        <v>15189</v>
      </c>
      <c r="B188" s="33">
        <v>10.210000000000001</v>
      </c>
      <c r="C188" s="33">
        <v>0.69666700000000004</v>
      </c>
      <c r="D188" s="33">
        <v>1.1566700000000001</v>
      </c>
      <c r="E188" s="37">
        <v>-0.14260256068755772</v>
      </c>
      <c r="F188" s="37">
        <v>-7.1777706560329779E-2</v>
      </c>
      <c r="G188" s="37">
        <v>-5.6383558531159395E-2</v>
      </c>
      <c r="H188" s="37">
        <v>8.2706549942133556E-2</v>
      </c>
      <c r="I188" s="33">
        <v>14.9</v>
      </c>
      <c r="J188" s="33">
        <v>2.2474999999999996</v>
      </c>
      <c r="K188" s="33">
        <v>177.99182080536912</v>
      </c>
      <c r="L188" s="33">
        <v>12.145056594026844</v>
      </c>
      <c r="M188" s="33">
        <v>7392.6961212759479</v>
      </c>
      <c r="N188" s="33">
        <v>20.164329027516779</v>
      </c>
      <c r="O188" s="33">
        <v>837.50341063626365</v>
      </c>
      <c r="P188" s="33">
        <v>12.4631737203878</v>
      </c>
      <c r="Q188" s="33">
        <v>15.698062133844488</v>
      </c>
      <c r="R188" s="33">
        <v>8.8270638989512999</v>
      </c>
      <c r="S188" s="37">
        <v>-4.885207566049204E-3</v>
      </c>
      <c r="T188" s="37">
        <v>0.99511479243395085</v>
      </c>
      <c r="U188" s="37">
        <v>-0.16591734421201665</v>
      </c>
      <c r="V188" s="37">
        <v>7.1434103781408353E-2</v>
      </c>
      <c r="W188" s="37">
        <v>0.10680879648128094</v>
      </c>
      <c r="X188" s="37">
        <v>6.8173493808727947E-2</v>
      </c>
    </row>
    <row r="189" spans="1:24" x14ac:dyDescent="0.3">
      <c r="A189" s="34">
        <v>15220</v>
      </c>
      <c r="B189" s="33">
        <v>10.24</v>
      </c>
      <c r="C189" s="33">
        <v>0.7</v>
      </c>
      <c r="D189" s="33">
        <v>1.19</v>
      </c>
      <c r="E189" s="37">
        <v>-0.17853753216528068</v>
      </c>
      <c r="F189" s="37">
        <v>-8.3759685501096914E-2</v>
      </c>
      <c r="G189" s="37">
        <v>-5.832299828003995E-2</v>
      </c>
      <c r="H189" s="37">
        <v>7.7072969035699934E-2</v>
      </c>
      <c r="I189" s="33">
        <v>15.1</v>
      </c>
      <c r="J189" s="33">
        <v>2.29</v>
      </c>
      <c r="K189" s="33">
        <v>176.15037880794702</v>
      </c>
      <c r="L189" s="33">
        <v>12.041529801324502</v>
      </c>
      <c r="M189" s="33">
        <v>7357.8914870190119</v>
      </c>
      <c r="N189" s="33">
        <v>20.470600662251655</v>
      </c>
      <c r="O189" s="33">
        <v>855.06746772974839</v>
      </c>
      <c r="P189" s="33">
        <v>12.279729272093078</v>
      </c>
      <c r="Q189" s="33">
        <v>15.475689806719142</v>
      </c>
      <c r="R189" s="33">
        <v>8.6050420168067241</v>
      </c>
      <c r="S189" s="37">
        <v>2.9339874347875704E-3</v>
      </c>
      <c r="T189" s="37">
        <v>1.0029339874347876</v>
      </c>
      <c r="U189" s="37">
        <v>-0.16668732680528686</v>
      </c>
      <c r="V189" s="37">
        <v>6.810300692339144E-2</v>
      </c>
      <c r="W189" s="37">
        <v>0.10380706052453892</v>
      </c>
      <c r="X189" s="37">
        <v>7.2885961685617673E-2</v>
      </c>
    </row>
    <row r="190" spans="1:24" x14ac:dyDescent="0.3">
      <c r="A190" s="34">
        <v>15250</v>
      </c>
      <c r="B190" s="33">
        <v>9.83</v>
      </c>
      <c r="C190" s="33">
        <v>0.70333299999999999</v>
      </c>
      <c r="D190" s="33">
        <v>1.18</v>
      </c>
      <c r="E190" s="37">
        <v>-0.21247931231502648</v>
      </c>
      <c r="F190" s="37">
        <v>-9.547815549645744E-2</v>
      </c>
      <c r="G190" s="37">
        <v>-6.0170635987373267E-2</v>
      </c>
      <c r="H190" s="37">
        <v>7.1447960646008113E-2</v>
      </c>
      <c r="I190" s="33">
        <v>15.3</v>
      </c>
      <c r="J190" s="33">
        <v>2.3325</v>
      </c>
      <c r="K190" s="33">
        <v>166.88705816993465</v>
      </c>
      <c r="L190" s="33">
        <v>11.940709591437907</v>
      </c>
      <c r="M190" s="33">
        <v>7012.5219717521495</v>
      </c>
      <c r="N190" s="33">
        <v>20.03323790849673</v>
      </c>
      <c r="O190" s="33">
        <v>841.78798847075643</v>
      </c>
      <c r="P190" s="33">
        <v>11.577814956574079</v>
      </c>
      <c r="Q190" s="33">
        <v>14.603833689036174</v>
      </c>
      <c r="R190" s="33">
        <v>8.3305084745762716</v>
      </c>
      <c r="S190" s="37">
        <v>-4.0862685452286544E-2</v>
      </c>
      <c r="T190" s="37">
        <v>0.95913731454771345</v>
      </c>
      <c r="U190" s="37">
        <v>-0.16046506652409931</v>
      </c>
      <c r="V190" s="37">
        <v>6.1535346206365027E-2</v>
      </c>
      <c r="W190" s="37">
        <v>6.8208449885545086E-2</v>
      </c>
      <c r="X190" s="37">
        <v>7.5119726481306159E-2</v>
      </c>
    </row>
    <row r="191" spans="1:24" x14ac:dyDescent="0.3">
      <c r="A191" s="34">
        <v>15281</v>
      </c>
      <c r="B191" s="33">
        <v>9.3699999999999992</v>
      </c>
      <c r="C191" s="33">
        <v>0.70666700000000005</v>
      </c>
      <c r="D191" s="33">
        <v>1.17</v>
      </c>
      <c r="E191" s="37">
        <v>-0.18082550186506718</v>
      </c>
      <c r="F191" s="37">
        <v>-8.9040066758030889E-2</v>
      </c>
      <c r="G191" s="37">
        <v>-4.6557346352957829E-2</v>
      </c>
      <c r="H191" s="37">
        <v>7.135667219710129E-2</v>
      </c>
      <c r="I191" s="33">
        <v>15.4</v>
      </c>
      <c r="J191" s="33">
        <v>2.3750000000000004</v>
      </c>
      <c r="K191" s="33">
        <v>158.04452012987011</v>
      </c>
      <c r="L191" s="33">
        <v>11.919407353961038</v>
      </c>
      <c r="M191" s="33">
        <v>6682.6997111230548</v>
      </c>
      <c r="N191" s="33">
        <v>19.734481168831167</v>
      </c>
      <c r="O191" s="33">
        <v>834.44596179444761</v>
      </c>
      <c r="P191" s="33">
        <v>10.911668685916965</v>
      </c>
      <c r="Q191" s="33">
        <v>13.782187279853906</v>
      </c>
      <c r="R191" s="33">
        <v>8.0085470085470085</v>
      </c>
      <c r="S191" s="37">
        <v>-4.7925837908744481E-2</v>
      </c>
      <c r="T191" s="37">
        <v>0.9520741620912555</v>
      </c>
      <c r="U191" s="37">
        <v>-6.2427914633844783E-2</v>
      </c>
      <c r="V191" s="37">
        <v>8.3579744533396116E-2</v>
      </c>
      <c r="W191" s="37">
        <v>7.1963886530750365E-2</v>
      </c>
      <c r="X191" s="37">
        <v>7.880159123984054E-2</v>
      </c>
    </row>
    <row r="192" spans="1:24" x14ac:dyDescent="0.3">
      <c r="A192" s="34">
        <v>15311</v>
      </c>
      <c r="B192" s="33">
        <v>8.76</v>
      </c>
      <c r="C192" s="33">
        <v>0.71</v>
      </c>
      <c r="D192" s="33">
        <v>1.1599999999999999</v>
      </c>
      <c r="E192" s="37">
        <v>-0.14862833583442892</v>
      </c>
      <c r="F192" s="37">
        <v>-8.2614061026147656E-2</v>
      </c>
      <c r="G192" s="37">
        <v>-3.3590289091676162E-2</v>
      </c>
      <c r="H192" s="37">
        <v>7.126331992421342E-2</v>
      </c>
      <c r="I192" s="33">
        <v>15.5</v>
      </c>
      <c r="J192" s="33">
        <v>2.4175</v>
      </c>
      <c r="K192" s="33">
        <v>146.80234064516128</v>
      </c>
      <c r="L192" s="33">
        <v>11.898363225806451</v>
      </c>
      <c r="M192" s="33">
        <v>6249.2648125414871</v>
      </c>
      <c r="N192" s="33">
        <v>19.439579354838706</v>
      </c>
      <c r="O192" s="33">
        <v>827.52821718585903</v>
      </c>
      <c r="P192" s="33">
        <v>10.086593309917902</v>
      </c>
      <c r="Q192" s="33">
        <v>12.764729919112984</v>
      </c>
      <c r="R192" s="33">
        <v>7.5517241379310347</v>
      </c>
      <c r="S192" s="37">
        <v>-6.7317191302030746E-2</v>
      </c>
      <c r="T192" s="37">
        <v>0.93268280869796927</v>
      </c>
      <c r="U192" s="37">
        <v>4.9099148233522349E-4</v>
      </c>
      <c r="V192" s="37">
        <v>9.7716399846310864E-2</v>
      </c>
      <c r="W192" s="37">
        <v>8.1026877914140094E-2</v>
      </c>
      <c r="X192" s="37">
        <v>8.0863891707342539E-2</v>
      </c>
    </row>
    <row r="193" spans="1:24" x14ac:dyDescent="0.3">
      <c r="A193" s="34">
        <v>15342</v>
      </c>
      <c r="B193" s="33">
        <v>8.93</v>
      </c>
      <c r="C193" s="33">
        <v>0.70333299999999999</v>
      </c>
      <c r="D193" s="33">
        <v>1.1200000000000001</v>
      </c>
      <c r="E193" s="37">
        <v>-0.11587369559144378</v>
      </c>
      <c r="F193" s="37">
        <v>-7.6198897039394087E-2</v>
      </c>
      <c r="G193" s="37">
        <v>-2.1196866910437873E-2</v>
      </c>
      <c r="H193" s="37">
        <v>7.1168679121178968E-2</v>
      </c>
      <c r="I193" s="33">
        <v>15.7</v>
      </c>
      <c r="J193" s="33">
        <v>2.46</v>
      </c>
      <c r="K193" s="33">
        <v>147.7448592356688</v>
      </c>
      <c r="L193" s="33">
        <v>11.636487691019108</v>
      </c>
      <c r="M193" s="33">
        <v>6330.6668253844846</v>
      </c>
      <c r="N193" s="33">
        <v>18.530150318471339</v>
      </c>
      <c r="O193" s="33">
        <v>793.99180788696788</v>
      </c>
      <c r="P193" s="33">
        <v>10.101686431929252</v>
      </c>
      <c r="Q193" s="33">
        <v>12.80779972330018</v>
      </c>
      <c r="R193" s="33">
        <v>7.9732142857142847</v>
      </c>
      <c r="S193" s="37">
        <v>1.9220489940107648E-2</v>
      </c>
      <c r="T193" s="37">
        <v>1.0192204899401076</v>
      </c>
      <c r="U193" s="37">
        <v>7.8351084892561929E-2</v>
      </c>
      <c r="V193" s="37">
        <v>0.12835758494906635</v>
      </c>
      <c r="W193" s="37">
        <v>0.1009317551122173</v>
      </c>
      <c r="X193" s="37">
        <v>9.0894803118881207E-2</v>
      </c>
    </row>
    <row r="194" spans="1:24" x14ac:dyDescent="0.3">
      <c r="A194" s="34">
        <v>15373</v>
      </c>
      <c r="B194" s="33">
        <v>8.65</v>
      </c>
      <c r="C194" s="33">
        <v>0.69666700000000004</v>
      </c>
      <c r="D194" s="33">
        <v>1.08</v>
      </c>
      <c r="E194" s="37">
        <v>-7.1938045245384497E-2</v>
      </c>
      <c r="F194" s="37">
        <v>-6.0833695813767186E-2</v>
      </c>
      <c r="G194" s="37">
        <v>-1.6736908599033207E-3</v>
      </c>
      <c r="H194" s="37">
        <v>7.4209856146649322E-2</v>
      </c>
      <c r="I194" s="33">
        <v>15.8</v>
      </c>
      <c r="J194" s="33">
        <v>2.4608333333333334</v>
      </c>
      <c r="K194" s="33">
        <v>142.20654746835442</v>
      </c>
      <c r="L194" s="33">
        <v>11.453249572848099</v>
      </c>
      <c r="M194" s="33">
        <v>6134.2540288155105</v>
      </c>
      <c r="N194" s="33">
        <v>17.755268354430378</v>
      </c>
      <c r="O194" s="33">
        <v>765.89530070760134</v>
      </c>
      <c r="P194" s="33">
        <v>9.6802555917493596</v>
      </c>
      <c r="Q194" s="33">
        <v>12.300243464664588</v>
      </c>
      <c r="R194" s="33">
        <v>8.0092592592592595</v>
      </c>
      <c r="S194" s="37">
        <v>-3.1857073944619632E-2</v>
      </c>
      <c r="T194" s="37">
        <v>0.96814292605538033</v>
      </c>
      <c r="U194" s="37">
        <v>0.11953909499714443</v>
      </c>
      <c r="V194" s="37">
        <v>0.13168533907921276</v>
      </c>
      <c r="W194" s="37">
        <v>9.8153218662613284E-2</v>
      </c>
      <c r="X194" s="37">
        <v>9.2226109583358529E-2</v>
      </c>
    </row>
    <row r="195" spans="1:24" x14ac:dyDescent="0.3">
      <c r="A195" s="34">
        <v>15401</v>
      </c>
      <c r="B195" s="33">
        <v>8.18</v>
      </c>
      <c r="C195" s="33">
        <v>0.69</v>
      </c>
      <c r="D195" s="33">
        <v>1.04</v>
      </c>
      <c r="E195" s="37">
        <v>-2.4676876156838112E-2</v>
      </c>
      <c r="F195" s="37">
        <v>-4.5046341506617793E-2</v>
      </c>
      <c r="G195" s="37">
        <v>1.7421301216033136E-2</v>
      </c>
      <c r="H195" s="37">
        <v>7.7381540791708225E-2</v>
      </c>
      <c r="I195" s="33">
        <v>16</v>
      </c>
      <c r="J195" s="33">
        <v>2.4616666666666669</v>
      </c>
      <c r="K195" s="33">
        <v>132.79872125</v>
      </c>
      <c r="L195" s="33">
        <v>11.201848124999998</v>
      </c>
      <c r="M195" s="33">
        <v>5768.7030165130836</v>
      </c>
      <c r="N195" s="33">
        <v>16.883945000000001</v>
      </c>
      <c r="O195" s="33">
        <v>733.4292343733016</v>
      </c>
      <c r="P195" s="33">
        <v>9.003426617760967</v>
      </c>
      <c r="Q195" s="33">
        <v>11.470465379020213</v>
      </c>
      <c r="R195" s="33">
        <v>7.865384615384615</v>
      </c>
      <c r="S195" s="37">
        <v>-5.5867170329132299E-2</v>
      </c>
      <c r="T195" s="37">
        <v>0.94413282967086776</v>
      </c>
      <c r="U195" s="37">
        <v>0.22317479889866831</v>
      </c>
      <c r="V195" s="37">
        <v>0.15349558811192487</v>
      </c>
      <c r="W195" s="37">
        <v>0.1122206726051127</v>
      </c>
      <c r="X195" s="37">
        <v>9.3621651229265801E-2</v>
      </c>
    </row>
    <row r="196" spans="1:24" x14ac:dyDescent="0.3">
      <c r="A196" s="34">
        <v>15432</v>
      </c>
      <c r="B196" s="33">
        <v>7.84</v>
      </c>
      <c r="C196" s="33">
        <v>0.68</v>
      </c>
      <c r="D196" s="33">
        <v>1.02</v>
      </c>
      <c r="E196" s="37">
        <v>2.6282190890206669E-2</v>
      </c>
      <c r="F196" s="37">
        <v>-2.880055551371985E-2</v>
      </c>
      <c r="G196" s="37">
        <v>3.6186594006135664E-2</v>
      </c>
      <c r="H196" s="37">
        <v>8.0694895464231031E-2</v>
      </c>
      <c r="I196" s="33">
        <v>16.100000000000001</v>
      </c>
      <c r="J196" s="33">
        <v>2.4624999999999999</v>
      </c>
      <c r="K196" s="33">
        <v>126.48841739130432</v>
      </c>
      <c r="L196" s="33">
        <v>10.970934161490682</v>
      </c>
      <c r="M196" s="33">
        <v>5534.3011824505529</v>
      </c>
      <c r="N196" s="33">
        <v>16.456401242236023</v>
      </c>
      <c r="O196" s="33">
        <v>720.02387832902605</v>
      </c>
      <c r="P196" s="33">
        <v>8.5442557075882579</v>
      </c>
      <c r="Q196" s="33">
        <v>10.918206150831162</v>
      </c>
      <c r="R196" s="33">
        <v>7.6862745098039209</v>
      </c>
      <c r="S196" s="37">
        <v>-4.2453316252339231E-2</v>
      </c>
      <c r="T196" s="37">
        <v>0.95754668374766072</v>
      </c>
      <c r="U196" s="37">
        <v>0.34080743870364616</v>
      </c>
      <c r="V196" s="37">
        <v>0.17267627675917119</v>
      </c>
      <c r="W196" s="37">
        <v>0.11530153280079425</v>
      </c>
      <c r="X196" s="37">
        <v>9.9670817518718202E-2</v>
      </c>
    </row>
    <row r="197" spans="1:24" x14ac:dyDescent="0.3">
      <c r="A197" s="34">
        <v>15462</v>
      </c>
      <c r="B197" s="33">
        <v>7.93</v>
      </c>
      <c r="C197" s="33">
        <v>0.67</v>
      </c>
      <c r="D197" s="33">
        <v>1</v>
      </c>
      <c r="E197" s="37">
        <v>5.6341194827765895E-2</v>
      </c>
      <c r="F197" s="37">
        <v>-1.7719471580047053E-2</v>
      </c>
      <c r="G197" s="37">
        <v>4.8698330414124413E-2</v>
      </c>
      <c r="H197" s="37">
        <v>8.1823046804569088E-2</v>
      </c>
      <c r="I197" s="33">
        <v>16.3</v>
      </c>
      <c r="J197" s="33">
        <v>2.4633333333333334</v>
      </c>
      <c r="K197" s="33">
        <v>126.37063128834355</v>
      </c>
      <c r="L197" s="33">
        <v>10.676963803680982</v>
      </c>
      <c r="M197" s="33">
        <v>5568.0771131077636</v>
      </c>
      <c r="N197" s="33">
        <v>15.935766871165642</v>
      </c>
      <c r="O197" s="33">
        <v>702.15348210690593</v>
      </c>
      <c r="P197" s="33">
        <v>8.50611625969605</v>
      </c>
      <c r="Q197" s="33">
        <v>10.90124838682509</v>
      </c>
      <c r="R197" s="33">
        <v>7.93</v>
      </c>
      <c r="S197" s="37">
        <v>1.1414201284440191E-2</v>
      </c>
      <c r="T197" s="37">
        <v>1.0114142012844403</v>
      </c>
      <c r="U197" s="37">
        <v>0.44628926101916089</v>
      </c>
      <c r="V197" s="37">
        <v>0.19565461661459072</v>
      </c>
      <c r="W197" s="37">
        <v>0.11631427676970763</v>
      </c>
      <c r="X197" s="37">
        <v>0.10374830588532369</v>
      </c>
    </row>
    <row r="198" spans="1:24" x14ac:dyDescent="0.3">
      <c r="A198" s="34">
        <v>15493</v>
      </c>
      <c r="B198" s="33">
        <v>8.33</v>
      </c>
      <c r="C198" s="33">
        <v>0.66</v>
      </c>
      <c r="D198" s="33">
        <v>0.98</v>
      </c>
      <c r="E198" s="37">
        <v>8.7614756967673069E-2</v>
      </c>
      <c r="F198" s="37">
        <v>-6.5587991363917908E-3</v>
      </c>
      <c r="G198" s="37">
        <v>6.0948448799286403E-2</v>
      </c>
      <c r="H198" s="37">
        <v>8.2983627028120566E-2</v>
      </c>
      <c r="I198" s="33">
        <v>16.3</v>
      </c>
      <c r="J198" s="33">
        <v>2.4641666666666664</v>
      </c>
      <c r="K198" s="33">
        <v>132.74493803680983</v>
      </c>
      <c r="L198" s="33">
        <v>10.517606134969325</v>
      </c>
      <c r="M198" s="33">
        <v>5887.556947466408</v>
      </c>
      <c r="N198" s="33">
        <v>15.617051533742329</v>
      </c>
      <c r="O198" s="33">
        <v>692.65375852545958</v>
      </c>
      <c r="P198" s="33">
        <v>8.9054569285180509</v>
      </c>
      <c r="Q198" s="33">
        <v>11.442697243987253</v>
      </c>
      <c r="R198" s="33">
        <v>8.5</v>
      </c>
      <c r="S198" s="37">
        <v>4.9210420531994793E-2</v>
      </c>
      <c r="T198" s="37">
        <v>1.0492104205319948</v>
      </c>
      <c r="U198" s="37">
        <v>0.4851379319082274</v>
      </c>
      <c r="V198" s="37">
        <v>0.20415925163931181</v>
      </c>
      <c r="W198" s="37">
        <v>0.11036225859705162</v>
      </c>
      <c r="X198" s="37">
        <v>0.10256109147648296</v>
      </c>
    </row>
    <row r="199" spans="1:24" x14ac:dyDescent="0.3">
      <c r="A199" s="34">
        <v>15523</v>
      </c>
      <c r="B199" s="33">
        <v>8.64</v>
      </c>
      <c r="C199" s="33">
        <v>0.64666699999999999</v>
      </c>
      <c r="D199" s="33">
        <v>0.96666700000000005</v>
      </c>
      <c r="E199" s="37">
        <v>0.12017800932476219</v>
      </c>
      <c r="F199" s="37">
        <v>4.6879797067607143E-3</v>
      </c>
      <c r="G199" s="37">
        <v>7.2969955649782925E-2</v>
      </c>
      <c r="H199" s="37">
        <v>8.4178135370498453E-2</v>
      </c>
      <c r="I199" s="33">
        <v>16.399999999999999</v>
      </c>
      <c r="J199" s="33">
        <v>2.4649999999999999</v>
      </c>
      <c r="K199" s="33">
        <v>136.84548292682928</v>
      </c>
      <c r="L199" s="33">
        <v>10.242298368963414</v>
      </c>
      <c r="M199" s="33">
        <v>6107.2818441769323</v>
      </c>
      <c r="N199" s="33">
        <v>15.310649588475611</v>
      </c>
      <c r="O199" s="33">
        <v>683.29951602603967</v>
      </c>
      <c r="P199" s="33">
        <v>9.1504889009947377</v>
      </c>
      <c r="Q199" s="33">
        <v>11.784997227682235</v>
      </c>
      <c r="R199" s="33">
        <v>8.9379279524386366</v>
      </c>
      <c r="S199" s="37">
        <v>3.6539126637212892E-2</v>
      </c>
      <c r="T199" s="37">
        <v>1.0365391266372128</v>
      </c>
      <c r="U199" s="37">
        <v>0.44026337704477969</v>
      </c>
      <c r="V199" s="37">
        <v>0.1939444786277269</v>
      </c>
      <c r="W199" s="37">
        <v>0.10746848067812564</v>
      </c>
      <c r="X199" s="37">
        <v>0.10040566374217352</v>
      </c>
    </row>
    <row r="200" spans="1:24" x14ac:dyDescent="0.3">
      <c r="A200" s="34">
        <v>15554</v>
      </c>
      <c r="B200" s="33">
        <v>8.59</v>
      </c>
      <c r="C200" s="33">
        <v>0.63333300000000003</v>
      </c>
      <c r="D200" s="33">
        <v>0.95333299999999999</v>
      </c>
      <c r="E200" s="37">
        <v>0.1288282334361559</v>
      </c>
      <c r="F200" s="37">
        <v>8.1728585999263359E-3</v>
      </c>
      <c r="G200" s="37">
        <v>8.0745169033988873E-2</v>
      </c>
      <c r="H200" s="37">
        <v>8.5853472956388011E-2</v>
      </c>
      <c r="I200" s="33">
        <v>16.5</v>
      </c>
      <c r="J200" s="33">
        <v>2.4658333333333338</v>
      </c>
      <c r="K200" s="33">
        <v>135.22898606060605</v>
      </c>
      <c r="L200" s="33">
        <v>9.9703119241818179</v>
      </c>
      <c r="M200" s="33">
        <v>6072.2195989592747</v>
      </c>
      <c r="N200" s="33">
        <v>15.007945863575758</v>
      </c>
      <c r="O200" s="33">
        <v>673.9053931239398</v>
      </c>
      <c r="P200" s="33">
        <v>9.0128230475642894</v>
      </c>
      <c r="Q200" s="33">
        <v>11.634971805540617</v>
      </c>
      <c r="R200" s="33">
        <v>9.0104926610114191</v>
      </c>
      <c r="S200" s="37">
        <v>-5.8038468198003037E-3</v>
      </c>
      <c r="T200" s="37">
        <v>0.99419615318019972</v>
      </c>
      <c r="U200" s="37">
        <v>0.41790850395866164</v>
      </c>
      <c r="V200" s="37">
        <v>0.17469893337514897</v>
      </c>
      <c r="W200" s="37">
        <v>0.11213480449204738</v>
      </c>
      <c r="X200" s="37">
        <v>9.9601712778361495E-2</v>
      </c>
    </row>
    <row r="201" spans="1:24" x14ac:dyDescent="0.3">
      <c r="A201" s="34">
        <v>15585</v>
      </c>
      <c r="B201" s="33">
        <v>8.68</v>
      </c>
      <c r="C201" s="33">
        <v>0.62</v>
      </c>
      <c r="D201" s="33">
        <v>0.94</v>
      </c>
      <c r="E201" s="37">
        <v>0.13773387138927773</v>
      </c>
      <c r="F201" s="37">
        <v>1.1719392125115746E-2</v>
      </c>
      <c r="G201" s="37">
        <v>8.844190276213304E-2</v>
      </c>
      <c r="H201" s="37">
        <v>8.754734432106126E-2</v>
      </c>
      <c r="I201" s="33">
        <v>16.5</v>
      </c>
      <c r="J201" s="33">
        <v>2.4666666666666668</v>
      </c>
      <c r="K201" s="33">
        <v>136.6458206060606</v>
      </c>
      <c r="L201" s="33">
        <v>9.7604157575757569</v>
      </c>
      <c r="M201" s="33">
        <v>6172.3629179176642</v>
      </c>
      <c r="N201" s="33">
        <v>14.798049696969695</v>
      </c>
      <c r="O201" s="33">
        <v>668.43561553486222</v>
      </c>
      <c r="P201" s="33">
        <v>9.077829839371498</v>
      </c>
      <c r="Q201" s="33">
        <v>11.745145809200281</v>
      </c>
      <c r="R201" s="33">
        <v>9.2340425531914896</v>
      </c>
      <c r="S201" s="37">
        <v>1.0422792676094833E-2</v>
      </c>
      <c r="T201" s="37">
        <v>1.0104227926760949</v>
      </c>
      <c r="U201" s="37">
        <v>0.35394349464771024</v>
      </c>
      <c r="V201" s="37">
        <v>0.17780803995943995</v>
      </c>
      <c r="W201" s="37">
        <v>0.10926208042006458</v>
      </c>
      <c r="X201" s="37">
        <v>0.10058909779727632</v>
      </c>
    </row>
    <row r="202" spans="1:24" x14ac:dyDescent="0.3">
      <c r="A202" s="34">
        <v>15615</v>
      </c>
      <c r="B202" s="33">
        <v>9.32</v>
      </c>
      <c r="C202" s="33">
        <v>0.61</v>
      </c>
      <c r="D202" s="33">
        <v>0.97</v>
      </c>
      <c r="E202" s="37">
        <v>0.14688205451457392</v>
      </c>
      <c r="F202" s="37">
        <v>1.5329403951126253E-2</v>
      </c>
      <c r="G202" s="37">
        <v>9.6069052646784669E-2</v>
      </c>
      <c r="H202" s="37">
        <v>8.926095533590761E-2</v>
      </c>
      <c r="I202" s="33">
        <v>16.7</v>
      </c>
      <c r="J202" s="33">
        <v>2.4675000000000002</v>
      </c>
      <c r="K202" s="33">
        <v>144.96394970059879</v>
      </c>
      <c r="L202" s="33">
        <v>9.4879838323353276</v>
      </c>
      <c r="M202" s="33">
        <v>6583.8119078532909</v>
      </c>
      <c r="N202" s="33">
        <v>15.087449700598802</v>
      </c>
      <c r="O202" s="33">
        <v>685.22505907915149</v>
      </c>
      <c r="P202" s="33">
        <v>9.5991767493529814</v>
      </c>
      <c r="Q202" s="33">
        <v>12.442152869609721</v>
      </c>
      <c r="R202" s="33">
        <v>9.6082474226804138</v>
      </c>
      <c r="S202" s="37">
        <v>7.1141100025241127E-2</v>
      </c>
      <c r="T202" s="37">
        <v>1.0711411000252411</v>
      </c>
      <c r="U202" s="37">
        <v>0.36821205679166669</v>
      </c>
      <c r="V202" s="37">
        <v>0.19589797928183295</v>
      </c>
      <c r="W202" s="37">
        <v>0.10181064327400957</v>
      </c>
      <c r="X202" s="37">
        <v>9.7916010126247954E-2</v>
      </c>
    </row>
    <row r="203" spans="1:24" x14ac:dyDescent="0.3">
      <c r="A203" s="34">
        <v>15646</v>
      </c>
      <c r="B203" s="33">
        <v>9.4700000000000006</v>
      </c>
      <c r="C203" s="33">
        <v>0.6</v>
      </c>
      <c r="D203" s="33">
        <v>1</v>
      </c>
      <c r="E203" s="37">
        <v>6.2829128806555445E-2</v>
      </c>
      <c r="F203" s="37">
        <v>1.6073740033757389E-3</v>
      </c>
      <c r="G203" s="37">
        <v>9.2401756676495417E-2</v>
      </c>
      <c r="H203" s="37">
        <v>8.6710773600556124E-2</v>
      </c>
      <c r="I203" s="33">
        <v>16.8</v>
      </c>
      <c r="J203" s="33">
        <v>2.4683333333333337</v>
      </c>
      <c r="K203" s="33">
        <v>146.42029226190473</v>
      </c>
      <c r="L203" s="33">
        <v>9.2768928571428564</v>
      </c>
      <c r="M203" s="33">
        <v>6685.0650952773567</v>
      </c>
      <c r="N203" s="33">
        <v>15.461488095238094</v>
      </c>
      <c r="O203" s="33">
        <v>705.92028461218126</v>
      </c>
      <c r="P203" s="33">
        <v>9.6613341521716514</v>
      </c>
      <c r="Q203" s="33">
        <v>12.543111801092829</v>
      </c>
      <c r="R203" s="33">
        <v>9.4700000000000006</v>
      </c>
      <c r="S203" s="37">
        <v>1.5966278500487107E-2</v>
      </c>
      <c r="T203" s="37">
        <v>1.015966278500487</v>
      </c>
      <c r="U203" s="37">
        <v>0.26556783053313371</v>
      </c>
      <c r="V203" s="37">
        <v>0.18617435905103008</v>
      </c>
      <c r="W203" s="37">
        <v>9.3044220281004009E-2</v>
      </c>
      <c r="X203" s="37">
        <v>8.8829793730638151E-2</v>
      </c>
    </row>
    <row r="204" spans="1:24" x14ac:dyDescent="0.3">
      <c r="A204" s="34">
        <v>15676</v>
      </c>
      <c r="B204" s="33">
        <v>9.52</v>
      </c>
      <c r="C204" s="33">
        <v>0.59</v>
      </c>
      <c r="D204" s="33">
        <v>1.03</v>
      </c>
      <c r="E204" s="37">
        <v>-1.6247753269961196E-2</v>
      </c>
      <c r="F204" s="37">
        <v>-1.1824902261989845E-2</v>
      </c>
      <c r="G204" s="37">
        <v>8.8890313440233903E-2</v>
      </c>
      <c r="H204" s="37">
        <v>8.4251868771842986E-2</v>
      </c>
      <c r="I204" s="33">
        <v>16.899999999999999</v>
      </c>
      <c r="J204" s="33">
        <v>2.4691666666666667</v>
      </c>
      <c r="K204" s="33">
        <v>146.32240000000002</v>
      </c>
      <c r="L204" s="33">
        <v>9.0683000000000007</v>
      </c>
      <c r="M204" s="33">
        <v>6715.0980351966591</v>
      </c>
      <c r="N204" s="33">
        <v>15.831100000000001</v>
      </c>
      <c r="O204" s="33">
        <v>726.52846389207548</v>
      </c>
      <c r="P204" s="33">
        <v>9.6175141032831739</v>
      </c>
      <c r="Q204" s="33">
        <v>12.504872502621103</v>
      </c>
      <c r="R204" s="33">
        <v>9.2427184466019412</v>
      </c>
      <c r="S204" s="37">
        <v>5.2659416052870476E-3</v>
      </c>
      <c r="T204" s="37">
        <v>1.0052659416052871</v>
      </c>
      <c r="U204" s="37">
        <v>0.18663100085592443</v>
      </c>
      <c r="V204" s="37">
        <v>0.19154264750037342</v>
      </c>
      <c r="W204" s="37">
        <v>8.7477008077986085E-2</v>
      </c>
      <c r="X204" s="37">
        <v>9.0333719315755623E-2</v>
      </c>
    </row>
    <row r="205" spans="1:24" x14ac:dyDescent="0.3">
      <c r="A205" s="34">
        <v>15707</v>
      </c>
      <c r="B205" s="33">
        <v>10.09</v>
      </c>
      <c r="C205" s="33">
        <v>0.59</v>
      </c>
      <c r="D205" s="33">
        <v>1.0433300000000001</v>
      </c>
      <c r="E205" s="37">
        <v>-9.0788431580620554E-2</v>
      </c>
      <c r="F205" s="37">
        <v>-2.4987087230742056E-2</v>
      </c>
      <c r="G205" s="37">
        <v>8.5524493092136389E-2</v>
      </c>
      <c r="H205" s="37">
        <v>8.1877932391830832E-2</v>
      </c>
      <c r="I205" s="33">
        <v>16.899999999999999</v>
      </c>
      <c r="J205" s="33">
        <v>2.4700000000000002</v>
      </c>
      <c r="K205" s="33">
        <v>155.08330000000001</v>
      </c>
      <c r="L205" s="33">
        <v>9.0683000000000007</v>
      </c>
      <c r="M205" s="33">
        <v>7151.8380422126893</v>
      </c>
      <c r="N205" s="33">
        <v>16.035982100000002</v>
      </c>
      <c r="O205" s="33">
        <v>739.51706487430783</v>
      </c>
      <c r="P205" s="33">
        <v>10.150534220432077</v>
      </c>
      <c r="Q205" s="33">
        <v>13.213565770538398</v>
      </c>
      <c r="R205" s="33">
        <v>9.6709574151994087</v>
      </c>
      <c r="S205" s="37">
        <v>5.8149985562243649E-2</v>
      </c>
      <c r="T205" s="37">
        <v>1.0581499855622436</v>
      </c>
      <c r="U205" s="37">
        <v>0.19594019534626073</v>
      </c>
      <c r="V205" s="37">
        <v>0.19543191151410699</v>
      </c>
      <c r="W205" s="37">
        <v>8.3202652071739713E-2</v>
      </c>
      <c r="X205" s="37">
        <v>9.3713861411001353E-2</v>
      </c>
    </row>
    <row r="206" spans="1:24" x14ac:dyDescent="0.3">
      <c r="A206" s="34">
        <v>15738</v>
      </c>
      <c r="B206" s="33">
        <v>10.69</v>
      </c>
      <c r="C206" s="33">
        <v>0.59</v>
      </c>
      <c r="D206" s="33">
        <v>1.05667</v>
      </c>
      <c r="E206" s="37">
        <v>-0.10551986118391943</v>
      </c>
      <c r="F206" s="37">
        <v>-3.630974061067338E-2</v>
      </c>
      <c r="G206" s="37">
        <v>8.7036615473828682E-2</v>
      </c>
      <c r="H206" s="37">
        <v>8.1009341244277167E-2</v>
      </c>
      <c r="I206" s="33">
        <v>16.899999999999999</v>
      </c>
      <c r="J206" s="33">
        <v>2.4708333333333332</v>
      </c>
      <c r="K206" s="33">
        <v>164.30529999999999</v>
      </c>
      <c r="L206" s="33">
        <v>9.0683000000000007</v>
      </c>
      <c r="M206" s="33">
        <v>7611.9703377927754</v>
      </c>
      <c r="N206" s="33">
        <v>16.241017899999999</v>
      </c>
      <c r="O206" s="33">
        <v>752.41727753372231</v>
      </c>
      <c r="P206" s="33">
        <v>10.708982995221261</v>
      </c>
      <c r="Q206" s="33">
        <v>13.952601800590958</v>
      </c>
      <c r="R206" s="33">
        <v>10.116687329062053</v>
      </c>
      <c r="S206" s="37">
        <v>5.776389067143619E-2</v>
      </c>
      <c r="T206" s="37">
        <v>1.0577638906714362</v>
      </c>
      <c r="U206" s="37">
        <v>0.16607021803210631</v>
      </c>
      <c r="V206" s="37">
        <v>0.18926060433566239</v>
      </c>
      <c r="W206" s="37">
        <v>6.9112058256070696E-2</v>
      </c>
      <c r="X206" s="37">
        <v>8.8557549554893811E-2</v>
      </c>
    </row>
    <row r="207" spans="1:24" x14ac:dyDescent="0.3">
      <c r="A207" s="34">
        <v>15766</v>
      </c>
      <c r="B207" s="33">
        <v>11.07</v>
      </c>
      <c r="C207" s="33">
        <v>0.59</v>
      </c>
      <c r="D207" s="33">
        <v>1.07</v>
      </c>
      <c r="E207" s="37">
        <v>-0.11989110421638494</v>
      </c>
      <c r="F207" s="37">
        <v>-4.7724875200811923E-2</v>
      </c>
      <c r="G207" s="37">
        <v>8.8499450395908674E-2</v>
      </c>
      <c r="H207" s="37">
        <v>8.0154372382052586E-2</v>
      </c>
      <c r="I207" s="33">
        <v>17.2</v>
      </c>
      <c r="J207" s="33">
        <v>2.4716666666666667</v>
      </c>
      <c r="K207" s="33">
        <v>167.17823895348837</v>
      </c>
      <c r="L207" s="33">
        <v>8.9101319767441858</v>
      </c>
      <c r="M207" s="33">
        <v>7779.4676600883795</v>
      </c>
      <c r="N207" s="33">
        <v>16.159052906976747</v>
      </c>
      <c r="O207" s="33">
        <v>751.94493191459514</v>
      </c>
      <c r="P207" s="33">
        <v>10.850541744036796</v>
      </c>
      <c r="Q207" s="33">
        <v>14.14645987221863</v>
      </c>
      <c r="R207" s="33">
        <v>10.345794392523365</v>
      </c>
      <c r="S207" s="37">
        <v>3.4930021683591758E-2</v>
      </c>
      <c r="T207" s="37">
        <v>1.0349300216835917</v>
      </c>
      <c r="U207" s="37">
        <v>9.4924237059666128E-2</v>
      </c>
      <c r="V207" s="37">
        <v>0.17119661062255975</v>
      </c>
      <c r="W207" s="37">
        <v>4.7416624609583735E-2</v>
      </c>
      <c r="X207" s="37">
        <v>8.1655767391578316E-2</v>
      </c>
    </row>
    <row r="208" spans="1:24" x14ac:dyDescent="0.3">
      <c r="A208" s="34">
        <v>15797</v>
      </c>
      <c r="B208" s="33">
        <v>11.44</v>
      </c>
      <c r="C208" s="33">
        <v>0.59</v>
      </c>
      <c r="D208" s="33">
        <v>1.08</v>
      </c>
      <c r="E208" s="37">
        <v>-0.13389729442063758</v>
      </c>
      <c r="F208" s="37">
        <v>-5.9234121831850839E-2</v>
      </c>
      <c r="G208" s="37">
        <v>8.9916749101106141E-2</v>
      </c>
      <c r="H208" s="37">
        <v>7.9314525902342226E-2</v>
      </c>
      <c r="I208" s="33">
        <v>17.399999999999999</v>
      </c>
      <c r="J208" s="33">
        <v>2.4725000000000001</v>
      </c>
      <c r="K208" s="33">
        <v>170.78013333333334</v>
      </c>
      <c r="L208" s="33">
        <v>8.8077166666666677</v>
      </c>
      <c r="M208" s="33">
        <v>7981.2329534353921</v>
      </c>
      <c r="N208" s="33">
        <v>16.122599999999998</v>
      </c>
      <c r="O208" s="33">
        <v>753.47304105858586</v>
      </c>
      <c r="P208" s="33">
        <v>11.039227142939682</v>
      </c>
      <c r="Q208" s="33">
        <v>14.400210502607534</v>
      </c>
      <c r="R208" s="33">
        <v>10.592592592592592</v>
      </c>
      <c r="S208" s="37">
        <v>3.2877239231106324E-2</v>
      </c>
      <c r="T208" s="37">
        <v>1.0328772392311063</v>
      </c>
      <c r="U208" s="37">
        <v>8.7223817388942804E-2</v>
      </c>
      <c r="V208" s="37">
        <v>0.14919241227956359</v>
      </c>
      <c r="W208" s="37">
        <v>4.3331769054247182E-2</v>
      </c>
      <c r="X208" s="37">
        <v>7.870298219963523E-2</v>
      </c>
    </row>
    <row r="209" spans="1:24" x14ac:dyDescent="0.3">
      <c r="A209" s="34">
        <v>15827</v>
      </c>
      <c r="B209" s="33">
        <v>11.89</v>
      </c>
      <c r="C209" s="33">
        <v>0.59</v>
      </c>
      <c r="D209" s="33">
        <v>1.0900000000000001</v>
      </c>
      <c r="E209" s="37">
        <v>-0.14496078081436226</v>
      </c>
      <c r="F209" s="37">
        <v>-6.9839645577940868E-2</v>
      </c>
      <c r="G209" s="37">
        <v>9.3776778688663853E-2</v>
      </c>
      <c r="H209" s="37">
        <v>7.9475280593996445E-2</v>
      </c>
      <c r="I209" s="33">
        <v>17.5</v>
      </c>
      <c r="J209" s="33">
        <v>2.4733333333333336</v>
      </c>
      <c r="K209" s="33">
        <v>176.48360971428571</v>
      </c>
      <c r="L209" s="33">
        <v>8.7573868571428566</v>
      </c>
      <c r="M209" s="33">
        <v>8281.8846433371527</v>
      </c>
      <c r="N209" s="33">
        <v>16.178901142857143</v>
      </c>
      <c r="O209" s="33">
        <v>759.2308041410846</v>
      </c>
      <c r="P209" s="33">
        <v>11.362215800613685</v>
      </c>
      <c r="Q209" s="33">
        <v>14.827344489187841</v>
      </c>
      <c r="R209" s="33">
        <v>10.908256880733944</v>
      </c>
      <c r="S209" s="37">
        <v>3.858172475103866E-2</v>
      </c>
      <c r="T209" s="37">
        <v>1.0385817247510387</v>
      </c>
      <c r="U209" s="37">
        <v>3.4187745488263532E-2</v>
      </c>
      <c r="V209" s="37">
        <v>0.15872875599500968</v>
      </c>
      <c r="W209" s="37">
        <v>5.1191036634728349E-2</v>
      </c>
      <c r="X209" s="37">
        <v>7.0233535448553042E-2</v>
      </c>
    </row>
    <row r="210" spans="1:24" x14ac:dyDescent="0.3">
      <c r="A210" s="34">
        <v>15858</v>
      </c>
      <c r="B210" s="33">
        <v>12.1</v>
      </c>
      <c r="C210" s="33">
        <v>0.59</v>
      </c>
      <c r="D210" s="33">
        <v>1.1000000000000001</v>
      </c>
      <c r="E210" s="37">
        <v>-0.15582311004894378</v>
      </c>
      <c r="F210" s="37">
        <v>-8.0582667043502365E-2</v>
      </c>
      <c r="G210" s="37">
        <v>9.7496873851192767E-2</v>
      </c>
      <c r="H210" s="37">
        <v>7.9632450763448936E-2</v>
      </c>
      <c r="I210" s="33">
        <v>17.5</v>
      </c>
      <c r="J210" s="33">
        <v>2.4741666666666671</v>
      </c>
      <c r="K210" s="33">
        <v>179.60064571428569</v>
      </c>
      <c r="L210" s="33">
        <v>8.7573868571428566</v>
      </c>
      <c r="M210" s="33">
        <v>8462.4051174104516</v>
      </c>
      <c r="N210" s="33">
        <v>16.327331428571426</v>
      </c>
      <c r="O210" s="33">
        <v>769.30955612822288</v>
      </c>
      <c r="P210" s="33">
        <v>11.516744786451223</v>
      </c>
      <c r="Q210" s="33">
        <v>15.033775620802524</v>
      </c>
      <c r="R210" s="33">
        <v>10.999999999999998</v>
      </c>
      <c r="S210" s="37">
        <v>1.7507741900004859E-2</v>
      </c>
      <c r="T210" s="37">
        <v>1.0175077419000049</v>
      </c>
      <c r="U210" s="37">
        <v>1.3202921382684973E-2</v>
      </c>
      <c r="V210" s="37">
        <v>0.14667158474509279</v>
      </c>
      <c r="W210" s="37">
        <v>5.2918592848410384E-2</v>
      </c>
      <c r="X210" s="37">
        <v>6.6952634336573169E-2</v>
      </c>
    </row>
    <row r="211" spans="1:24" x14ac:dyDescent="0.3">
      <c r="A211" s="34">
        <v>15888</v>
      </c>
      <c r="B211" s="33">
        <v>12.35</v>
      </c>
      <c r="C211" s="33">
        <v>0.593333</v>
      </c>
      <c r="D211" s="33">
        <v>1.0933299999999999</v>
      </c>
      <c r="E211" s="37">
        <v>-0.16648792492152664</v>
      </c>
      <c r="F211" s="37">
        <v>-9.1471638713310099E-2</v>
      </c>
      <c r="G211" s="37">
        <v>0.10108510935708281</v>
      </c>
      <c r="H211" s="37">
        <v>7.9786936548813081E-2</v>
      </c>
      <c r="I211" s="33">
        <v>17.399999999999999</v>
      </c>
      <c r="J211" s="33">
        <v>2.4750000000000001</v>
      </c>
      <c r="K211" s="33">
        <v>184.36491666666666</v>
      </c>
      <c r="L211" s="33">
        <v>8.8574728016666668</v>
      </c>
      <c r="M211" s="33">
        <v>8721.6663483485936</v>
      </c>
      <c r="N211" s="33">
        <v>16.321594683333334</v>
      </c>
      <c r="O211" s="33">
        <v>772.118175598378</v>
      </c>
      <c r="P211" s="33">
        <v>11.774213341781648</v>
      </c>
      <c r="Q211" s="33">
        <v>15.373683748422986</v>
      </c>
      <c r="R211" s="33">
        <v>11.295766145628493</v>
      </c>
      <c r="S211" s="37">
        <v>2.0450610471290841E-2</v>
      </c>
      <c r="T211" s="37">
        <v>1.0204506104712909</v>
      </c>
      <c r="U211" s="37">
        <v>4.1606044157040056E-2</v>
      </c>
      <c r="V211" s="37">
        <v>0.13863893206157929</v>
      </c>
      <c r="W211" s="37">
        <v>5.7436859391368777E-2</v>
      </c>
      <c r="X211" s="37">
        <v>6.1470910304372239E-2</v>
      </c>
    </row>
    <row r="212" spans="1:24" x14ac:dyDescent="0.3">
      <c r="A212" s="34">
        <v>15919</v>
      </c>
      <c r="B212" s="33">
        <v>11.74</v>
      </c>
      <c r="C212" s="33">
        <v>0.59666699999999995</v>
      </c>
      <c r="D212" s="33">
        <v>1.08667</v>
      </c>
      <c r="E212" s="37">
        <v>-0.16748673720520757</v>
      </c>
      <c r="F212" s="37">
        <v>-8.3014397586347322E-2</v>
      </c>
      <c r="G212" s="37">
        <v>0.10963514997280033</v>
      </c>
      <c r="H212" s="37">
        <v>8.093289887572741E-2</v>
      </c>
      <c r="I212" s="33">
        <v>17.3</v>
      </c>
      <c r="J212" s="33">
        <v>2.4758333333333331</v>
      </c>
      <c r="K212" s="33">
        <v>176.27168901734103</v>
      </c>
      <c r="L212" s="33">
        <v>8.9587308237572234</v>
      </c>
      <c r="M212" s="33">
        <v>8374.1209622667811</v>
      </c>
      <c r="N212" s="33">
        <v>16.315941763583812</v>
      </c>
      <c r="O212" s="33">
        <v>775.11976371945832</v>
      </c>
      <c r="P212" s="33">
        <v>11.210545904158959</v>
      </c>
      <c r="Q212" s="33">
        <v>14.645291104906276</v>
      </c>
      <c r="R212" s="33">
        <v>10.803647841571038</v>
      </c>
      <c r="S212" s="37">
        <v>-5.0654248674035812E-2</v>
      </c>
      <c r="T212" s="37">
        <v>0.94934575132596422</v>
      </c>
      <c r="U212" s="37">
        <v>4.6976880642762842E-2</v>
      </c>
      <c r="V212" s="37">
        <v>0.12192227068909212</v>
      </c>
      <c r="W212" s="37">
        <v>4.8476041934823577E-2</v>
      </c>
      <c r="X212" s="37">
        <v>6.0843095307441253E-2</v>
      </c>
    </row>
    <row r="213" spans="1:24" x14ac:dyDescent="0.3">
      <c r="A213" s="34">
        <v>15950</v>
      </c>
      <c r="B213" s="33">
        <v>11.99</v>
      </c>
      <c r="C213" s="33">
        <v>0.6</v>
      </c>
      <c r="D213" s="33">
        <v>1.08</v>
      </c>
      <c r="E213" s="37">
        <v>-0.16850462400019606</v>
      </c>
      <c r="F213" s="37">
        <v>-7.4665204362653004E-2</v>
      </c>
      <c r="G213" s="37">
        <v>0.117940375821731</v>
      </c>
      <c r="H213" s="37">
        <v>8.2079407746553201E-2</v>
      </c>
      <c r="I213" s="33">
        <v>17.399999999999999</v>
      </c>
      <c r="J213" s="33">
        <v>2.4766666666666666</v>
      </c>
      <c r="K213" s="33">
        <v>178.99071666666669</v>
      </c>
      <c r="L213" s="33">
        <v>8.9570000000000007</v>
      </c>
      <c r="M213" s="33">
        <v>8538.7534682119913</v>
      </c>
      <c r="N213" s="33">
        <v>16.122599999999998</v>
      </c>
      <c r="O213" s="33">
        <v>769.12875276638431</v>
      </c>
      <c r="P213" s="33">
        <v>11.336281939610279</v>
      </c>
      <c r="Q213" s="33">
        <v>14.816447618832884</v>
      </c>
      <c r="R213" s="33">
        <v>11.101851851851851</v>
      </c>
      <c r="S213" s="37">
        <v>2.1071154639472449E-2</v>
      </c>
      <c r="T213" s="37">
        <v>1.0210711546394724</v>
      </c>
      <c r="U213" s="37">
        <v>8.6603048139170857E-2</v>
      </c>
      <c r="V213" s="37">
        <v>0.13277183953956317</v>
      </c>
      <c r="W213" s="37">
        <v>5.2867461849037234E-2</v>
      </c>
      <c r="X213" s="37">
        <v>6.6481074517100502E-2</v>
      </c>
    </row>
    <row r="214" spans="1:24" x14ac:dyDescent="0.3">
      <c r="A214" s="34">
        <v>15980</v>
      </c>
      <c r="B214" s="33">
        <v>11.88</v>
      </c>
      <c r="C214" s="33">
        <v>0.60333300000000001</v>
      </c>
      <c r="D214" s="33">
        <v>1.0333300000000001</v>
      </c>
      <c r="E214" s="37">
        <v>-0.16952829610492259</v>
      </c>
      <c r="F214" s="37">
        <v>-6.6412658255857515E-2</v>
      </c>
      <c r="G214" s="37">
        <v>0.12602147246199458</v>
      </c>
      <c r="H214" s="37">
        <v>8.3227606192799897E-2</v>
      </c>
      <c r="I214" s="33">
        <v>17.399999999999999</v>
      </c>
      <c r="J214" s="33">
        <v>2.4775</v>
      </c>
      <c r="K214" s="33">
        <v>177.3486</v>
      </c>
      <c r="L214" s="33">
        <v>9.0067561349999998</v>
      </c>
      <c r="M214" s="33">
        <v>8496.2218944574524</v>
      </c>
      <c r="N214" s="33">
        <v>15.425894683333334</v>
      </c>
      <c r="O214" s="33">
        <v>739.00681567337699</v>
      </c>
      <c r="P214" s="33">
        <v>11.187335503326024</v>
      </c>
      <c r="Q214" s="33">
        <v>14.629987013874132</v>
      </c>
      <c r="R214" s="33">
        <v>11.496811280036386</v>
      </c>
      <c r="S214" s="37">
        <v>-9.2166551049239522E-3</v>
      </c>
      <c r="T214" s="37">
        <v>0.99078334489507602</v>
      </c>
      <c r="U214" s="37">
        <v>4.6589410933556952E-2</v>
      </c>
      <c r="V214" s="37">
        <v>6.734796195902959E-2</v>
      </c>
      <c r="W214" s="37">
        <v>4.6386008895106912E-2</v>
      </c>
      <c r="X214" s="37">
        <v>5.9544717210916254E-2</v>
      </c>
    </row>
    <row r="215" spans="1:24" x14ac:dyDescent="0.3">
      <c r="A215" s="34">
        <v>16011</v>
      </c>
      <c r="B215" s="33">
        <v>11.33</v>
      </c>
      <c r="C215" s="33">
        <v>0.60666699999999996</v>
      </c>
      <c r="D215" s="33">
        <v>0.98666699999999996</v>
      </c>
      <c r="E215" s="37">
        <v>-0.12154652591195603</v>
      </c>
      <c r="F215" s="37">
        <v>-3.1530393878214102E-2</v>
      </c>
      <c r="G215" s="37">
        <v>0.14207880395801009</v>
      </c>
      <c r="H215" s="37">
        <v>8.7248456549504638E-2</v>
      </c>
      <c r="I215" s="33">
        <v>17.399999999999999</v>
      </c>
      <c r="J215" s="33">
        <v>2.4783333333333335</v>
      </c>
      <c r="K215" s="33">
        <v>169.13801666666666</v>
      </c>
      <c r="L215" s="33">
        <v>9.0565271983333329</v>
      </c>
      <c r="M215" s="33">
        <v>8139.0341345291799</v>
      </c>
      <c r="N215" s="33">
        <v>14.729293864999999</v>
      </c>
      <c r="O215" s="33">
        <v>708.78344151928536</v>
      </c>
      <c r="P215" s="33">
        <v>10.631033673001411</v>
      </c>
      <c r="Q215" s="33">
        <v>13.915069560218242</v>
      </c>
      <c r="R215" s="33">
        <v>11.483104228681004</v>
      </c>
      <c r="S215" s="37">
        <v>-4.7402238894584024E-2</v>
      </c>
      <c r="T215" s="37">
        <v>0.95259776110541594</v>
      </c>
      <c r="U215" s="37">
        <v>8.1999592749308015E-2</v>
      </c>
      <c r="V215" s="37">
        <v>6.2725214367133297E-2</v>
      </c>
      <c r="W215" s="37">
        <v>5.3580278434016471E-2</v>
      </c>
      <c r="X215" s="37">
        <v>6.3411098752940376E-2</v>
      </c>
    </row>
    <row r="216" spans="1:24" x14ac:dyDescent="0.3">
      <c r="A216" s="34">
        <v>16041</v>
      </c>
      <c r="B216" s="33">
        <v>11.48</v>
      </c>
      <c r="C216" s="33">
        <v>0.61</v>
      </c>
      <c r="D216" s="33">
        <v>0.94</v>
      </c>
      <c r="E216" s="37">
        <v>-6.8921373437807909E-2</v>
      </c>
      <c r="F216" s="37">
        <v>3.033968110173646E-3</v>
      </c>
      <c r="G216" s="37">
        <v>0.15836065397118482</v>
      </c>
      <c r="H216" s="37">
        <v>9.1482183745504209E-2</v>
      </c>
      <c r="I216" s="33">
        <v>17.399999999999999</v>
      </c>
      <c r="J216" s="33">
        <v>2.479166666666667</v>
      </c>
      <c r="K216" s="33">
        <v>171.37726666666666</v>
      </c>
      <c r="L216" s="33">
        <v>9.106283333333332</v>
      </c>
      <c r="M216" s="33">
        <v>8283.3050396793369</v>
      </c>
      <c r="N216" s="33">
        <v>14.032633333333333</v>
      </c>
      <c r="O216" s="33">
        <v>678.24971579255896</v>
      </c>
      <c r="P216" s="33">
        <v>10.737360316041062</v>
      </c>
      <c r="Q216" s="33">
        <v>14.068001177874827</v>
      </c>
      <c r="R216" s="33">
        <v>12.212765957446809</v>
      </c>
      <c r="S216" s="37">
        <v>1.3152315851505367E-2</v>
      </c>
      <c r="T216" s="37">
        <v>1.0131523158515054</v>
      </c>
      <c r="U216" s="37">
        <v>0.12789493564366494</v>
      </c>
      <c r="V216" s="37">
        <v>7.7637961522234455E-2</v>
      </c>
      <c r="W216" s="37">
        <v>5.1504630533888651E-2</v>
      </c>
      <c r="X216" s="37">
        <v>7.0469946089507296E-2</v>
      </c>
    </row>
    <row r="217" spans="1:24" x14ac:dyDescent="0.3">
      <c r="A217" s="34">
        <v>16072</v>
      </c>
      <c r="B217" s="33">
        <v>11.85</v>
      </c>
      <c r="C217" s="33">
        <v>0.61333300000000002</v>
      </c>
      <c r="D217" s="33">
        <v>0.93666700000000003</v>
      </c>
      <c r="E217" s="37">
        <v>-1.0932551148973624E-2</v>
      </c>
      <c r="F217" s="37">
        <v>3.7476652929363752E-2</v>
      </c>
      <c r="G217" s="37">
        <v>0.17492619697898348</v>
      </c>
      <c r="H217" s="37">
        <v>9.5952336322810972E-2</v>
      </c>
      <c r="I217" s="33">
        <v>17.399999999999999</v>
      </c>
      <c r="J217" s="33">
        <v>2.48</v>
      </c>
      <c r="K217" s="33">
        <v>176.90075000000002</v>
      </c>
      <c r="L217" s="33">
        <v>9.1560394683333328</v>
      </c>
      <c r="M217" s="33">
        <v>8587.154478602668</v>
      </c>
      <c r="N217" s="33">
        <v>13.982877198333334</v>
      </c>
      <c r="O217" s="33">
        <v>678.75985012736919</v>
      </c>
      <c r="P217" s="33">
        <v>11.052412763977463</v>
      </c>
      <c r="Q217" s="33">
        <v>14.494846472285829</v>
      </c>
      <c r="R217" s="33">
        <v>12.651241049380408</v>
      </c>
      <c r="S217" s="37">
        <v>3.1721476689719738E-2</v>
      </c>
      <c r="T217" s="37">
        <v>1.0317214766897198</v>
      </c>
      <c r="U217" s="37">
        <v>0.13730577920858478</v>
      </c>
      <c r="V217" s="37">
        <v>8.3013320660875856E-2</v>
      </c>
      <c r="W217" s="37">
        <v>4.7558428861279367E-2</v>
      </c>
      <c r="X217" s="37">
        <v>7.0492496968258322E-2</v>
      </c>
    </row>
    <row r="218" spans="1:24" x14ac:dyDescent="0.3">
      <c r="A218" s="34">
        <v>16103</v>
      </c>
      <c r="B218" s="33">
        <v>11.77</v>
      </c>
      <c r="C218" s="33">
        <v>0.61666699999999997</v>
      </c>
      <c r="D218" s="33">
        <v>0.93333299999999997</v>
      </c>
      <c r="E218" s="37">
        <v>3.2092563302499322E-3</v>
      </c>
      <c r="F218" s="37">
        <v>5.9413373806419756E-2</v>
      </c>
      <c r="G218" s="37">
        <v>0.17827268473354696</v>
      </c>
      <c r="H218" s="37">
        <v>9.6843548083203501E-2</v>
      </c>
      <c r="I218" s="33">
        <v>17.399999999999999</v>
      </c>
      <c r="J218" s="33">
        <v>2.4708333333333332</v>
      </c>
      <c r="K218" s="33">
        <v>175.70648333333335</v>
      </c>
      <c r="L218" s="33">
        <v>9.2058105316666676</v>
      </c>
      <c r="M218" s="33">
        <v>8566.4213315660854</v>
      </c>
      <c r="N218" s="33">
        <v>13.933106135000001</v>
      </c>
      <c r="O218" s="33">
        <v>679.29683268093197</v>
      </c>
      <c r="P218" s="33">
        <v>10.947918887724716</v>
      </c>
      <c r="Q218" s="33">
        <v>14.372484109547699</v>
      </c>
      <c r="R218" s="33">
        <v>12.610718789542425</v>
      </c>
      <c r="S218" s="37">
        <v>-6.7739463089548048E-3</v>
      </c>
      <c r="T218" s="37">
        <v>0.99322605369104522</v>
      </c>
      <c r="U218" s="37">
        <v>0.13467666267098721</v>
      </c>
      <c r="V218" s="37">
        <v>7.4300240430298814E-2</v>
      </c>
      <c r="W218" s="37">
        <v>4.3510966871053824E-2</v>
      </c>
      <c r="X218" s="37">
        <v>6.9840556626637351E-2</v>
      </c>
    </row>
    <row r="219" spans="1:24" x14ac:dyDescent="0.3">
      <c r="A219" s="34">
        <v>16132</v>
      </c>
      <c r="B219" s="33">
        <v>12.1</v>
      </c>
      <c r="C219" s="33">
        <v>0.62</v>
      </c>
      <c r="D219" s="33">
        <v>0.93</v>
      </c>
      <c r="E219" s="37">
        <v>1.7453340298829056E-2</v>
      </c>
      <c r="F219" s="37">
        <v>8.0179821394747108E-2</v>
      </c>
      <c r="G219" s="37">
        <v>0.1815893727114215</v>
      </c>
      <c r="H219" s="37">
        <v>9.7733811649739266E-2</v>
      </c>
      <c r="I219" s="33">
        <v>17.399999999999999</v>
      </c>
      <c r="J219" s="33">
        <v>2.4616666666666669</v>
      </c>
      <c r="K219" s="33">
        <v>180.63283333333334</v>
      </c>
      <c r="L219" s="33">
        <v>9.2555666666666667</v>
      </c>
      <c r="M219" s="33">
        <v>8844.2053141388169</v>
      </c>
      <c r="N219" s="33">
        <v>13.883350000000002</v>
      </c>
      <c r="O219" s="33">
        <v>679.76123488835538</v>
      </c>
      <c r="P219" s="33">
        <v>11.224693196180676</v>
      </c>
      <c r="Q219" s="33">
        <v>14.749564229990966</v>
      </c>
      <c r="R219" s="33">
        <v>13.010752688172042</v>
      </c>
      <c r="S219" s="37">
        <v>2.7651531330510164E-2</v>
      </c>
      <c r="T219" s="37">
        <v>1.0276515313305101</v>
      </c>
      <c r="U219" s="37">
        <v>0.17990223651844173</v>
      </c>
      <c r="V219" s="37">
        <v>8.9116282408112646E-2</v>
      </c>
      <c r="W219" s="37">
        <v>3.6856885852997401E-2</v>
      </c>
      <c r="X219" s="37">
        <v>7.2689432547390354E-2</v>
      </c>
    </row>
    <row r="220" spans="1:24" x14ac:dyDescent="0.3">
      <c r="A220" s="34">
        <v>16163</v>
      </c>
      <c r="B220" s="33">
        <v>11.89</v>
      </c>
      <c r="C220" s="33">
        <v>0.62333300000000003</v>
      </c>
      <c r="D220" s="33">
        <v>0.92666700000000002</v>
      </c>
      <c r="E220" s="37">
        <v>3.1798621962882079E-2</v>
      </c>
      <c r="F220" s="37">
        <v>9.9903482966988477E-2</v>
      </c>
      <c r="G220" s="37">
        <v>0.18487666389788693</v>
      </c>
      <c r="H220" s="37">
        <v>9.8622156002220684E-2</v>
      </c>
      <c r="I220" s="33">
        <v>17.5</v>
      </c>
      <c r="J220" s="33">
        <v>2.4525000000000001</v>
      </c>
      <c r="K220" s="33">
        <v>176.48360971428571</v>
      </c>
      <c r="L220" s="33">
        <v>9.2521495285142858</v>
      </c>
      <c r="M220" s="33">
        <v>8678.8002073954503</v>
      </c>
      <c r="N220" s="33">
        <v>13.7545447572</v>
      </c>
      <c r="O220" s="33">
        <v>676.39678316118761</v>
      </c>
      <c r="P220" s="33">
        <v>10.938275188239391</v>
      </c>
      <c r="Q220" s="33">
        <v>14.387983948343406</v>
      </c>
      <c r="R220" s="33">
        <v>12.830930636355886</v>
      </c>
      <c r="S220" s="37">
        <v>-1.7507741900004859E-2</v>
      </c>
      <c r="T220" s="37">
        <v>0.98249225809999519</v>
      </c>
      <c r="U220" s="37">
        <v>0.14733008420735239</v>
      </c>
      <c r="V220" s="37">
        <v>6.5798440915548539E-2</v>
      </c>
      <c r="W220" s="37">
        <v>3.3269168883166778E-2</v>
      </c>
      <c r="X220" s="37">
        <v>7.2028007286737861E-2</v>
      </c>
    </row>
    <row r="221" spans="1:24" x14ac:dyDescent="0.3">
      <c r="A221" s="34">
        <v>16193</v>
      </c>
      <c r="B221" s="33">
        <v>12.1</v>
      </c>
      <c r="C221" s="33">
        <v>0.62666699999999997</v>
      </c>
      <c r="D221" s="33">
        <v>0.92333299999999996</v>
      </c>
      <c r="E221" s="37">
        <v>4.979930264966792E-2</v>
      </c>
      <c r="F221" s="37">
        <v>0.11548402466223529</v>
      </c>
      <c r="G221" s="37">
        <v>0.18617471920574413</v>
      </c>
      <c r="H221" s="37">
        <v>9.9898927187288322E-2</v>
      </c>
      <c r="I221" s="33">
        <v>17.5</v>
      </c>
      <c r="J221" s="33">
        <v>2.4433333333333334</v>
      </c>
      <c r="K221" s="33">
        <v>179.60064571428569</v>
      </c>
      <c r="L221" s="33">
        <v>9.3016361857714269</v>
      </c>
      <c r="M221" s="33">
        <v>8870.2026058549691</v>
      </c>
      <c r="N221" s="33">
        <v>13.705058099942855</v>
      </c>
      <c r="O221" s="33">
        <v>676.87196551007321</v>
      </c>
      <c r="P221" s="33">
        <v>11.103736936792615</v>
      </c>
      <c r="Q221" s="33">
        <v>14.620020758909016</v>
      </c>
      <c r="R221" s="33">
        <v>13.104697871732084</v>
      </c>
      <c r="S221" s="37">
        <v>1.7507741900004859E-2</v>
      </c>
      <c r="T221" s="37">
        <v>1.0175077419000049</v>
      </c>
      <c r="U221" s="37">
        <v>0.19675372970057059</v>
      </c>
      <c r="V221" s="37">
        <v>5.8861706872591846E-2</v>
      </c>
      <c r="W221" s="37">
        <v>3.6542589311202356E-2</v>
      </c>
      <c r="X221" s="37">
        <v>7.7666600513383699E-2</v>
      </c>
    </row>
    <row r="222" spans="1:24" x14ac:dyDescent="0.3">
      <c r="A222" s="34">
        <v>16224</v>
      </c>
      <c r="B222" s="33">
        <v>12.67</v>
      </c>
      <c r="C222" s="33">
        <v>0.63</v>
      </c>
      <c r="D222" s="33">
        <v>0.92</v>
      </c>
      <c r="E222" s="37">
        <v>6.7932399764470963E-2</v>
      </c>
      <c r="F222" s="37">
        <v>0.1304968485245217</v>
      </c>
      <c r="G222" s="37">
        <v>0.18747334244930514</v>
      </c>
      <c r="H222" s="37">
        <v>0.10116942236482895</v>
      </c>
      <c r="I222" s="33">
        <v>17.600000000000001</v>
      </c>
      <c r="J222" s="33">
        <v>2.4341666666666666</v>
      </c>
      <c r="K222" s="33">
        <v>186.99264261363635</v>
      </c>
      <c r="L222" s="33">
        <v>9.2979767045454533</v>
      </c>
      <c r="M222" s="33">
        <v>9273.5498282650387</v>
      </c>
      <c r="N222" s="33">
        <v>13.577997727272725</v>
      </c>
      <c r="O222" s="33">
        <v>673.37536243124191</v>
      </c>
      <c r="P222" s="33">
        <v>11.532785272532504</v>
      </c>
      <c r="Q222" s="33">
        <v>15.197274767915033</v>
      </c>
      <c r="R222" s="33">
        <v>13.771739130434781</v>
      </c>
      <c r="S222" s="37">
        <v>4.6031541730352406E-2</v>
      </c>
      <c r="T222" s="37">
        <v>1.0460315417303525</v>
      </c>
      <c r="U222" s="37">
        <v>0.21981816960318445</v>
      </c>
      <c r="V222" s="37">
        <v>4.6980093128943246E-2</v>
      </c>
      <c r="W222" s="37">
        <v>3.156875261904446E-2</v>
      </c>
      <c r="X222" s="37">
        <v>7.977440839260197E-2</v>
      </c>
    </row>
    <row r="223" spans="1:24" x14ac:dyDescent="0.3">
      <c r="A223" s="34">
        <v>16254</v>
      </c>
      <c r="B223" s="33">
        <v>13</v>
      </c>
      <c r="C223" s="33">
        <v>0.63333300000000003</v>
      </c>
      <c r="D223" s="33">
        <v>0.91333299999999995</v>
      </c>
      <c r="E223" s="37">
        <v>8.6194901603405816E-2</v>
      </c>
      <c r="F223" s="37">
        <v>0.14499041363989296</v>
      </c>
      <c r="G223" s="37">
        <v>0.18877381609759958</v>
      </c>
      <c r="H223" s="37">
        <v>0.10243280321285475</v>
      </c>
      <c r="I223" s="33">
        <v>17.7</v>
      </c>
      <c r="J223" s="33">
        <v>2.4249999999999998</v>
      </c>
      <c r="K223" s="33">
        <v>190.77903954802258</v>
      </c>
      <c r="L223" s="33">
        <v>9.2943585733898306</v>
      </c>
      <c r="M223" s="33">
        <v>9499.7404499678414</v>
      </c>
      <c r="N223" s="33">
        <v>13.403445579039547</v>
      </c>
      <c r="O223" s="33">
        <v>667.41741879926758</v>
      </c>
      <c r="P223" s="33">
        <v>11.738774750180712</v>
      </c>
      <c r="Q223" s="33">
        <v>15.480309849362953</v>
      </c>
      <c r="R223" s="33">
        <v>14.233581837073665</v>
      </c>
      <c r="S223" s="37">
        <v>2.5712363128489034E-2</v>
      </c>
      <c r="T223" s="37">
        <v>1.025712363128489</v>
      </c>
      <c r="U223" s="37">
        <v>0.1871932286254343</v>
      </c>
      <c r="V223" s="37">
        <v>4.3197812727149731E-2</v>
      </c>
      <c r="W223" s="37">
        <v>1.092888107508827E-2</v>
      </c>
      <c r="X223" s="37">
        <v>7.6044201772537789E-2</v>
      </c>
    </row>
    <row r="224" spans="1:24" x14ac:dyDescent="0.3">
      <c r="A224" s="34">
        <v>16285</v>
      </c>
      <c r="B224" s="33">
        <v>12.81</v>
      </c>
      <c r="C224" s="33">
        <v>0.63666699999999998</v>
      </c>
      <c r="D224" s="33">
        <v>0.906667</v>
      </c>
      <c r="E224" s="37">
        <v>9.0499908724953615E-2</v>
      </c>
      <c r="F224" s="37">
        <v>0.15583640257838649</v>
      </c>
      <c r="G224" s="37">
        <v>0.18997452514409563</v>
      </c>
      <c r="H224" s="37">
        <v>0.10329705687043322</v>
      </c>
      <c r="I224" s="33">
        <v>17.7</v>
      </c>
      <c r="J224" s="33">
        <v>2.4158333333333335</v>
      </c>
      <c r="K224" s="33">
        <v>187.9907305084746</v>
      </c>
      <c r="L224" s="33">
        <v>9.3432860593785296</v>
      </c>
      <c r="M224" s="33">
        <v>9399.6684180904904</v>
      </c>
      <c r="N224" s="33">
        <v>13.305619957683614</v>
      </c>
      <c r="O224" s="33">
        <v>665.29033299179139</v>
      </c>
      <c r="P224" s="33">
        <v>11.541711674209219</v>
      </c>
      <c r="Q224" s="33">
        <v>15.233407930416281</v>
      </c>
      <c r="R224" s="33">
        <v>14.128671276223796</v>
      </c>
      <c r="S224" s="37">
        <v>-1.4723241552893829E-2</v>
      </c>
      <c r="T224" s="37">
        <v>0.98527675844710616</v>
      </c>
      <c r="U224" s="37">
        <v>0.13340764568412111</v>
      </c>
      <c r="V224" s="37">
        <v>5.4450111194848994E-2</v>
      </c>
      <c r="W224" s="37">
        <v>1.6567654348626171E-2</v>
      </c>
      <c r="X224" s="37">
        <v>7.7398226584082686E-2</v>
      </c>
    </row>
    <row r="225" spans="1:24" x14ac:dyDescent="0.3">
      <c r="A225" s="34">
        <v>16316</v>
      </c>
      <c r="B225" s="33">
        <v>12.6</v>
      </c>
      <c r="C225" s="33">
        <v>0.64</v>
      </c>
      <c r="D225" s="33">
        <v>0.9</v>
      </c>
      <c r="E225" s="37">
        <v>9.4866139751854428E-2</v>
      </c>
      <c r="F225" s="37">
        <v>0.16650424012335208</v>
      </c>
      <c r="G225" s="37">
        <v>0.19118479039407621</v>
      </c>
      <c r="H225" s="37">
        <v>0.10416689576745064</v>
      </c>
      <c r="I225" s="33">
        <v>17.7</v>
      </c>
      <c r="J225" s="33">
        <v>2.4066666666666667</v>
      </c>
      <c r="K225" s="33">
        <v>184.90891525423726</v>
      </c>
      <c r="L225" s="33">
        <v>9.3921988700564967</v>
      </c>
      <c r="M225" s="33">
        <v>9284.7102042861025</v>
      </c>
      <c r="N225" s="33">
        <v>13.207779661016948</v>
      </c>
      <c r="O225" s="33">
        <v>663.19358602043599</v>
      </c>
      <c r="P225" s="33">
        <v>11.328560584696467</v>
      </c>
      <c r="Q225" s="33">
        <v>14.966305729668383</v>
      </c>
      <c r="R225" s="33">
        <v>14</v>
      </c>
      <c r="S225" s="37">
        <v>-1.6529301951210582E-2</v>
      </c>
      <c r="T225" s="37">
        <v>0.98347069804878939</v>
      </c>
      <c r="U225" s="37">
        <v>0.15422943481142259</v>
      </c>
      <c r="V225" s="37">
        <v>5.2702215623955162E-2</v>
      </c>
      <c r="W225" s="37">
        <v>2.648599202022961E-2</v>
      </c>
      <c r="X225" s="37">
        <v>8.0856767166086918E-2</v>
      </c>
    </row>
    <row r="226" spans="1:24" x14ac:dyDescent="0.3">
      <c r="A226" s="34">
        <v>16346</v>
      </c>
      <c r="B226" s="33">
        <v>12.91</v>
      </c>
      <c r="C226" s="33">
        <v>0.64</v>
      </c>
      <c r="D226" s="33">
        <v>0.91</v>
      </c>
      <c r="E226" s="37">
        <v>9.9299634784184798E-2</v>
      </c>
      <c r="F226" s="37">
        <v>0.17700850930916978</v>
      </c>
      <c r="G226" s="37">
        <v>0.1924069243586306</v>
      </c>
      <c r="H226" s="37">
        <v>0.10504185746868622</v>
      </c>
      <c r="I226" s="33">
        <v>17.7</v>
      </c>
      <c r="J226" s="33">
        <v>2.3975</v>
      </c>
      <c r="K226" s="33">
        <v>189.45826158192091</v>
      </c>
      <c r="L226" s="33">
        <v>9.3921988700564967</v>
      </c>
      <c r="M226" s="33">
        <v>9552.4439112350956</v>
      </c>
      <c r="N226" s="33">
        <v>13.354532768361581</v>
      </c>
      <c r="O226" s="33">
        <v>673.33260722106399</v>
      </c>
      <c r="P226" s="33">
        <v>11.58310518627912</v>
      </c>
      <c r="Q226" s="33">
        <v>15.315966613277228</v>
      </c>
      <c r="R226" s="33">
        <v>14.186813186813186</v>
      </c>
      <c r="S226" s="37">
        <v>2.430539090111895E-2</v>
      </c>
      <c r="T226" s="37">
        <v>1.0243053909011191</v>
      </c>
      <c r="U226" s="37">
        <v>0.25095466854270243</v>
      </c>
      <c r="V226" s="37">
        <v>4.938948596690107E-2</v>
      </c>
      <c r="W226" s="37">
        <v>3.2416381198506095E-2</v>
      </c>
      <c r="X226" s="37">
        <v>8.4840374415859898E-2</v>
      </c>
    </row>
    <row r="227" spans="1:24" x14ac:dyDescent="0.3">
      <c r="A227" s="34">
        <v>16377</v>
      </c>
      <c r="B227" s="33">
        <v>12.82</v>
      </c>
      <c r="C227" s="33">
        <v>0.64</v>
      </c>
      <c r="D227" s="33">
        <v>0.92</v>
      </c>
      <c r="E227" s="37">
        <v>7.6246785861488142E-2</v>
      </c>
      <c r="F227" s="37">
        <v>0.17760045024011628</v>
      </c>
      <c r="G227" s="37">
        <v>0.18817138311188675</v>
      </c>
      <c r="H227" s="37">
        <v>0.10569226859313297</v>
      </c>
      <c r="I227" s="33">
        <v>17.7</v>
      </c>
      <c r="J227" s="33">
        <v>2.3883333333333336</v>
      </c>
      <c r="K227" s="33">
        <v>188.13748361581924</v>
      </c>
      <c r="L227" s="33">
        <v>9.3921988700564967</v>
      </c>
      <c r="M227" s="33">
        <v>9525.3132933617217</v>
      </c>
      <c r="N227" s="33">
        <v>13.501285875706214</v>
      </c>
      <c r="O227" s="33">
        <v>683.56382448461636</v>
      </c>
      <c r="P227" s="33">
        <v>11.478459198055479</v>
      </c>
      <c r="Q227" s="33">
        <v>15.190706986565084</v>
      </c>
      <c r="R227" s="33">
        <v>13.934782608695652</v>
      </c>
      <c r="S227" s="37">
        <v>-6.9957533660271439E-3</v>
      </c>
      <c r="T227" s="37">
        <v>0.99300424663397291</v>
      </c>
      <c r="U227" s="37">
        <v>0.27112592077798614</v>
      </c>
      <c r="V227" s="37">
        <v>4.9801415229425494E-2</v>
      </c>
      <c r="W227" s="37">
        <v>3.2649215802644349E-2</v>
      </c>
      <c r="X227" s="37">
        <v>8.4706650259924743E-2</v>
      </c>
    </row>
    <row r="228" spans="1:24" x14ac:dyDescent="0.3">
      <c r="A228" s="34">
        <v>16407</v>
      </c>
      <c r="B228" s="33">
        <v>13.1</v>
      </c>
      <c r="C228" s="33">
        <v>0.64</v>
      </c>
      <c r="D228" s="33">
        <v>0.93</v>
      </c>
      <c r="E228" s="37">
        <v>5.3692382158520902E-2</v>
      </c>
      <c r="F228" s="37">
        <v>0.17817861897912124</v>
      </c>
      <c r="G228" s="37">
        <v>0.18394076448947771</v>
      </c>
      <c r="H228" s="37">
        <v>0.10632425246572996</v>
      </c>
      <c r="I228" s="33">
        <v>17.8</v>
      </c>
      <c r="J228" s="33">
        <v>2.3791666666666664</v>
      </c>
      <c r="K228" s="33">
        <v>191.16653370786514</v>
      </c>
      <c r="L228" s="33">
        <v>9.339433707865167</v>
      </c>
      <c r="M228" s="33">
        <v>9718.0769561285706</v>
      </c>
      <c r="N228" s="33">
        <v>13.571364606741572</v>
      </c>
      <c r="O228" s="33">
        <v>689.90928009157028</v>
      </c>
      <c r="P228" s="33">
        <v>11.638683593355124</v>
      </c>
      <c r="Q228" s="33">
        <v>15.414205958668196</v>
      </c>
      <c r="R228" s="33">
        <v>14.086021505376342</v>
      </c>
      <c r="S228" s="37">
        <v>2.1605778714581837E-2</v>
      </c>
      <c r="T228" s="37">
        <v>1.0216057787145818</v>
      </c>
      <c r="U228" s="37">
        <v>0.32130368207257498</v>
      </c>
      <c r="V228" s="37">
        <v>4.8205674294142575E-2</v>
      </c>
      <c r="W228" s="37">
        <v>3.6796557481845404E-2</v>
      </c>
      <c r="X228" s="37">
        <v>8.9209925444277971E-2</v>
      </c>
    </row>
    <row r="229" spans="1:24" x14ac:dyDescent="0.3">
      <c r="A229" s="34">
        <v>16438</v>
      </c>
      <c r="B229" s="33">
        <v>13.49</v>
      </c>
      <c r="C229" s="33">
        <v>0.64333300000000004</v>
      </c>
      <c r="D229" s="33">
        <v>0.94</v>
      </c>
      <c r="E229" s="37">
        <v>3.1620430475964412E-2</v>
      </c>
      <c r="F229" s="37">
        <v>0.17874349145893387</v>
      </c>
      <c r="G229" s="37">
        <v>0.17971588323890231</v>
      </c>
      <c r="H229" s="37">
        <v>0.1069392976161474</v>
      </c>
      <c r="I229" s="33">
        <v>17.8</v>
      </c>
      <c r="J229" s="33">
        <v>2.37</v>
      </c>
      <c r="K229" s="33">
        <v>196.85775112359551</v>
      </c>
      <c r="L229" s="33">
        <v>9.3880717274719103</v>
      </c>
      <c r="M229" s="33">
        <v>10047.164486390015</v>
      </c>
      <c r="N229" s="33">
        <v>13.717293258426965</v>
      </c>
      <c r="O229" s="33">
        <v>700.09893381813288</v>
      </c>
      <c r="P229" s="33">
        <v>11.960463439806988</v>
      </c>
      <c r="Q229" s="33">
        <v>15.850197374836545</v>
      </c>
      <c r="R229" s="33">
        <v>14.351063829787234</v>
      </c>
      <c r="S229" s="37">
        <v>2.9336440012558668E-2</v>
      </c>
      <c r="T229" s="37">
        <v>1.0293364400125586</v>
      </c>
      <c r="U229" s="37">
        <v>0.31518583697525426</v>
      </c>
      <c r="V229" s="37">
        <v>3.57140078896796E-2</v>
      </c>
      <c r="W229" s="37">
        <v>3.7724399092572192E-2</v>
      </c>
      <c r="X229" s="37">
        <v>9.1465803852414318E-2</v>
      </c>
    </row>
    <row r="230" spans="1:24" x14ac:dyDescent="0.3">
      <c r="A230" s="34">
        <v>16469</v>
      </c>
      <c r="B230" s="33">
        <v>13.94</v>
      </c>
      <c r="C230" s="33">
        <v>0.64666699999999999</v>
      </c>
      <c r="D230" s="33">
        <v>0.95</v>
      </c>
      <c r="E230" s="37">
        <v>-7.8558365611092196E-4</v>
      </c>
      <c r="F230" s="37">
        <v>0.18200677875766846</v>
      </c>
      <c r="G230" s="37">
        <v>0.17900453664743665</v>
      </c>
      <c r="H230" s="37">
        <v>0.10812131179507478</v>
      </c>
      <c r="I230" s="33">
        <v>17.8</v>
      </c>
      <c r="J230" s="33">
        <v>2.355</v>
      </c>
      <c r="K230" s="33">
        <v>203.42454044943818</v>
      </c>
      <c r="L230" s="33">
        <v>9.4367243399438188</v>
      </c>
      <c r="M230" s="33">
        <v>10422.453947369915</v>
      </c>
      <c r="N230" s="33">
        <v>13.863221910112358</v>
      </c>
      <c r="O230" s="33">
        <v>710.28201219522373</v>
      </c>
      <c r="P230" s="33">
        <v>12.341753548186313</v>
      </c>
      <c r="Q230" s="33">
        <v>16.360841623342544</v>
      </c>
      <c r="R230" s="33">
        <v>14.673684210526316</v>
      </c>
      <c r="S230" s="37">
        <v>3.2813735112713169E-2</v>
      </c>
      <c r="T230" s="37">
        <v>1.0328137351127131</v>
      </c>
      <c r="U230" s="37">
        <v>0.32758812350456101</v>
      </c>
      <c r="V230" s="37">
        <v>2.1546640028953234E-2</v>
      </c>
      <c r="W230" s="37">
        <v>3.5964850643122936E-2</v>
      </c>
      <c r="X230" s="37">
        <v>9.0335626602702668E-2</v>
      </c>
    </row>
    <row r="231" spans="1:24" x14ac:dyDescent="0.3">
      <c r="A231" s="34">
        <v>16497</v>
      </c>
      <c r="B231" s="33">
        <v>13.93</v>
      </c>
      <c r="C231" s="33">
        <v>0.65</v>
      </c>
      <c r="D231" s="33">
        <v>0.96</v>
      </c>
      <c r="E231" s="37">
        <v>-3.251294771688662E-2</v>
      </c>
      <c r="F231" s="37">
        <v>0.18517432910208154</v>
      </c>
      <c r="G231" s="37">
        <v>0.17830484830978133</v>
      </c>
      <c r="H231" s="37">
        <v>0.1092657578785623</v>
      </c>
      <c r="I231" s="33">
        <v>17.8</v>
      </c>
      <c r="J231" s="33">
        <v>2.3400000000000003</v>
      </c>
      <c r="K231" s="33">
        <v>203.2786117977528</v>
      </c>
      <c r="L231" s="33">
        <v>9.4853623595505621</v>
      </c>
      <c r="M231" s="33">
        <v>10455.475830393027</v>
      </c>
      <c r="N231" s="33">
        <v>14.009150561797751</v>
      </c>
      <c r="O231" s="33">
        <v>720.54966239607359</v>
      </c>
      <c r="P231" s="33">
        <v>12.323310311389324</v>
      </c>
      <c r="Q231" s="33">
        <v>16.339009379818243</v>
      </c>
      <c r="R231" s="33">
        <v>14.510416666666666</v>
      </c>
      <c r="S231" s="37">
        <v>-7.1761754066350673E-4</v>
      </c>
      <c r="T231" s="37">
        <v>0.99928238245933654</v>
      </c>
      <c r="U231" s="37">
        <v>0.28897073016683938</v>
      </c>
      <c r="V231" s="37">
        <v>-6.4985083250590492E-3</v>
      </c>
      <c r="W231" s="37">
        <v>3.3335123136726708E-2</v>
      </c>
      <c r="X231" s="37">
        <v>9.0342132720762969E-2</v>
      </c>
    </row>
    <row r="232" spans="1:24" x14ac:dyDescent="0.3">
      <c r="A232" s="34">
        <v>16528</v>
      </c>
      <c r="B232" s="33">
        <v>14.28</v>
      </c>
      <c r="C232" s="33">
        <v>0.65</v>
      </c>
      <c r="D232" s="33">
        <v>0.973333</v>
      </c>
      <c r="E232" s="37">
        <v>-6.3582761100065666E-2</v>
      </c>
      <c r="F232" s="37">
        <v>0.18824660315222452</v>
      </c>
      <c r="G232" s="37">
        <v>0.17761820568668529</v>
      </c>
      <c r="H232" s="37">
        <v>0.11037381204601715</v>
      </c>
      <c r="I232" s="33">
        <v>17.8</v>
      </c>
      <c r="J232" s="33">
        <v>2.3250000000000002</v>
      </c>
      <c r="K232" s="33">
        <v>208.38611460674156</v>
      </c>
      <c r="L232" s="33">
        <v>9.4853623595505621</v>
      </c>
      <c r="M232" s="33">
        <v>10758.832242078874</v>
      </c>
      <c r="N232" s="33">
        <v>14.203717233089886</v>
      </c>
      <c r="O232" s="33">
        <v>733.32818366101924</v>
      </c>
      <c r="P232" s="33">
        <v>12.631867236563073</v>
      </c>
      <c r="Q232" s="33">
        <v>16.745879992645978</v>
      </c>
      <c r="R232" s="33">
        <v>14.671237901108869</v>
      </c>
      <c r="S232" s="37">
        <v>2.4815169119723993E-2</v>
      </c>
      <c r="T232" s="37">
        <v>1.024815169119724</v>
      </c>
      <c r="U232" s="37">
        <v>0.25076169281622529</v>
      </c>
      <c r="V232" s="37">
        <v>-1.5987131541712607E-3</v>
      </c>
      <c r="W232" s="37">
        <v>3.5097559621533492E-2</v>
      </c>
      <c r="X232" s="37">
        <v>8.9613972106933559E-2</v>
      </c>
    </row>
    <row r="233" spans="1:24" x14ac:dyDescent="0.3">
      <c r="A233" s="34">
        <v>16558</v>
      </c>
      <c r="B233" s="33">
        <v>14.82</v>
      </c>
      <c r="C233" s="33">
        <v>0.65</v>
      </c>
      <c r="D233" s="33">
        <v>0.98666699999999996</v>
      </c>
      <c r="E233" s="37">
        <v>-9.7080678568266299E-2</v>
      </c>
      <c r="F233" s="37">
        <v>0.19322930255576853</v>
      </c>
      <c r="G233" s="37">
        <v>0.17957822991701189</v>
      </c>
      <c r="H233" s="37">
        <v>0.11186273229919763</v>
      </c>
      <c r="I233" s="33">
        <v>17.899999999999999</v>
      </c>
      <c r="J233" s="33">
        <v>2.31</v>
      </c>
      <c r="K233" s="33">
        <v>215.05807039106148</v>
      </c>
      <c r="L233" s="33">
        <v>9.4323715083798891</v>
      </c>
      <c r="M233" s="33">
        <v>11143.882984959666</v>
      </c>
      <c r="N233" s="33">
        <v>14.317861075474859</v>
      </c>
      <c r="O233" s="33">
        <v>741.92318442113333</v>
      </c>
      <c r="P233" s="33">
        <v>13.036560628785354</v>
      </c>
      <c r="Q233" s="33">
        <v>17.276370053124367</v>
      </c>
      <c r="R233" s="33">
        <v>15.020265195856354</v>
      </c>
      <c r="S233" s="37">
        <v>3.7117662956502588E-2</v>
      </c>
      <c r="T233" s="37">
        <v>1.0371176629565027</v>
      </c>
      <c r="U233" s="37">
        <v>0.29671665220400301</v>
      </c>
      <c r="V233" s="37">
        <v>1.406883782408741E-2</v>
      </c>
      <c r="W233" s="37">
        <v>3.5690818784387623E-2</v>
      </c>
      <c r="X233" s="37">
        <v>9.0506885281945948E-2</v>
      </c>
    </row>
    <row r="234" spans="1:24" x14ac:dyDescent="0.3">
      <c r="A234" s="34">
        <v>16589</v>
      </c>
      <c r="B234" s="33">
        <v>15.09</v>
      </c>
      <c r="C234" s="33">
        <v>0.65</v>
      </c>
      <c r="D234" s="33">
        <v>1</v>
      </c>
      <c r="E234" s="37">
        <v>-0.12968021896347193</v>
      </c>
      <c r="F234" s="37">
        <v>0.19801040917683999</v>
      </c>
      <c r="G234" s="37">
        <v>0.18146692792080277</v>
      </c>
      <c r="H234" s="37">
        <v>0.11329064665069843</v>
      </c>
      <c r="I234" s="33">
        <v>18.100000000000001</v>
      </c>
      <c r="J234" s="33">
        <v>2.2949999999999999</v>
      </c>
      <c r="K234" s="33">
        <v>216.55650662983422</v>
      </c>
      <c r="L234" s="33">
        <v>9.3281464088397783</v>
      </c>
      <c r="M234" s="33">
        <v>11261.80948606584</v>
      </c>
      <c r="N234" s="33">
        <v>14.350994475138119</v>
      </c>
      <c r="O234" s="33">
        <v>746.30944241655675</v>
      </c>
      <c r="P234" s="33">
        <v>13.130223361406049</v>
      </c>
      <c r="Q234" s="33">
        <v>17.39199204667505</v>
      </c>
      <c r="R234" s="33">
        <v>15.09</v>
      </c>
      <c r="S234" s="37">
        <v>1.8054652911816706E-2</v>
      </c>
      <c r="T234" s="37">
        <v>1.0180546529118166</v>
      </c>
      <c r="U234" s="37">
        <v>0.25298545658481553</v>
      </c>
      <c r="V234" s="37">
        <v>1.7410262017986788E-2</v>
      </c>
      <c r="W234" s="37">
        <v>3.4908196151855364E-2</v>
      </c>
      <c r="X234" s="37">
        <v>8.6406811221590551E-2</v>
      </c>
    </row>
    <row r="235" spans="1:24" x14ac:dyDescent="0.3">
      <c r="A235" s="34">
        <v>16619</v>
      </c>
      <c r="B235" s="33">
        <v>14.78</v>
      </c>
      <c r="C235" s="33">
        <v>0.65333300000000005</v>
      </c>
      <c r="D235" s="33">
        <v>0.99666699999999997</v>
      </c>
      <c r="E235" s="37">
        <v>-0.16141533205959513</v>
      </c>
      <c r="F235" s="37">
        <v>0.20260300593587388</v>
      </c>
      <c r="G235" s="37">
        <v>0.18329012013893387</v>
      </c>
      <c r="H235" s="37">
        <v>0.1146621532563703</v>
      </c>
      <c r="I235" s="33">
        <v>18.100000000000001</v>
      </c>
      <c r="J235" s="33">
        <v>2.2800000000000002</v>
      </c>
      <c r="K235" s="33">
        <v>212.1076983425414</v>
      </c>
      <c r="L235" s="33">
        <v>9.3759782734254138</v>
      </c>
      <c r="M235" s="33">
        <v>11071.085941161902</v>
      </c>
      <c r="N235" s="33">
        <v>14.303162610552484</v>
      </c>
      <c r="O235" s="33">
        <v>746.56197643572466</v>
      </c>
      <c r="P235" s="33">
        <v>12.867028443009156</v>
      </c>
      <c r="Q235" s="33">
        <v>17.035325856511676</v>
      </c>
      <c r="R235" s="33">
        <v>14.829426478452683</v>
      </c>
      <c r="S235" s="37">
        <v>-2.0757357259701854E-2</v>
      </c>
      <c r="T235" s="37">
        <v>0.97924264274029815</v>
      </c>
      <c r="U235" s="37">
        <v>0.22284102841296516</v>
      </c>
      <c r="V235" s="37">
        <v>2.4739970111148146E-2</v>
      </c>
      <c r="W235" s="37">
        <v>3.453022999202382E-2</v>
      </c>
      <c r="X235" s="37">
        <v>9.0127543984566572E-2</v>
      </c>
    </row>
    <row r="236" spans="1:24" x14ac:dyDescent="0.3">
      <c r="A236" s="34">
        <v>16650</v>
      </c>
      <c r="B236" s="33">
        <v>14.83</v>
      </c>
      <c r="C236" s="33">
        <v>0.656667</v>
      </c>
      <c r="D236" s="33">
        <v>0.99333300000000002</v>
      </c>
      <c r="E236" s="37">
        <v>-0.14207509536656659</v>
      </c>
      <c r="F236" s="37">
        <v>0.2160405877411149</v>
      </c>
      <c r="G236" s="37">
        <v>0.1886566472218778</v>
      </c>
      <c r="H236" s="37">
        <v>0.11724812411257002</v>
      </c>
      <c r="I236" s="33">
        <v>18.100000000000001</v>
      </c>
      <c r="J236" s="33">
        <v>2.2650000000000001</v>
      </c>
      <c r="K236" s="33">
        <v>212.82524806629831</v>
      </c>
      <c r="L236" s="33">
        <v>9.4238244890055238</v>
      </c>
      <c r="M236" s="33">
        <v>11149.529041953638</v>
      </c>
      <c r="N236" s="33">
        <v>14.255316394972374</v>
      </c>
      <c r="O236" s="33">
        <v>746.81019095286126</v>
      </c>
      <c r="P236" s="33">
        <v>12.915378562256736</v>
      </c>
      <c r="Q236" s="33">
        <v>17.09212105447623</v>
      </c>
      <c r="R236" s="33">
        <v>14.929535211253427</v>
      </c>
      <c r="S236" s="37">
        <v>3.3772406297850163E-3</v>
      </c>
      <c r="T236" s="37">
        <v>1.0033772406297849</v>
      </c>
      <c r="U236" s="37">
        <v>0.2126227941721921</v>
      </c>
      <c r="V236" s="37">
        <v>2.3608658436093499E-2</v>
      </c>
      <c r="W236" s="37">
        <v>2.303201387057463E-2</v>
      </c>
      <c r="X236" s="37">
        <v>9.9117421810873019E-2</v>
      </c>
    </row>
    <row r="237" spans="1:24" x14ac:dyDescent="0.3">
      <c r="A237" s="34">
        <v>16681</v>
      </c>
      <c r="B237" s="33">
        <v>15.84</v>
      </c>
      <c r="C237" s="33">
        <v>0.66</v>
      </c>
      <c r="D237" s="33">
        <v>0.99</v>
      </c>
      <c r="E237" s="37">
        <v>-0.12260496274525312</v>
      </c>
      <c r="F237" s="37">
        <v>0.22906561649226376</v>
      </c>
      <c r="G237" s="37">
        <v>0.19392220690278261</v>
      </c>
      <c r="H237" s="37">
        <v>0.11978718105262853</v>
      </c>
      <c r="I237" s="33">
        <v>18.100000000000001</v>
      </c>
      <c r="J237" s="33">
        <v>2.25</v>
      </c>
      <c r="K237" s="33">
        <v>227.31975248618781</v>
      </c>
      <c r="L237" s="33">
        <v>9.4716563535911593</v>
      </c>
      <c r="M237" s="33">
        <v>11950.220102619896</v>
      </c>
      <c r="N237" s="33">
        <v>14.207484530386738</v>
      </c>
      <c r="O237" s="33">
        <v>746.88875641374352</v>
      </c>
      <c r="P237" s="33">
        <v>13.798264951719782</v>
      </c>
      <c r="Q237" s="33">
        <v>18.24964078549468</v>
      </c>
      <c r="R237" s="33">
        <v>16</v>
      </c>
      <c r="S237" s="37">
        <v>6.5886230236439122E-2</v>
      </c>
      <c r="T237" s="37">
        <v>1.0658862302364391</v>
      </c>
      <c r="U237" s="37">
        <v>0.18487675849994556</v>
      </c>
      <c r="V237" s="37">
        <v>1.2428899812208627E-2</v>
      </c>
      <c r="W237" s="37">
        <v>3.378382169103844E-2</v>
      </c>
      <c r="X237" s="37">
        <v>9.8159680612167399E-2</v>
      </c>
    </row>
    <row r="238" spans="1:24" x14ac:dyDescent="0.3">
      <c r="A238" s="34">
        <v>16711</v>
      </c>
      <c r="B238" s="33">
        <v>16.5</v>
      </c>
      <c r="C238" s="33">
        <v>0.66</v>
      </c>
      <c r="D238" s="33">
        <v>0.98</v>
      </c>
      <c r="E238" s="37">
        <v>-0.10300339994238161</v>
      </c>
      <c r="F238" s="37">
        <v>0.24170531260839656</v>
      </c>
      <c r="G238" s="37">
        <v>0.19909094314701647</v>
      </c>
      <c r="H238" s="37">
        <v>0.12228059456275009</v>
      </c>
      <c r="I238" s="33">
        <v>18.100000000000001</v>
      </c>
      <c r="J238" s="33">
        <v>2.2350000000000003</v>
      </c>
      <c r="K238" s="33">
        <v>236.791408839779</v>
      </c>
      <c r="L238" s="33">
        <v>9.4716563535911593</v>
      </c>
      <c r="M238" s="33">
        <v>12489.639760029824</v>
      </c>
      <c r="N238" s="33">
        <v>14.063974585635357</v>
      </c>
      <c r="O238" s="33">
        <v>741.80890695934704</v>
      </c>
      <c r="P238" s="33">
        <v>14.374662675391338</v>
      </c>
      <c r="Q238" s="33">
        <v>18.998880544708726</v>
      </c>
      <c r="R238" s="33">
        <v>16.836734693877553</v>
      </c>
      <c r="S238" s="37">
        <v>4.08219945202552E-2</v>
      </c>
      <c r="T238" s="37">
        <v>1.0408219945202553</v>
      </c>
      <c r="U238" s="37">
        <v>-6.5706511069944962E-2</v>
      </c>
      <c r="V238" s="37">
        <v>-1.2646917138536828E-2</v>
      </c>
      <c r="W238" s="37">
        <v>2.7821985610426481E-2</v>
      </c>
      <c r="X238" s="37">
        <v>9.6071225563463258E-2</v>
      </c>
    </row>
    <row r="239" spans="1:24" x14ac:dyDescent="0.3">
      <c r="A239" s="34">
        <v>16742</v>
      </c>
      <c r="B239" s="33">
        <v>17.04</v>
      </c>
      <c r="C239" s="33">
        <v>0.66</v>
      </c>
      <c r="D239" s="33">
        <v>0.97</v>
      </c>
      <c r="E239" s="37">
        <v>-3.7867522608324711E-2</v>
      </c>
      <c r="F239" s="37">
        <v>0.25682093886269008</v>
      </c>
      <c r="G239" s="37">
        <v>0.2041134318706419</v>
      </c>
      <c r="H239" s="37">
        <v>0.12504357297316382</v>
      </c>
      <c r="I239" s="33">
        <v>18.100000000000001</v>
      </c>
      <c r="J239" s="33">
        <v>2.2199999999999998</v>
      </c>
      <c r="K239" s="33">
        <v>244.54094585635355</v>
      </c>
      <c r="L239" s="33">
        <v>9.4716563535911593</v>
      </c>
      <c r="M239" s="33">
        <v>12940.023739255141</v>
      </c>
      <c r="N239" s="33">
        <v>13.920464640883974</v>
      </c>
      <c r="O239" s="33">
        <v>736.60933257496981</v>
      </c>
      <c r="P239" s="33">
        <v>14.847702661876777</v>
      </c>
      <c r="Q239" s="33">
        <v>19.608975958272865</v>
      </c>
      <c r="R239" s="33">
        <v>17.567010309278349</v>
      </c>
      <c r="S239" s="37">
        <v>3.2203140494634734E-2</v>
      </c>
      <c r="T239" s="37">
        <v>1.0322031404946348</v>
      </c>
      <c r="U239" s="37">
        <v>-0.12280706796404128</v>
      </c>
      <c r="V239" s="37">
        <v>-1.7124033658931115E-2</v>
      </c>
      <c r="W239" s="37">
        <v>2.777352058957927E-2</v>
      </c>
      <c r="X239" s="37">
        <v>8.6701230583243749E-2</v>
      </c>
    </row>
    <row r="240" spans="1:24" x14ac:dyDescent="0.3">
      <c r="A240" s="34">
        <v>16772</v>
      </c>
      <c r="B240" s="33">
        <v>17.329999999999998</v>
      </c>
      <c r="C240" s="33">
        <v>0.66</v>
      </c>
      <c r="D240" s="33">
        <v>0.96</v>
      </c>
      <c r="E240" s="37">
        <v>2.8613475726232851E-2</v>
      </c>
      <c r="F240" s="37">
        <v>0.27160654163032749</v>
      </c>
      <c r="G240" s="37">
        <v>0.20911726165029343</v>
      </c>
      <c r="H240" s="37">
        <v>0.12778860900006794</v>
      </c>
      <c r="I240" s="33">
        <v>18.2</v>
      </c>
      <c r="J240" s="33">
        <v>2.2050000000000001</v>
      </c>
      <c r="K240" s="33">
        <v>247.33623571428569</v>
      </c>
      <c r="L240" s="33">
        <v>9.419614285714287</v>
      </c>
      <c r="M240" s="33">
        <v>13129.475119936951</v>
      </c>
      <c r="N240" s="33">
        <v>13.701257142857143</v>
      </c>
      <c r="O240" s="33">
        <v>727.31079718058129</v>
      </c>
      <c r="P240" s="33">
        <v>15.020347474739962</v>
      </c>
      <c r="Q240" s="33">
        <v>19.821351248851311</v>
      </c>
      <c r="R240" s="33">
        <v>18.052083333333332</v>
      </c>
      <c r="S240" s="37">
        <v>1.6875582326345034E-2</v>
      </c>
      <c r="T240" s="37">
        <v>1.0168755823263451</v>
      </c>
      <c r="U240" s="37">
        <v>-0.15363809879687373</v>
      </c>
      <c r="V240" s="37">
        <v>-4.7240043086112404E-2</v>
      </c>
      <c r="W240" s="37">
        <v>2.1017286272742908E-2</v>
      </c>
      <c r="X240" s="37">
        <v>8.987728675283968E-2</v>
      </c>
    </row>
    <row r="241" spans="1:24" x14ac:dyDescent="0.3">
      <c r="A241" s="34">
        <v>16803</v>
      </c>
      <c r="B241" s="33">
        <v>18.02</v>
      </c>
      <c r="C241" s="33">
        <v>0.66666700000000001</v>
      </c>
      <c r="D241" s="33">
        <v>0.94</v>
      </c>
      <c r="E241" s="37">
        <v>9.6492788686054931E-2</v>
      </c>
      <c r="F241" s="37">
        <v>0.28608336884094054</v>
      </c>
      <c r="G241" s="37">
        <v>0.21410404150385798</v>
      </c>
      <c r="H241" s="37">
        <v>0.13051688019514529</v>
      </c>
      <c r="I241" s="33">
        <v>18.2</v>
      </c>
      <c r="J241" s="33">
        <v>2.19</v>
      </c>
      <c r="K241" s="33">
        <v>257.18401428571423</v>
      </c>
      <c r="L241" s="33">
        <v>9.5147666621428577</v>
      </c>
      <c r="M241" s="33">
        <v>13694.319521662574</v>
      </c>
      <c r="N241" s="33">
        <v>13.415814285714285</v>
      </c>
      <c r="O241" s="33">
        <v>714.35407049738194</v>
      </c>
      <c r="P241" s="33">
        <v>15.623163177761661</v>
      </c>
      <c r="Q241" s="33">
        <v>20.599482382192502</v>
      </c>
      <c r="R241" s="33">
        <v>19.170212765957448</v>
      </c>
      <c r="S241" s="37">
        <v>3.9043148452677166E-2</v>
      </c>
      <c r="T241" s="37">
        <v>1.0390431484526772</v>
      </c>
      <c r="U241" s="37">
        <v>-0.1431201576750939</v>
      </c>
      <c r="V241" s="37">
        <v>-5.4979636898357054E-2</v>
      </c>
      <c r="W241" s="37">
        <v>1.6853643496429704E-2</v>
      </c>
      <c r="X241" s="37">
        <v>8.9123967734501264E-2</v>
      </c>
    </row>
    <row r="242" spans="1:24" x14ac:dyDescent="0.3">
      <c r="A242" s="34">
        <v>16834</v>
      </c>
      <c r="B242" s="33">
        <v>18.07</v>
      </c>
      <c r="C242" s="33">
        <v>0.67333299999999996</v>
      </c>
      <c r="D242" s="33">
        <v>0.92</v>
      </c>
      <c r="E242" s="37">
        <v>0.19170148301960022</v>
      </c>
      <c r="F242" s="37">
        <v>0.29776396948056316</v>
      </c>
      <c r="G242" s="37">
        <v>0.21819732353721655</v>
      </c>
      <c r="H242" s="37">
        <v>0.13331548265351056</v>
      </c>
      <c r="I242" s="33">
        <v>18.100000000000001</v>
      </c>
      <c r="J242" s="33">
        <v>2.1949999999999998</v>
      </c>
      <c r="K242" s="33">
        <v>259.32247016574587</v>
      </c>
      <c r="L242" s="33">
        <v>9.662998162928174</v>
      </c>
      <c r="M242" s="33">
        <v>13851.063504815867</v>
      </c>
      <c r="N242" s="33">
        <v>13.202914917127071</v>
      </c>
      <c r="O242" s="33">
        <v>705.2007982529384</v>
      </c>
      <c r="P242" s="33">
        <v>15.761666525801905</v>
      </c>
      <c r="Q242" s="33">
        <v>20.765541749059196</v>
      </c>
      <c r="R242" s="33">
        <v>19.641304347826086</v>
      </c>
      <c r="S242" s="37">
        <v>2.7708524239453015E-3</v>
      </c>
      <c r="T242" s="37">
        <v>1.0027708524239454</v>
      </c>
      <c r="U242" s="37">
        <v>-0.17096930315516867</v>
      </c>
      <c r="V242" s="37">
        <v>-6.4012065709980082E-2</v>
      </c>
      <c r="W242" s="37">
        <v>2.2981921974783326E-2</v>
      </c>
      <c r="X242" s="37">
        <v>8.248314087105868E-2</v>
      </c>
    </row>
    <row r="243" spans="1:24" x14ac:dyDescent="0.3">
      <c r="A243" s="34">
        <v>16862</v>
      </c>
      <c r="B243" s="33">
        <v>17.53</v>
      </c>
      <c r="C243" s="33">
        <v>0.68</v>
      </c>
      <c r="D243" s="33">
        <v>0.9</v>
      </c>
      <c r="E243" s="37">
        <v>0.29109394991518589</v>
      </c>
      <c r="F243" s="37">
        <v>0.30955741664344227</v>
      </c>
      <c r="G243" s="37">
        <v>0.22238521905456654</v>
      </c>
      <c r="H243" s="37">
        <v>0.13615767311272986</v>
      </c>
      <c r="I243" s="33">
        <v>18.3</v>
      </c>
      <c r="J243" s="33">
        <v>2.2000000000000002</v>
      </c>
      <c r="K243" s="33">
        <v>248.82350218579234</v>
      </c>
      <c r="L243" s="33">
        <v>9.652024043715846</v>
      </c>
      <c r="M243" s="33">
        <v>13333.248861495862</v>
      </c>
      <c r="N243" s="33">
        <v>12.774737704918032</v>
      </c>
      <c r="O243" s="33">
        <v>684.53645039054618</v>
      </c>
      <c r="P243" s="33">
        <v>15.134873415142531</v>
      </c>
      <c r="Q243" s="33">
        <v>19.926591500429506</v>
      </c>
      <c r="R243" s="33">
        <v>19.477777777777778</v>
      </c>
      <c r="S243" s="37">
        <v>-3.0339405670993927E-2</v>
      </c>
      <c r="T243" s="37">
        <v>0.96966059432900609</v>
      </c>
      <c r="U243" s="37">
        <v>-0.1417969736777045</v>
      </c>
      <c r="V243" s="37">
        <v>-7.8168823640373475E-2</v>
      </c>
      <c r="W243" s="37">
        <v>2.9626426961218755E-2</v>
      </c>
      <c r="X243" s="37">
        <v>8.2839082903165995E-2</v>
      </c>
    </row>
    <row r="244" spans="1:24" x14ac:dyDescent="0.3">
      <c r="A244" s="34">
        <v>16893</v>
      </c>
      <c r="B244" s="33">
        <v>18.66</v>
      </c>
      <c r="C244" s="33">
        <v>0.68</v>
      </c>
      <c r="D244" s="33">
        <v>0.88</v>
      </c>
      <c r="E244" s="37">
        <v>0.39495249590904358</v>
      </c>
      <c r="F244" s="37">
        <v>0.32147247742509677</v>
      </c>
      <c r="G244" s="37">
        <v>0.22667345405514805</v>
      </c>
      <c r="H244" s="37">
        <v>0.13904506451506027</v>
      </c>
      <c r="I244" s="33">
        <v>18.399999999999999</v>
      </c>
      <c r="J244" s="33">
        <v>2.2050000000000001</v>
      </c>
      <c r="K244" s="33">
        <v>263.42342282608695</v>
      </c>
      <c r="L244" s="33">
        <v>9.5995673913043476</v>
      </c>
      <c r="M244" s="33">
        <v>14158.454245502293</v>
      </c>
      <c r="N244" s="33">
        <v>12.422969565217391</v>
      </c>
      <c r="O244" s="33">
        <v>667.7084531640952</v>
      </c>
      <c r="P244" s="33">
        <v>16.040842386215914</v>
      </c>
      <c r="Q244" s="33">
        <v>21.101916955508486</v>
      </c>
      <c r="R244" s="33">
        <v>21.204545454545453</v>
      </c>
      <c r="S244" s="37">
        <v>6.2468496486054549E-2</v>
      </c>
      <c r="T244" s="37">
        <v>1.0624684964860545</v>
      </c>
      <c r="U244" s="37">
        <v>-0.15154156644046513</v>
      </c>
      <c r="V244" s="37">
        <v>-6.4849014248816506E-2</v>
      </c>
      <c r="W244" s="37">
        <v>3.2374000454653107E-2</v>
      </c>
      <c r="X244" s="37">
        <v>9.2437591051847789E-2</v>
      </c>
    </row>
    <row r="245" spans="1:24" x14ac:dyDescent="0.3">
      <c r="A245" s="34">
        <v>16923</v>
      </c>
      <c r="B245" s="33">
        <v>18.7</v>
      </c>
      <c r="C245" s="33">
        <v>0.68</v>
      </c>
      <c r="D245" s="33">
        <v>0.86</v>
      </c>
      <c r="E245" s="37">
        <v>0.48931858815125273</v>
      </c>
      <c r="F245" s="37">
        <v>0.3302114685571329</v>
      </c>
      <c r="G245" s="37">
        <v>0.22863011108487363</v>
      </c>
      <c r="H245" s="37">
        <v>0.14051523292664125</v>
      </c>
      <c r="I245" s="33">
        <v>18.5</v>
      </c>
      <c r="J245" s="33">
        <v>2.21</v>
      </c>
      <c r="K245" s="33">
        <v>262.56114054054052</v>
      </c>
      <c r="L245" s="33">
        <v>9.5476778378378366</v>
      </c>
      <c r="M245" s="33">
        <v>14154.872353308823</v>
      </c>
      <c r="N245" s="33">
        <v>12.075004324324324</v>
      </c>
      <c r="O245" s="33">
        <v>650.97273924307956</v>
      </c>
      <c r="P245" s="33">
        <v>16.013723170832176</v>
      </c>
      <c r="Q245" s="33">
        <v>21.048307121707534</v>
      </c>
      <c r="R245" s="33">
        <v>21.744186046511626</v>
      </c>
      <c r="S245" s="37">
        <v>2.141328441343078E-3</v>
      </c>
      <c r="T245" s="37">
        <v>1.0021413284413432</v>
      </c>
      <c r="U245" s="37">
        <v>-0.23148457081274276</v>
      </c>
      <c r="V245" s="37">
        <v>-8.53658381244915E-2</v>
      </c>
      <c r="W245" s="37">
        <v>2.2879260831367709E-2</v>
      </c>
      <c r="X245" s="37">
        <v>8.750687932299428E-2</v>
      </c>
    </row>
    <row r="246" spans="1:24" x14ac:dyDescent="0.3">
      <c r="A246" s="34">
        <v>16954</v>
      </c>
      <c r="B246" s="33">
        <v>18.579999999999998</v>
      </c>
      <c r="C246" s="33">
        <v>0.68</v>
      </c>
      <c r="D246" s="33">
        <v>0.84</v>
      </c>
      <c r="E246" s="37">
        <v>0.58811424499080922</v>
      </c>
      <c r="F246" s="37">
        <v>0.33913376585133026</v>
      </c>
      <c r="G246" s="37">
        <v>0.23065999856155095</v>
      </c>
      <c r="H246" s="37">
        <v>0.14203221847860004</v>
      </c>
      <c r="I246" s="33">
        <v>18.7</v>
      </c>
      <c r="J246" s="33">
        <v>2.2149999999999999</v>
      </c>
      <c r="K246" s="33">
        <v>258.08613582887699</v>
      </c>
      <c r="L246" s="33">
        <v>9.4455636363636355</v>
      </c>
      <c r="M246" s="33">
        <v>13956.056216991892</v>
      </c>
      <c r="N246" s="33">
        <v>11.668049197860961</v>
      </c>
      <c r="O246" s="33">
        <v>630.95194953031159</v>
      </c>
      <c r="P246" s="33">
        <v>15.77318688012874</v>
      </c>
      <c r="Q246" s="33">
        <v>20.714507926611397</v>
      </c>
      <c r="R246" s="33">
        <v>22.119047619047617</v>
      </c>
      <c r="S246" s="37">
        <v>-6.4377904748485299E-3</v>
      </c>
      <c r="T246" s="37">
        <v>0.99356220952515151</v>
      </c>
      <c r="U246" s="37">
        <v>-0.24690640976649469</v>
      </c>
      <c r="V246" s="37">
        <v>-8.8536561399421565E-2</v>
      </c>
      <c r="W246" s="37">
        <v>2.254201524235544E-2</v>
      </c>
      <c r="X246" s="37">
        <v>8.4023168039554896E-2</v>
      </c>
    </row>
    <row r="247" spans="1:24" x14ac:dyDescent="0.3">
      <c r="A247" s="34">
        <v>16984</v>
      </c>
      <c r="B247" s="33">
        <v>18.05</v>
      </c>
      <c r="C247" s="33">
        <v>0.68333299999999997</v>
      </c>
      <c r="D247" s="33">
        <v>0.85666699999999996</v>
      </c>
      <c r="E247" s="37">
        <v>0.69168232904593441</v>
      </c>
      <c r="F247" s="37">
        <v>0.34825127301855385</v>
      </c>
      <c r="G247" s="37">
        <v>0.2327658379388744</v>
      </c>
      <c r="H247" s="37">
        <v>0.14359847276101689</v>
      </c>
      <c r="I247" s="33">
        <v>19.8</v>
      </c>
      <c r="J247" s="33">
        <v>2.2199999999999998</v>
      </c>
      <c r="K247" s="33">
        <v>236.79503282828281</v>
      </c>
      <c r="L247" s="33">
        <v>8.9645351893434331</v>
      </c>
      <c r="M247" s="33">
        <v>12845.132404461508</v>
      </c>
      <c r="N247" s="33">
        <v>11.238475921767675</v>
      </c>
      <c r="O247" s="33">
        <v>609.63994689932554</v>
      </c>
      <c r="P247" s="33">
        <v>14.508136111909073</v>
      </c>
      <c r="Q247" s="33">
        <v>19.03897404049837</v>
      </c>
      <c r="R247" s="33">
        <v>21.070030712050308</v>
      </c>
      <c r="S247" s="37">
        <v>-2.8940048606802351E-2</v>
      </c>
      <c r="T247" s="37">
        <v>0.97105995139319767</v>
      </c>
      <c r="U247" s="37">
        <v>-0.21604841392363749</v>
      </c>
      <c r="V247" s="37">
        <v>-0.10558250993541174</v>
      </c>
      <c r="W247" s="37">
        <v>2.0302881430845687E-2</v>
      </c>
      <c r="X247" s="37">
        <v>8.4085930090391336E-2</v>
      </c>
    </row>
    <row r="248" spans="1:24" x14ac:dyDescent="0.3">
      <c r="A248" s="34">
        <v>17015</v>
      </c>
      <c r="B248" s="33">
        <v>17.7</v>
      </c>
      <c r="C248" s="33">
        <v>0.68666700000000003</v>
      </c>
      <c r="D248" s="33">
        <v>0.87333300000000003</v>
      </c>
      <c r="E248" s="37">
        <v>0.70080572828283727</v>
      </c>
      <c r="F248" s="37">
        <v>0.34110291776608381</v>
      </c>
      <c r="G248" s="37">
        <v>0.22341644069577082</v>
      </c>
      <c r="H248" s="37">
        <v>0.14030077966127941</v>
      </c>
      <c r="I248" s="33">
        <v>20.2</v>
      </c>
      <c r="J248" s="33">
        <v>2.2250000000000001</v>
      </c>
      <c r="K248" s="33">
        <v>227.60535148514853</v>
      </c>
      <c r="L248" s="33">
        <v>8.82989174509901</v>
      </c>
      <c r="M248" s="33">
        <v>12386.546294798985</v>
      </c>
      <c r="N248" s="33">
        <v>11.230240928168318</v>
      </c>
      <c r="O248" s="33">
        <v>611.16269125851318</v>
      </c>
      <c r="P248" s="33">
        <v>13.984939309942764</v>
      </c>
      <c r="Q248" s="33">
        <v>18.340641021743643</v>
      </c>
      <c r="R248" s="33">
        <v>20.267183308085229</v>
      </c>
      <c r="S248" s="37">
        <v>-1.9581045199106507E-2</v>
      </c>
      <c r="T248" s="37">
        <v>0.98041895480089347</v>
      </c>
      <c r="U248" s="37">
        <v>-0.14361348945693608</v>
      </c>
      <c r="V248" s="37">
        <v>-7.815543922351198E-2</v>
      </c>
      <c r="W248" s="37">
        <v>2.9661484287793805E-2</v>
      </c>
      <c r="X248" s="37">
        <v>9.2229883775045707E-2</v>
      </c>
    </row>
    <row r="249" spans="1:24" x14ac:dyDescent="0.3">
      <c r="A249" s="34">
        <v>17046</v>
      </c>
      <c r="B249" s="33">
        <v>15.09</v>
      </c>
      <c r="C249" s="33">
        <v>0.69</v>
      </c>
      <c r="D249" s="33">
        <v>0.89</v>
      </c>
      <c r="E249" s="37">
        <v>0.70957504247316816</v>
      </c>
      <c r="F249" s="37">
        <v>0.33408422447625519</v>
      </c>
      <c r="G249" s="37">
        <v>0.21400406981408082</v>
      </c>
      <c r="H249" s="37">
        <v>0.1370242674141231</v>
      </c>
      <c r="I249" s="33">
        <v>20.399999999999999</v>
      </c>
      <c r="J249" s="33">
        <v>2.23</v>
      </c>
      <c r="K249" s="33">
        <v>192.14082205882352</v>
      </c>
      <c r="L249" s="33">
        <v>8.785763235294116</v>
      </c>
      <c r="M249" s="33">
        <v>10496.369895894111</v>
      </c>
      <c r="N249" s="33">
        <v>11.332361274509806</v>
      </c>
      <c r="O249" s="33">
        <v>619.07019266704845</v>
      </c>
      <c r="P249" s="33">
        <v>11.841267540149634</v>
      </c>
      <c r="Q249" s="33">
        <v>15.527660854694714</v>
      </c>
      <c r="R249" s="33">
        <v>16.95505617977528</v>
      </c>
      <c r="S249" s="37">
        <v>-0.15953236680002594</v>
      </c>
      <c r="T249" s="37">
        <v>0.84046763319997408</v>
      </c>
      <c r="U249" s="37">
        <v>-0.14385135190373466</v>
      </c>
      <c r="V249" s="37">
        <v>-6.0111505893270856E-2</v>
      </c>
      <c r="W249" s="37">
        <v>4.2043855708081779E-2</v>
      </c>
      <c r="X249" s="37">
        <v>9.3620030357101314E-2</v>
      </c>
    </row>
    <row r="250" spans="1:24" x14ac:dyDescent="0.3">
      <c r="A250" s="34">
        <v>17076</v>
      </c>
      <c r="B250" s="33">
        <v>14.75</v>
      </c>
      <c r="C250" s="33">
        <v>0.69666700000000004</v>
      </c>
      <c r="D250" s="33">
        <v>0.94666700000000004</v>
      </c>
      <c r="E250" s="37">
        <v>0.71802786914475325</v>
      </c>
      <c r="F250" s="37">
        <v>0.32719229798686467</v>
      </c>
      <c r="G250" s="37">
        <v>0.20451745364076945</v>
      </c>
      <c r="H250" s="37">
        <v>0.13376622598011778</v>
      </c>
      <c r="I250" s="33">
        <v>20.8</v>
      </c>
      <c r="J250" s="33">
        <v>2.2349999999999999</v>
      </c>
      <c r="K250" s="33">
        <v>184.19984374999999</v>
      </c>
      <c r="L250" s="33">
        <v>8.7000645793749989</v>
      </c>
      <c r="M250" s="33">
        <v>10102.171931134937</v>
      </c>
      <c r="N250" s="33">
        <v>11.822095829375</v>
      </c>
      <c r="O250" s="33">
        <v>648.36561325638763</v>
      </c>
      <c r="P250" s="33">
        <v>11.387602961765051</v>
      </c>
      <c r="Q250" s="33">
        <v>14.931866479299604</v>
      </c>
      <c r="R250" s="33">
        <v>15.580980429232243</v>
      </c>
      <c r="S250" s="37">
        <v>-2.2789189993928653E-2</v>
      </c>
      <c r="T250" s="37">
        <v>0.97721081000607135</v>
      </c>
      <c r="U250" s="37">
        <v>-8.0454167005141741E-3</v>
      </c>
      <c r="V250" s="37">
        <v>1.9738442299166437E-3</v>
      </c>
      <c r="W250" s="37">
        <v>8.2034961058436551E-2</v>
      </c>
      <c r="X250" s="37">
        <v>0.10759252917835216</v>
      </c>
    </row>
    <row r="251" spans="1:24" x14ac:dyDescent="0.3">
      <c r="A251" s="34">
        <v>17107</v>
      </c>
      <c r="B251" s="33">
        <v>14.69</v>
      </c>
      <c r="C251" s="33">
        <v>0.70333299999999999</v>
      </c>
      <c r="D251" s="33">
        <v>1.0033300000000001</v>
      </c>
      <c r="E251" s="37">
        <v>0.63889203129561145</v>
      </c>
      <c r="F251" s="37">
        <v>0.30333021642665869</v>
      </c>
      <c r="G251" s="37">
        <v>0.19043384651520956</v>
      </c>
      <c r="H251" s="37">
        <v>0.12722211927506688</v>
      </c>
      <c r="I251" s="33">
        <v>21.3</v>
      </c>
      <c r="J251" s="33">
        <v>2.2400000000000002</v>
      </c>
      <c r="K251" s="33">
        <v>179.14420516431923</v>
      </c>
      <c r="L251" s="33">
        <v>8.5771294248356806</v>
      </c>
      <c r="M251" s="33">
        <v>9864.1028156693974</v>
      </c>
      <c r="N251" s="33">
        <v>12.235585797652581</v>
      </c>
      <c r="O251" s="33">
        <v>673.72023676280298</v>
      </c>
      <c r="P251" s="33">
        <v>11.110043656743292</v>
      </c>
      <c r="Q251" s="33">
        <v>14.565527161951859</v>
      </c>
      <c r="R251" s="33">
        <v>14.641244655297857</v>
      </c>
      <c r="S251" s="37">
        <v>-4.0760926000429423E-3</v>
      </c>
      <c r="T251" s="37">
        <v>0.99592390739995706</v>
      </c>
      <c r="U251" s="37">
        <v>4.1040130182925072E-2</v>
      </c>
      <c r="V251" s="37">
        <v>1.8063469754737937E-2</v>
      </c>
      <c r="W251" s="37">
        <v>8.564316890665058E-2</v>
      </c>
      <c r="X251" s="37">
        <v>0.10860928030546813</v>
      </c>
    </row>
    <row r="252" spans="1:24" x14ac:dyDescent="0.3">
      <c r="A252" s="34">
        <v>17137</v>
      </c>
      <c r="B252" s="33">
        <v>15.13</v>
      </c>
      <c r="C252" s="33">
        <v>0.71</v>
      </c>
      <c r="D252" s="33">
        <v>1.06</v>
      </c>
      <c r="E252" s="37">
        <v>0.56845953494481138</v>
      </c>
      <c r="F252" s="37">
        <v>0.28063588578725618</v>
      </c>
      <c r="G252" s="37">
        <v>0.17703569067309477</v>
      </c>
      <c r="H252" s="37">
        <v>0.1210219136980335</v>
      </c>
      <c r="I252" s="33">
        <v>21.5</v>
      </c>
      <c r="J252" s="33">
        <v>2.2450000000000001</v>
      </c>
      <c r="K252" s="33">
        <v>182.79362279069767</v>
      </c>
      <c r="L252" s="33">
        <v>8.5778897674418602</v>
      </c>
      <c r="M252" s="33">
        <v>10104.40826974974</v>
      </c>
      <c r="N252" s="33">
        <v>12.806426976744188</v>
      </c>
      <c r="O252" s="33">
        <v>707.90963423230176</v>
      </c>
      <c r="P252" s="33">
        <v>11.372779425862701</v>
      </c>
      <c r="Q252" s="33">
        <v>14.904166173962986</v>
      </c>
      <c r="R252" s="33">
        <v>14.273584905660377</v>
      </c>
      <c r="S252" s="37">
        <v>2.9512537614478758E-2</v>
      </c>
      <c r="T252" s="37">
        <v>1.0295125376144787</v>
      </c>
      <c r="U252" s="37">
        <v>3.30511135394711E-2</v>
      </c>
      <c r="V252" s="37">
        <v>2.3987485304560074E-2</v>
      </c>
      <c r="W252" s="37">
        <v>8.0700907699407409E-2</v>
      </c>
      <c r="X252" s="37">
        <v>0.10796297229665264</v>
      </c>
    </row>
    <row r="253" spans="1:24" x14ac:dyDescent="0.3">
      <c r="A253" s="34">
        <v>17168</v>
      </c>
      <c r="B253" s="33">
        <v>15.21</v>
      </c>
      <c r="C253" s="33">
        <v>0.71333299999999999</v>
      </c>
      <c r="D253" s="33">
        <v>1.1299999999999999</v>
      </c>
      <c r="E253" s="37">
        <v>0.50535466491032777</v>
      </c>
      <c r="F253" s="37">
        <v>0.25897821440864721</v>
      </c>
      <c r="G253" s="37">
        <v>0.1642464327080031</v>
      </c>
      <c r="H253" s="37">
        <v>0.11512680541914566</v>
      </c>
      <c r="I253" s="33">
        <v>21.5</v>
      </c>
      <c r="J253" s="33">
        <v>2.25</v>
      </c>
      <c r="K253" s="33">
        <v>183.76014558139536</v>
      </c>
      <c r="L253" s="33">
        <v>8.6181575232093017</v>
      </c>
      <c r="M253" s="33">
        <v>10197.534728238643</v>
      </c>
      <c r="N253" s="33">
        <v>13.652134418604648</v>
      </c>
      <c r="O253" s="33">
        <v>757.60777402430392</v>
      </c>
      <c r="P253" s="33">
        <v>11.469296334735576</v>
      </c>
      <c r="Q253" s="33">
        <v>15.022197025934341</v>
      </c>
      <c r="R253" s="33">
        <v>13.460176991150444</v>
      </c>
      <c r="S253" s="37">
        <v>5.2735784709369102E-3</v>
      </c>
      <c r="T253" s="37">
        <v>1.005273578470937</v>
      </c>
      <c r="U253" s="37">
        <v>-1.2459229022238061E-2</v>
      </c>
      <c r="V253" s="37">
        <v>2.2957175327651846E-2</v>
      </c>
      <c r="W253" s="37">
        <v>8.0866176137813994E-2</v>
      </c>
      <c r="X253" s="37">
        <v>0.10650583122043944</v>
      </c>
    </row>
    <row r="254" spans="1:24" x14ac:dyDescent="0.3">
      <c r="A254" s="34">
        <v>17199</v>
      </c>
      <c r="B254" s="33">
        <v>15.8</v>
      </c>
      <c r="C254" s="33">
        <v>0.71666700000000005</v>
      </c>
      <c r="D254" s="33">
        <v>1.2</v>
      </c>
      <c r="E254" s="37">
        <v>0.44386668933850904</v>
      </c>
      <c r="F254" s="37">
        <v>0.24031348232151473</v>
      </c>
      <c r="G254" s="37">
        <v>0.1505733294827527</v>
      </c>
      <c r="H254" s="37">
        <v>0.10877159588296959</v>
      </c>
      <c r="I254" s="33">
        <v>21.5</v>
      </c>
      <c r="J254" s="33">
        <v>2.2658333333333331</v>
      </c>
      <c r="K254" s="33">
        <v>190.88825116279068</v>
      </c>
      <c r="L254" s="33">
        <v>8.6584373605116287</v>
      </c>
      <c r="M254" s="33">
        <v>10633.140593332946</v>
      </c>
      <c r="N254" s="33">
        <v>14.497841860465115</v>
      </c>
      <c r="O254" s="33">
        <v>807.58029822781873</v>
      </c>
      <c r="P254" s="33">
        <v>11.949565314209433</v>
      </c>
      <c r="Q254" s="33">
        <v>15.63722858443901</v>
      </c>
      <c r="R254" s="33">
        <v>13.166666666666668</v>
      </c>
      <c r="S254" s="37">
        <v>3.8056833761719679E-2</v>
      </c>
      <c r="T254" s="37">
        <v>1.0380568337617198</v>
      </c>
      <c r="U254" s="37">
        <v>-3.0799526960693657E-2</v>
      </c>
      <c r="V254" s="37">
        <v>2.7928970197826253E-2</v>
      </c>
      <c r="W254" s="37">
        <v>8.6301904304495913E-2</v>
      </c>
      <c r="X254" s="37">
        <v>0.10373239221556574</v>
      </c>
    </row>
    <row r="255" spans="1:24" x14ac:dyDescent="0.3">
      <c r="A255" s="34">
        <v>17227</v>
      </c>
      <c r="B255" s="33">
        <v>15.16</v>
      </c>
      <c r="C255" s="33">
        <v>0.72</v>
      </c>
      <c r="D255" s="33">
        <v>1.27</v>
      </c>
      <c r="E255" s="37">
        <v>0.38936073760187906</v>
      </c>
      <c r="F255" s="37">
        <v>0.22288768266036385</v>
      </c>
      <c r="G255" s="37">
        <v>0.13764094856993303</v>
      </c>
      <c r="H255" s="37">
        <v>0.10278444774391904</v>
      </c>
      <c r="I255" s="33">
        <v>21.9</v>
      </c>
      <c r="J255" s="33">
        <v>2.2816666666666667</v>
      </c>
      <c r="K255" s="33">
        <v>179.81075251141553</v>
      </c>
      <c r="L255" s="33">
        <v>8.5398246575342469</v>
      </c>
      <c r="M255" s="33">
        <v>10055.726826068842</v>
      </c>
      <c r="N255" s="33">
        <v>15.063301826484018</v>
      </c>
      <c r="O255" s="33">
        <v>842.39927896486995</v>
      </c>
      <c r="P255" s="33">
        <v>11.287903096501282</v>
      </c>
      <c r="Q255" s="33">
        <v>14.75750257603905</v>
      </c>
      <c r="R255" s="33">
        <v>11.937007874015748</v>
      </c>
      <c r="S255" s="37">
        <v>-4.1349559818695515E-2</v>
      </c>
      <c r="T255" s="37">
        <v>0.95865044018130452</v>
      </c>
      <c r="U255" s="37">
        <v>-0.11346107157650842</v>
      </c>
      <c r="V255" s="37">
        <v>2.1858250473811403E-2</v>
      </c>
      <c r="W255" s="37">
        <v>7.5051189735662049E-2</v>
      </c>
      <c r="X255" s="37">
        <v>9.5418550344701814E-2</v>
      </c>
    </row>
    <row r="256" spans="1:24" x14ac:dyDescent="0.3">
      <c r="A256" s="34">
        <v>17258</v>
      </c>
      <c r="B256" s="33">
        <v>14.6</v>
      </c>
      <c r="C256" s="33">
        <v>0.73333300000000001</v>
      </c>
      <c r="D256" s="33">
        <v>1.32667</v>
      </c>
      <c r="E256" s="37">
        <v>0.34069719145708022</v>
      </c>
      <c r="F256" s="37">
        <v>0.20656317122613732</v>
      </c>
      <c r="G256" s="37">
        <v>0.1253677830130453</v>
      </c>
      <c r="H256" s="37">
        <v>9.7125112465533014E-2</v>
      </c>
      <c r="I256" s="33">
        <v>21.9</v>
      </c>
      <c r="J256" s="33">
        <v>2.2974999999999999</v>
      </c>
      <c r="K256" s="33">
        <v>173.16866666666667</v>
      </c>
      <c r="L256" s="33">
        <v>8.6979656049771705</v>
      </c>
      <c r="M256" s="33">
        <v>9724.8105554518606</v>
      </c>
      <c r="N256" s="33">
        <v>15.735457192237442</v>
      </c>
      <c r="O256" s="33">
        <v>883.67222052063835</v>
      </c>
      <c r="P256" s="33">
        <v>10.900825126392672</v>
      </c>
      <c r="Q256" s="33">
        <v>14.239032702754546</v>
      </c>
      <c r="R256" s="33">
        <v>11.004997474880716</v>
      </c>
      <c r="S256" s="37">
        <v>-3.7638851499934921E-2</v>
      </c>
      <c r="T256" s="37">
        <v>0.96236114850006504</v>
      </c>
      <c r="U256" s="37">
        <v>-6.219664546824355E-2</v>
      </c>
      <c r="V256" s="37">
        <v>3.8666538390988769E-2</v>
      </c>
      <c r="W256" s="37">
        <v>8.4060268409110073E-2</v>
      </c>
      <c r="X256" s="37">
        <v>0.10095828249628536</v>
      </c>
    </row>
    <row r="257" spans="1:24" x14ac:dyDescent="0.3">
      <c r="A257" s="34">
        <v>17288</v>
      </c>
      <c r="B257" s="33">
        <v>14.34</v>
      </c>
      <c r="C257" s="33">
        <v>0.74666699999999997</v>
      </c>
      <c r="D257" s="33">
        <v>1.3833299999999999</v>
      </c>
      <c r="E257" s="37">
        <v>0.3216402775219005</v>
      </c>
      <c r="F257" s="37">
        <v>0.19999577774963662</v>
      </c>
      <c r="G257" s="37">
        <v>0.11503883086106725</v>
      </c>
      <c r="H257" s="37">
        <v>9.3015692710261E-2</v>
      </c>
      <c r="I257" s="33">
        <v>21.9</v>
      </c>
      <c r="J257" s="33">
        <v>2.3133333333333335</v>
      </c>
      <c r="K257" s="33">
        <v>170.0848410958904</v>
      </c>
      <c r="L257" s="33">
        <v>8.8561184132876711</v>
      </c>
      <c r="M257" s="33">
        <v>9593.0741752577833</v>
      </c>
      <c r="N257" s="33">
        <v>16.407493949315068</v>
      </c>
      <c r="O257" s="33">
        <v>925.41055082701178</v>
      </c>
      <c r="P257" s="33">
        <v>10.733674273688536</v>
      </c>
      <c r="Q257" s="33">
        <v>14.00851928963858</v>
      </c>
      <c r="R257" s="33">
        <v>10.366290039253107</v>
      </c>
      <c r="S257" s="37">
        <v>-1.7968693542816438E-2</v>
      </c>
      <c r="T257" s="37">
        <v>0.98203130645718351</v>
      </c>
      <c r="U257" s="37">
        <v>4.6698592295669972E-2</v>
      </c>
      <c r="V257" s="37">
        <v>6.0702503424697518E-2</v>
      </c>
      <c r="W257" s="37">
        <v>9.1195367315937581E-2</v>
      </c>
      <c r="X257" s="37">
        <v>0.10711206864114065</v>
      </c>
    </row>
    <row r="258" spans="1:24" x14ac:dyDescent="0.3">
      <c r="A258" s="34">
        <v>17319</v>
      </c>
      <c r="B258" s="33">
        <v>14.84</v>
      </c>
      <c r="C258" s="33">
        <v>0.76</v>
      </c>
      <c r="D258" s="33">
        <v>1.44</v>
      </c>
      <c r="E258" s="37">
        <v>0.30412293616997066</v>
      </c>
      <c r="F258" s="37">
        <v>0.19384562183382137</v>
      </c>
      <c r="G258" s="37">
        <v>0.10505906320861236</v>
      </c>
      <c r="H258" s="37">
        <v>8.9084132951442463E-2</v>
      </c>
      <c r="I258" s="33">
        <v>22</v>
      </c>
      <c r="J258" s="33">
        <v>2.3291666666666666</v>
      </c>
      <c r="K258" s="33">
        <v>175.21520545454544</v>
      </c>
      <c r="L258" s="33">
        <v>8.9732854545454543</v>
      </c>
      <c r="M258" s="33">
        <v>9924.6111593228143</v>
      </c>
      <c r="N258" s="33">
        <v>17.002014545454543</v>
      </c>
      <c r="O258" s="33">
        <v>963.03504510949131</v>
      </c>
      <c r="P258" s="33">
        <v>11.082715855052093</v>
      </c>
      <c r="Q258" s="33">
        <v>14.448343003675774</v>
      </c>
      <c r="R258" s="33">
        <v>10.305555555555555</v>
      </c>
      <c r="S258" s="37">
        <v>3.4273402567760014E-2</v>
      </c>
      <c r="T258" s="37">
        <v>1.03427340256776</v>
      </c>
      <c r="U258" s="37">
        <v>0.1165344343146697</v>
      </c>
      <c r="V258" s="37">
        <v>7.7691854342758049E-2</v>
      </c>
      <c r="W258" s="37">
        <v>9.4764949656322095E-2</v>
      </c>
      <c r="X258" s="37">
        <v>0.11267477020023353</v>
      </c>
    </row>
    <row r="259" spans="1:24" x14ac:dyDescent="0.3">
      <c r="A259" s="34">
        <v>17349</v>
      </c>
      <c r="B259" s="33">
        <v>15.77</v>
      </c>
      <c r="C259" s="33">
        <v>0.77</v>
      </c>
      <c r="D259" s="33">
        <v>1.4766699999999999</v>
      </c>
      <c r="E259" s="37">
        <v>0.28794932715673971</v>
      </c>
      <c r="F259" s="37">
        <v>0.18807132501413282</v>
      </c>
      <c r="G259" s="37">
        <v>9.5396720425866555E-2</v>
      </c>
      <c r="H259" s="37">
        <v>8.5315531657023769E-2</v>
      </c>
      <c r="I259" s="33">
        <v>22.2</v>
      </c>
      <c r="J259" s="33">
        <v>2.3449999999999998</v>
      </c>
      <c r="K259" s="33">
        <v>184.51823468468467</v>
      </c>
      <c r="L259" s="33">
        <v>9.0094509009008998</v>
      </c>
      <c r="M259" s="33">
        <v>10494.083552999869</v>
      </c>
      <c r="N259" s="33">
        <v>17.277903716666664</v>
      </c>
      <c r="O259" s="33">
        <v>982.64415727383118</v>
      </c>
      <c r="P259" s="33">
        <v>11.696446553354361</v>
      </c>
      <c r="Q259" s="33">
        <v>15.226610589449008</v>
      </c>
      <c r="R259" s="33">
        <v>10.679434132202863</v>
      </c>
      <c r="S259" s="37">
        <v>6.0783163235712527E-2</v>
      </c>
      <c r="T259" s="37">
        <v>1.0607831632357125</v>
      </c>
      <c r="U259" s="37">
        <v>0.12341668893453384</v>
      </c>
      <c r="V259" s="37">
        <v>7.1758492414952357E-2</v>
      </c>
      <c r="W259" s="37">
        <v>9.3346966856844737E-2</v>
      </c>
      <c r="X259" s="37">
        <v>0.11090796642678402</v>
      </c>
    </row>
    <row r="260" spans="1:24" x14ac:dyDescent="0.3">
      <c r="A260" s="34">
        <v>17380</v>
      </c>
      <c r="B260" s="33">
        <v>15.46</v>
      </c>
      <c r="C260" s="33">
        <v>0.78</v>
      </c>
      <c r="D260" s="33">
        <v>1.5133300000000001</v>
      </c>
      <c r="E260" s="37">
        <v>0.30277065959259941</v>
      </c>
      <c r="F260" s="37">
        <v>0.18747666786267381</v>
      </c>
      <c r="G260" s="37">
        <v>9.0963936908534215E-2</v>
      </c>
      <c r="H260" s="37">
        <v>8.3303008274397072E-2</v>
      </c>
      <c r="I260" s="33">
        <v>22.5</v>
      </c>
      <c r="J260" s="33">
        <v>2.3608333333333329</v>
      </c>
      <c r="K260" s="33">
        <v>178.47917244444443</v>
      </c>
      <c r="L260" s="33">
        <v>9.0047706666666656</v>
      </c>
      <c r="M260" s="33">
        <v>10193.301957187825</v>
      </c>
      <c r="N260" s="33">
        <v>17.470755888444444</v>
      </c>
      <c r="O260" s="33">
        <v>997.78975749489337</v>
      </c>
      <c r="P260" s="33">
        <v>11.337472355329828</v>
      </c>
      <c r="Q260" s="33">
        <v>14.73910076464815</v>
      </c>
      <c r="R260" s="33">
        <v>10.215881532778706</v>
      </c>
      <c r="S260" s="37">
        <v>-1.9853357815671071E-2</v>
      </c>
      <c r="T260" s="37">
        <v>0.9801466421843289</v>
      </c>
      <c r="U260" s="37">
        <v>3.3554939029227793E-2</v>
      </c>
      <c r="V260" s="37">
        <v>2.5793533676002234E-2</v>
      </c>
      <c r="W260" s="37">
        <v>8.7081589743643661E-2</v>
      </c>
      <c r="X260" s="37">
        <v>0.10695072433891539</v>
      </c>
    </row>
    <row r="261" spans="1:24" x14ac:dyDescent="0.3">
      <c r="A261" s="34">
        <v>17411</v>
      </c>
      <c r="B261" s="33">
        <v>15.06</v>
      </c>
      <c r="C261" s="33">
        <v>0.79</v>
      </c>
      <c r="D261" s="33">
        <v>1.55</v>
      </c>
      <c r="E261" s="37">
        <v>0.3168906344011222</v>
      </c>
      <c r="F261" s="37">
        <v>0.18691172631257036</v>
      </c>
      <c r="G261" s="37">
        <v>8.6652852078332288E-2</v>
      </c>
      <c r="H261" s="37">
        <v>8.1349421032266278E-2</v>
      </c>
      <c r="I261" s="33">
        <v>23</v>
      </c>
      <c r="J261" s="33">
        <v>2.3766666666666669</v>
      </c>
      <c r="K261" s="33">
        <v>170.08174695652176</v>
      </c>
      <c r="L261" s="33">
        <v>8.921950869565217</v>
      </c>
      <c r="M261" s="33">
        <v>9756.1707540277275</v>
      </c>
      <c r="N261" s="33">
        <v>17.505093478260868</v>
      </c>
      <c r="O261" s="33">
        <v>1004.1211599430926</v>
      </c>
      <c r="P261" s="33">
        <v>10.827463017228835</v>
      </c>
      <c r="Q261" s="33">
        <v>14.058032932818952</v>
      </c>
      <c r="R261" s="33">
        <v>9.7161290322580651</v>
      </c>
      <c r="S261" s="37">
        <v>-2.6213820787528395E-2</v>
      </c>
      <c r="T261" s="37">
        <v>0.97378617921247157</v>
      </c>
      <c r="U261" s="37">
        <v>2.3205041798678661E-2</v>
      </c>
      <c r="V261" s="37">
        <v>5.1561882833000894E-2</v>
      </c>
      <c r="W261" s="37">
        <v>9.1922327000365733E-2</v>
      </c>
      <c r="X261" s="37">
        <v>0.10309472105323358</v>
      </c>
    </row>
    <row r="262" spans="1:24" x14ac:dyDescent="0.3">
      <c r="A262" s="34">
        <v>17441</v>
      </c>
      <c r="B262" s="33">
        <v>15.45</v>
      </c>
      <c r="C262" s="33">
        <v>0.80666700000000002</v>
      </c>
      <c r="D262" s="33">
        <v>1.57</v>
      </c>
      <c r="E262" s="37">
        <v>0.33034195819695822</v>
      </c>
      <c r="F262" s="37">
        <v>0.18637021214222038</v>
      </c>
      <c r="G262" s="37">
        <v>8.2456689864017996E-2</v>
      </c>
      <c r="H262" s="37">
        <v>7.9451164124271223E-2</v>
      </c>
      <c r="I262" s="33">
        <v>23</v>
      </c>
      <c r="J262" s="33">
        <v>2.3925000000000001</v>
      </c>
      <c r="K262" s="33">
        <v>174.48625434782608</v>
      </c>
      <c r="L262" s="33">
        <v>9.1101814456956518</v>
      </c>
      <c r="M262" s="33">
        <v>10052.368519203073</v>
      </c>
      <c r="N262" s="33">
        <v>17.730965652173914</v>
      </c>
      <c r="O262" s="33">
        <v>1021.5028203979824</v>
      </c>
      <c r="P262" s="33">
        <v>11.132662042754784</v>
      </c>
      <c r="Q262" s="33">
        <v>14.435005794121897</v>
      </c>
      <c r="R262" s="33">
        <v>9.84076433121019</v>
      </c>
      <c r="S262" s="37">
        <v>2.5566780972006927E-2</v>
      </c>
      <c r="T262" s="37">
        <v>1.0255667809720068</v>
      </c>
      <c r="U262" s="37">
        <v>3.8816266178243186E-2</v>
      </c>
      <c r="V262" s="37">
        <v>7.1878258260196226E-2</v>
      </c>
      <c r="W262" s="37">
        <v>9.4022630358483461E-2</v>
      </c>
      <c r="X262" s="37">
        <v>0.1015072112328177</v>
      </c>
    </row>
    <row r="263" spans="1:24" x14ac:dyDescent="0.3">
      <c r="A263" s="34">
        <v>17472</v>
      </c>
      <c r="B263" s="33">
        <v>15.27</v>
      </c>
      <c r="C263" s="33">
        <v>0.82333299999999998</v>
      </c>
      <c r="D263" s="33">
        <v>1.59</v>
      </c>
      <c r="E263" s="37">
        <v>0.35922770341946353</v>
      </c>
      <c r="F263" s="37">
        <v>0.1869639952031088</v>
      </c>
      <c r="G263" s="37">
        <v>8.1022468841878137E-2</v>
      </c>
      <c r="H263" s="37">
        <v>7.7192750176601876E-2</v>
      </c>
      <c r="I263" s="33">
        <v>23.1</v>
      </c>
      <c r="J263" s="33">
        <v>2.4083333333333332</v>
      </c>
      <c r="K263" s="33">
        <v>171.70685324675324</v>
      </c>
      <c r="L263" s="33">
        <v>9.2581479112121201</v>
      </c>
      <c r="M263" s="33">
        <v>9936.6915680947768</v>
      </c>
      <c r="N263" s="33">
        <v>17.879102597402596</v>
      </c>
      <c r="O263" s="33">
        <v>1034.6653302731299</v>
      </c>
      <c r="P263" s="33">
        <v>10.97540732483907</v>
      </c>
      <c r="Q263" s="33">
        <v>14.214670910685852</v>
      </c>
      <c r="R263" s="33">
        <v>9.6037735849056602</v>
      </c>
      <c r="S263" s="37">
        <v>-1.1718884113213375E-2</v>
      </c>
      <c r="T263" s="37">
        <v>0.98828111588678658</v>
      </c>
      <c r="U263" s="37">
        <v>4.0185633939476162E-2</v>
      </c>
      <c r="V263" s="37">
        <v>7.6749438355160571E-2</v>
      </c>
      <c r="W263" s="37">
        <v>8.4616835908147614E-2</v>
      </c>
      <c r="X263" s="37">
        <v>9.2259757272012521E-2</v>
      </c>
    </row>
    <row r="264" spans="1:24" x14ac:dyDescent="0.3">
      <c r="A264" s="34">
        <v>17502</v>
      </c>
      <c r="B264" s="33">
        <v>15.03</v>
      </c>
      <c r="C264" s="33">
        <v>0.84</v>
      </c>
      <c r="D264" s="33">
        <v>1.61</v>
      </c>
      <c r="E264" s="37">
        <v>0.38739720529470789</v>
      </c>
      <c r="F264" s="37">
        <v>0.18754195971416987</v>
      </c>
      <c r="G264" s="37">
        <v>7.9615203850671001E-2</v>
      </c>
      <c r="H264" s="37">
        <v>7.4941027310522657E-2</v>
      </c>
      <c r="I264" s="33">
        <v>23.4</v>
      </c>
      <c r="J264" s="33">
        <v>2.4241666666666668</v>
      </c>
      <c r="K264" s="33">
        <v>166.84135000000001</v>
      </c>
      <c r="L264" s="33">
        <v>9.324466666666666</v>
      </c>
      <c r="M264" s="33">
        <v>9700.0917554311254</v>
      </c>
      <c r="N264" s="33">
        <v>17.871894444444447</v>
      </c>
      <c r="O264" s="33">
        <v>1039.0650516463149</v>
      </c>
      <c r="P264" s="33">
        <v>10.680912531969188</v>
      </c>
      <c r="Q264" s="33">
        <v>13.820049087776749</v>
      </c>
      <c r="R264" s="33">
        <v>9.3354037267080727</v>
      </c>
      <c r="S264" s="37">
        <v>-1.5841915465657976E-2</v>
      </c>
      <c r="T264" s="37">
        <v>0.98415808453434206</v>
      </c>
      <c r="U264" s="37">
        <v>-7.6786217708501026E-3</v>
      </c>
      <c r="V264" s="37">
        <v>8.0027695627260087E-2</v>
      </c>
      <c r="W264" s="37">
        <v>9.3191105698481103E-2</v>
      </c>
      <c r="X264" s="37">
        <v>9.1224836258295916E-2</v>
      </c>
    </row>
    <row r="265" spans="1:24" x14ac:dyDescent="0.3">
      <c r="A265" s="34">
        <v>17533</v>
      </c>
      <c r="B265" s="33">
        <v>14.83</v>
      </c>
      <c r="C265" s="33">
        <v>0.843333</v>
      </c>
      <c r="D265" s="33">
        <v>1.64333</v>
      </c>
      <c r="E265" s="37">
        <v>0.41486504153940595</v>
      </c>
      <c r="F265" s="37">
        <v>0.18810473030077102</v>
      </c>
      <c r="G265" s="37">
        <v>7.8232471966894757E-2</v>
      </c>
      <c r="H265" s="37">
        <v>7.2695996418210562E-2</v>
      </c>
      <c r="I265" s="33">
        <v>23.7</v>
      </c>
      <c r="J265" s="33">
        <v>2.44</v>
      </c>
      <c r="K265" s="33">
        <v>162.53742573839662</v>
      </c>
      <c r="L265" s="33">
        <v>9.2429652636708859</v>
      </c>
      <c r="M265" s="33">
        <v>9494.6451281402515</v>
      </c>
      <c r="N265" s="33">
        <v>18.010966138818564</v>
      </c>
      <c r="O265" s="33">
        <v>1052.1129587610733</v>
      </c>
      <c r="P265" s="33">
        <v>10.419342657320323</v>
      </c>
      <c r="Q265" s="33">
        <v>13.470659208036281</v>
      </c>
      <c r="R265" s="33">
        <v>9.0243590757790582</v>
      </c>
      <c r="S265" s="37">
        <v>-1.3396047615042301E-2</v>
      </c>
      <c r="T265" s="37">
        <v>0.98660395238495768</v>
      </c>
      <c r="U265" s="37">
        <v>1.6785669147538762E-3</v>
      </c>
      <c r="V265" s="37">
        <v>8.4027550123309425E-2</v>
      </c>
      <c r="W265" s="37">
        <v>0.10423421447854153</v>
      </c>
      <c r="X265" s="37">
        <v>9.2783982433060963E-2</v>
      </c>
    </row>
    <row r="266" spans="1:24" x14ac:dyDescent="0.3">
      <c r="A266" s="34">
        <v>17564</v>
      </c>
      <c r="B266" s="33">
        <v>14.1</v>
      </c>
      <c r="C266" s="33">
        <v>0.84666699999999995</v>
      </c>
      <c r="D266" s="33">
        <v>1.6766700000000001</v>
      </c>
      <c r="E266" s="37">
        <v>0.40450111209589856</v>
      </c>
      <c r="F266" s="37">
        <v>0.1808423449195935</v>
      </c>
      <c r="G266" s="37">
        <v>7.4985072551633003E-2</v>
      </c>
      <c r="H266" s="37">
        <v>6.8313813213404906E-2</v>
      </c>
      <c r="I266" s="33">
        <v>23.5</v>
      </c>
      <c r="J266" s="33">
        <v>2.4291666666666667</v>
      </c>
      <c r="K266" s="33">
        <v>155.85179999999997</v>
      </c>
      <c r="L266" s="33">
        <v>9.3584805638723392</v>
      </c>
      <c r="M266" s="33">
        <v>9149.6598264483255</v>
      </c>
      <c r="N266" s="33">
        <v>18.532768617446809</v>
      </c>
      <c r="O266" s="33">
        <v>1088.0113575327034</v>
      </c>
      <c r="P266" s="33">
        <v>9.999761169144179</v>
      </c>
      <c r="Q266" s="33">
        <v>12.922123925363083</v>
      </c>
      <c r="R266" s="33">
        <v>8.4095260247991543</v>
      </c>
      <c r="S266" s="37">
        <v>-5.0477358765718197E-2</v>
      </c>
      <c r="T266" s="37">
        <v>0.94952264123428176</v>
      </c>
      <c r="U266" s="37">
        <v>2.6578757402628828E-2</v>
      </c>
      <c r="V266" s="37">
        <v>0.11171063569501705</v>
      </c>
      <c r="W266" s="37">
        <v>0.1080343710070899</v>
      </c>
      <c r="X266" s="37">
        <v>9.6079698369301525E-2</v>
      </c>
    </row>
    <row r="267" spans="1:24" x14ac:dyDescent="0.3">
      <c r="A267" s="34">
        <v>17593</v>
      </c>
      <c r="B267" s="33">
        <v>14.3</v>
      </c>
      <c r="C267" s="33">
        <v>0.85</v>
      </c>
      <c r="D267" s="33">
        <v>1.71</v>
      </c>
      <c r="E267" s="37">
        <v>0.39453704840877091</v>
      </c>
      <c r="F267" s="37">
        <v>0.1737170146906033</v>
      </c>
      <c r="G267" s="37">
        <v>7.1815055242598014E-2</v>
      </c>
      <c r="H267" s="37">
        <v>6.3917693703206879E-2</v>
      </c>
      <c r="I267" s="33">
        <v>23.4</v>
      </c>
      <c r="J267" s="33">
        <v>2.418333333333333</v>
      </c>
      <c r="K267" s="33">
        <v>158.73794444444445</v>
      </c>
      <c r="L267" s="33">
        <v>9.4354722222222218</v>
      </c>
      <c r="M267" s="33">
        <v>9365.2590044575863</v>
      </c>
      <c r="N267" s="33">
        <v>18.981950000000001</v>
      </c>
      <c r="O267" s="33">
        <v>1119.9016012323407</v>
      </c>
      <c r="P267" s="33">
        <v>10.18668060948967</v>
      </c>
      <c r="Q267" s="33">
        <v>13.157348384869669</v>
      </c>
      <c r="R267" s="33">
        <v>8.3625730994152061</v>
      </c>
      <c r="S267" s="37">
        <v>1.4084739881739023E-2</v>
      </c>
      <c r="T267" s="37">
        <v>1.014084739881739</v>
      </c>
      <c r="U267" s="37">
        <v>3.8805216269920839E-2</v>
      </c>
      <c r="V267" s="37">
        <v>0.14125638891297942</v>
      </c>
      <c r="W267" s="37">
        <v>0.11599221891078759</v>
      </c>
      <c r="X267" s="37">
        <v>0.10164406838965157</v>
      </c>
    </row>
    <row r="268" spans="1:24" x14ac:dyDescent="0.3">
      <c r="A268" s="34">
        <v>17624</v>
      </c>
      <c r="B268" s="33">
        <v>15.4</v>
      </c>
      <c r="C268" s="33">
        <v>0.85</v>
      </c>
      <c r="D268" s="33">
        <v>1.76</v>
      </c>
      <c r="E268" s="37">
        <v>0.38496574117753823</v>
      </c>
      <c r="F268" s="37">
        <v>0.16672956666396743</v>
      </c>
      <c r="G268" s="37">
        <v>6.8721600297526386E-2</v>
      </c>
      <c r="H268" s="37">
        <v>5.9503903885562259E-2</v>
      </c>
      <c r="I268" s="33">
        <v>23.8</v>
      </c>
      <c r="J268" s="33">
        <v>2.4075000000000002</v>
      </c>
      <c r="K268" s="33">
        <v>168.07547058823528</v>
      </c>
      <c r="L268" s="33">
        <v>9.2768928571428564</v>
      </c>
      <c r="M268" s="33">
        <v>9961.7666205742007</v>
      </c>
      <c r="N268" s="33">
        <v>19.208625210084033</v>
      </c>
      <c r="O268" s="33">
        <v>1138.4876137799088</v>
      </c>
      <c r="P268" s="33">
        <v>10.779484482024616</v>
      </c>
      <c r="Q268" s="33">
        <v>13.912519101434729</v>
      </c>
      <c r="R268" s="33">
        <v>8.75</v>
      </c>
      <c r="S268" s="37">
        <v>7.4107972153721835E-2</v>
      </c>
      <c r="T268" s="37">
        <v>1.0741079721537219</v>
      </c>
      <c r="U268" s="37">
        <v>3.4041137712692127E-2</v>
      </c>
      <c r="V268" s="37">
        <v>0.1307745218441978</v>
      </c>
      <c r="W268" s="37">
        <v>0.11417808044454336</v>
      </c>
      <c r="X268" s="37">
        <v>0.10226934981266922</v>
      </c>
    </row>
    <row r="269" spans="1:24" x14ac:dyDescent="0.3">
      <c r="A269" s="34">
        <v>17654</v>
      </c>
      <c r="B269" s="33">
        <v>16.149999999999999</v>
      </c>
      <c r="C269" s="33">
        <v>0.85</v>
      </c>
      <c r="D269" s="33">
        <v>1.81</v>
      </c>
      <c r="E269" s="37">
        <v>0.34993596164760032</v>
      </c>
      <c r="F269" s="37">
        <v>0.15269826587174418</v>
      </c>
      <c r="G269" s="37">
        <v>6.5190694738697985E-2</v>
      </c>
      <c r="H269" s="37">
        <v>5.4357984888356192E-2</v>
      </c>
      <c r="I269" s="33">
        <v>23.9</v>
      </c>
      <c r="J269" s="33">
        <v>2.3966666666666665</v>
      </c>
      <c r="K269" s="33">
        <v>175.52347071129705</v>
      </c>
      <c r="L269" s="33">
        <v>9.2380774058577408</v>
      </c>
      <c r="M269" s="33">
        <v>10448.834739384765</v>
      </c>
      <c r="N269" s="33">
        <v>19.671670711297072</v>
      </c>
      <c r="O269" s="33">
        <v>1171.045874816497</v>
      </c>
      <c r="P269" s="33">
        <v>11.241032697984433</v>
      </c>
      <c r="Q269" s="33">
        <v>14.496634879651305</v>
      </c>
      <c r="R269" s="33">
        <v>8.9226519337016565</v>
      </c>
      <c r="S269" s="37">
        <v>4.7552540249082058E-2</v>
      </c>
      <c r="T269" s="37">
        <v>1.047552540249082</v>
      </c>
      <c r="U269" s="37">
        <v>-3.8594638905617984E-2</v>
      </c>
      <c r="V269" s="37">
        <v>0.11115869129208278</v>
      </c>
      <c r="W269" s="37">
        <v>8.9306123965541495E-2</v>
      </c>
      <c r="X269" s="37">
        <v>9.5609057204836922E-2</v>
      </c>
    </row>
    <row r="270" spans="1:24" x14ac:dyDescent="0.3">
      <c r="A270" s="34">
        <v>17685</v>
      </c>
      <c r="B270" s="33">
        <v>16.82</v>
      </c>
      <c r="C270" s="33">
        <v>0.85</v>
      </c>
      <c r="D270" s="33">
        <v>1.86</v>
      </c>
      <c r="E270" s="37">
        <v>0.31680986778678322</v>
      </c>
      <c r="F270" s="37">
        <v>0.13889022244405247</v>
      </c>
      <c r="G270" s="37">
        <v>6.1794408142305635E-2</v>
      </c>
      <c r="H270" s="37">
        <v>4.9239657630765876E-2</v>
      </c>
      <c r="I270" s="33">
        <v>24.1</v>
      </c>
      <c r="J270" s="33">
        <v>2.3858333333333333</v>
      </c>
      <c r="K270" s="33">
        <v>181.28819336099585</v>
      </c>
      <c r="L270" s="33">
        <v>9.161412863070538</v>
      </c>
      <c r="M270" s="33">
        <v>10837.454039645818</v>
      </c>
      <c r="N270" s="33">
        <v>20.047326970954355</v>
      </c>
      <c r="O270" s="33">
        <v>1198.4342754899653</v>
      </c>
      <c r="P270" s="33">
        <v>11.583895756523839</v>
      </c>
      <c r="Q270" s="33">
        <v>14.925847493337095</v>
      </c>
      <c r="R270" s="33">
        <v>9.043010752688172</v>
      </c>
      <c r="S270" s="37">
        <v>4.0648604876136613E-2</v>
      </c>
      <c r="T270" s="37">
        <v>1.0406486048761365</v>
      </c>
      <c r="U270" s="37">
        <v>-8.9041771324559149E-2</v>
      </c>
      <c r="V270" s="37">
        <v>9.5693025620303018E-2</v>
      </c>
      <c r="W270" s="37">
        <v>8.1003016623767188E-2</v>
      </c>
      <c r="X270" s="37">
        <v>9.4063923389507309E-2</v>
      </c>
    </row>
    <row r="271" spans="1:24" x14ac:dyDescent="0.3">
      <c r="A271" s="34">
        <v>17715</v>
      </c>
      <c r="B271" s="33">
        <v>16.420000000000002</v>
      </c>
      <c r="C271" s="33">
        <v>0.85666699999999996</v>
      </c>
      <c r="D271" s="33">
        <v>1.93</v>
      </c>
      <c r="E271" s="37">
        <v>0.28544663548383231</v>
      </c>
      <c r="F271" s="37">
        <v>0.1252864439999497</v>
      </c>
      <c r="G271" s="37">
        <v>5.8526248987599061E-2</v>
      </c>
      <c r="H271" s="37">
        <v>4.414209791967405E-2</v>
      </c>
      <c r="I271" s="33">
        <v>24.4</v>
      </c>
      <c r="J271" s="33">
        <v>2.375</v>
      </c>
      <c r="K271" s="33">
        <v>174.80099426229509</v>
      </c>
      <c r="L271" s="33">
        <v>9.1197468545491791</v>
      </c>
      <c r="M271" s="33">
        <v>10495.079368254557</v>
      </c>
      <c r="N271" s="33">
        <v>20.546036475409835</v>
      </c>
      <c r="O271" s="33">
        <v>1233.5872826267534</v>
      </c>
      <c r="P271" s="33">
        <v>11.134621739180929</v>
      </c>
      <c r="Q271" s="33">
        <v>14.338438705434074</v>
      </c>
      <c r="R271" s="33">
        <v>8.5077720207253904</v>
      </c>
      <c r="S271" s="37">
        <v>-2.4068550520519757E-2</v>
      </c>
      <c r="T271" s="37">
        <v>0.9759314494794803</v>
      </c>
      <c r="U271" s="37">
        <v>-0.1739631218423372</v>
      </c>
      <c r="V271" s="37">
        <v>7.6396149496877896E-2</v>
      </c>
      <c r="W271" s="37">
        <v>6.5506310887871066E-2</v>
      </c>
      <c r="X271" s="37">
        <v>9.2413365212721033E-2</v>
      </c>
    </row>
    <row r="272" spans="1:24" x14ac:dyDescent="0.3">
      <c r="A272" s="34">
        <v>17746</v>
      </c>
      <c r="B272" s="33">
        <v>15.94</v>
      </c>
      <c r="C272" s="33">
        <v>0.86333300000000002</v>
      </c>
      <c r="D272" s="33">
        <v>2</v>
      </c>
      <c r="E272" s="37">
        <v>0.23792841266890097</v>
      </c>
      <c r="F272" s="37">
        <v>0.10418809422566611</v>
      </c>
      <c r="G272" s="37">
        <v>5.2298677839663021E-2</v>
      </c>
      <c r="H272" s="37">
        <v>3.9927439579917845E-2</v>
      </c>
      <c r="I272" s="33">
        <v>24.5</v>
      </c>
      <c r="J272" s="33">
        <v>2.3641666666666667</v>
      </c>
      <c r="K272" s="33">
        <v>168.99848244897959</v>
      </c>
      <c r="L272" s="33">
        <v>9.1531974183265312</v>
      </c>
      <c r="M272" s="33">
        <v>10192.492258890672</v>
      </c>
      <c r="N272" s="33">
        <v>21.204326530612242</v>
      </c>
      <c r="O272" s="33">
        <v>1278.8572470377253</v>
      </c>
      <c r="P272" s="33">
        <v>10.72355666247813</v>
      </c>
      <c r="Q272" s="33">
        <v>13.804163636491666</v>
      </c>
      <c r="R272" s="33">
        <v>7.97</v>
      </c>
      <c r="S272" s="37">
        <v>-2.966843066221336E-2</v>
      </c>
      <c r="T272" s="37">
        <v>0.97033156933778664</v>
      </c>
      <c r="U272" s="37">
        <v>-0.10703149411135227</v>
      </c>
      <c r="V272" s="37">
        <v>9.0389946766613605E-2</v>
      </c>
      <c r="W272" s="37">
        <v>7.3222842734359972E-2</v>
      </c>
      <c r="X272" s="37">
        <v>9.7565518705060583E-2</v>
      </c>
    </row>
    <row r="273" spans="1:24" x14ac:dyDescent="0.3">
      <c r="A273" s="34">
        <v>17777</v>
      </c>
      <c r="B273" s="33">
        <v>15.76</v>
      </c>
      <c r="C273" s="33">
        <v>0.87</v>
      </c>
      <c r="D273" s="33">
        <v>2.0699999999999998</v>
      </c>
      <c r="E273" s="37">
        <v>0.19367476901204306</v>
      </c>
      <c r="F273" s="37">
        <v>8.3312169592549168E-2</v>
      </c>
      <c r="G273" s="37">
        <v>4.6324564061443141E-2</v>
      </c>
      <c r="H273" s="37">
        <v>3.5838704879552097E-2</v>
      </c>
      <c r="I273" s="33">
        <v>24.5</v>
      </c>
      <c r="J273" s="33">
        <v>2.3533333333333335</v>
      </c>
      <c r="K273" s="33">
        <v>167.09009306122448</v>
      </c>
      <c r="L273" s="33">
        <v>9.223882040816326</v>
      </c>
      <c r="M273" s="33">
        <v>10123.753681862394</v>
      </c>
      <c r="N273" s="33">
        <v>21.946477959183671</v>
      </c>
      <c r="O273" s="33">
        <v>1329.7062259806569</v>
      </c>
      <c r="P273" s="33">
        <v>10.553013689399155</v>
      </c>
      <c r="Q273" s="33">
        <v>13.581595172569701</v>
      </c>
      <c r="R273" s="33">
        <v>7.6135265700483092</v>
      </c>
      <c r="S273" s="37">
        <v>-1.1356588932335949E-2</v>
      </c>
      <c r="T273" s="37">
        <v>0.98864341106766407</v>
      </c>
      <c r="U273" s="37">
        <v>-4.7262959041537322E-2</v>
      </c>
      <c r="V273" s="37">
        <v>0.11461834048649688</v>
      </c>
      <c r="W273" s="37">
        <v>8.0110063646446683E-2</v>
      </c>
      <c r="X273" s="37">
        <v>0.10423957275223028</v>
      </c>
    </row>
    <row r="274" spans="1:24" x14ac:dyDescent="0.3">
      <c r="A274" s="34">
        <v>17807</v>
      </c>
      <c r="B274" s="33">
        <v>16.190000000000001</v>
      </c>
      <c r="C274" s="33">
        <v>0.89</v>
      </c>
      <c r="D274" s="33">
        <v>2.1433300000000002</v>
      </c>
      <c r="E274" s="37">
        <v>0.15236961419491957</v>
      </c>
      <c r="F274" s="37">
        <v>6.2615437486832626E-2</v>
      </c>
      <c r="G274" s="37">
        <v>4.0584763488459075E-2</v>
      </c>
      <c r="H274" s="37">
        <v>3.1866414977757884E-2</v>
      </c>
      <c r="I274" s="33">
        <v>24.4</v>
      </c>
      <c r="J274" s="33">
        <v>2.3424999999999998</v>
      </c>
      <c r="K274" s="33">
        <v>172.35250286885247</v>
      </c>
      <c r="L274" s="33">
        <v>9.4745971311475419</v>
      </c>
      <c r="M274" s="33">
        <v>10490.433398428302</v>
      </c>
      <c r="N274" s="33">
        <v>22.817065470901642</v>
      </c>
      <c r="O274" s="33">
        <v>1388.7869435363395</v>
      </c>
      <c r="P274" s="33">
        <v>10.825409809169487</v>
      </c>
      <c r="Q274" s="33">
        <v>13.929311962219325</v>
      </c>
      <c r="R274" s="33">
        <v>7.553666490927669</v>
      </c>
      <c r="S274" s="37">
        <v>2.6918683259810706E-2</v>
      </c>
      <c r="T274" s="37">
        <v>1.0269186832598107</v>
      </c>
      <c r="U274" s="37">
        <v>-2.3795179837901248E-2</v>
      </c>
      <c r="V274" s="37">
        <v>0.12692496200794867</v>
      </c>
      <c r="W274" s="37">
        <v>7.2717799265407557E-2</v>
      </c>
      <c r="X274" s="37">
        <v>0.1079884045751518</v>
      </c>
    </row>
    <row r="275" spans="1:24" x14ac:dyDescent="0.3">
      <c r="A275" s="34">
        <v>17838</v>
      </c>
      <c r="B275" s="33">
        <v>15.29</v>
      </c>
      <c r="C275" s="33">
        <v>0.91</v>
      </c>
      <c r="D275" s="33">
        <v>2.2166700000000001</v>
      </c>
      <c r="E275" s="37">
        <v>0.10267893306893172</v>
      </c>
      <c r="F275" s="37">
        <v>4.8014438925167546E-2</v>
      </c>
      <c r="G275" s="37">
        <v>3.266570817618053E-2</v>
      </c>
      <c r="H275" s="37">
        <v>2.8551597476414337E-2</v>
      </c>
      <c r="I275" s="33">
        <v>24.2</v>
      </c>
      <c r="J275" s="33">
        <v>2.3316666666666666</v>
      </c>
      <c r="K275" s="33">
        <v>164.11666818181817</v>
      </c>
      <c r="L275" s="33">
        <v>9.7675714876033055</v>
      </c>
      <c r="M275" s="33">
        <v>10038.69271703853</v>
      </c>
      <c r="N275" s="33">
        <v>23.792838120247936</v>
      </c>
      <c r="O275" s="33">
        <v>1455.3609538965206</v>
      </c>
      <c r="P275" s="33">
        <v>10.248096205635564</v>
      </c>
      <c r="Q275" s="33">
        <v>13.187035340998523</v>
      </c>
      <c r="R275" s="33">
        <v>6.8977339883699411</v>
      </c>
      <c r="S275" s="37">
        <v>-5.7194747748573006E-2</v>
      </c>
      <c r="T275" s="37">
        <v>0.94280525225142697</v>
      </c>
      <c r="U275" s="37">
        <v>-2.5148245200811492E-2</v>
      </c>
      <c r="V275" s="37">
        <v>0.11625131248347476</v>
      </c>
      <c r="W275" s="37">
        <v>7.324993702386795E-2</v>
      </c>
      <c r="X275" s="37">
        <v>0.10925024225577573</v>
      </c>
    </row>
    <row r="276" spans="1:24" x14ac:dyDescent="0.3">
      <c r="A276" s="34">
        <v>17868</v>
      </c>
      <c r="B276" s="33">
        <v>15.19</v>
      </c>
      <c r="C276" s="33">
        <v>0.93</v>
      </c>
      <c r="D276" s="33">
        <v>2.29</v>
      </c>
      <c r="E276" s="37">
        <v>5.6213676698962711E-2</v>
      </c>
      <c r="F276" s="37">
        <v>3.3777126921979317E-2</v>
      </c>
      <c r="G276" s="37">
        <v>2.4971586287136027E-2</v>
      </c>
      <c r="H276" s="37">
        <v>2.5350954090339606E-2</v>
      </c>
      <c r="I276" s="33">
        <v>24.1</v>
      </c>
      <c r="J276" s="33">
        <v>2.3208333333333333</v>
      </c>
      <c r="K276" s="33">
        <v>163.71983692946057</v>
      </c>
      <c r="L276" s="33">
        <v>10.023663485477178</v>
      </c>
      <c r="M276" s="33">
        <v>10065.513308643502</v>
      </c>
      <c r="N276" s="33">
        <v>24.681924066390035</v>
      </c>
      <c r="O276" s="33">
        <v>1517.44736516087</v>
      </c>
      <c r="P276" s="33">
        <v>10.15965293890091</v>
      </c>
      <c r="Q276" s="33">
        <v>13.073862008778567</v>
      </c>
      <c r="R276" s="33">
        <v>6.6331877729257638</v>
      </c>
      <c r="S276" s="37">
        <v>-6.5617033332894146E-3</v>
      </c>
      <c r="T276" s="37">
        <v>0.99343829666671057</v>
      </c>
      <c r="U276" s="37">
        <v>4.8208180066720008E-2</v>
      </c>
      <c r="V276" s="37">
        <v>0.12644331220625826</v>
      </c>
      <c r="W276" s="37">
        <v>8.9465107146177836E-2</v>
      </c>
      <c r="X276" s="37">
        <v>0.11817639997671137</v>
      </c>
    </row>
    <row r="277" spans="1:24" x14ac:dyDescent="0.3">
      <c r="A277" s="34">
        <v>17899</v>
      </c>
      <c r="B277" s="33">
        <v>15.36</v>
      </c>
      <c r="C277" s="33">
        <v>0.94666700000000004</v>
      </c>
      <c r="D277" s="33">
        <v>2.3199999999999998</v>
      </c>
      <c r="E277" s="37">
        <v>1.2686756597632964E-2</v>
      </c>
      <c r="F277" s="37">
        <v>1.9883141830667306E-2</v>
      </c>
      <c r="G277" s="37">
        <v>1.7490747409895313E-2</v>
      </c>
      <c r="H277" s="37">
        <v>2.2257319152324762E-2</v>
      </c>
      <c r="I277" s="33">
        <v>24</v>
      </c>
      <c r="J277" s="33">
        <v>2.31</v>
      </c>
      <c r="K277" s="33">
        <v>166.24191999999999</v>
      </c>
      <c r="L277" s="33">
        <v>10.245816385458333</v>
      </c>
      <c r="M277" s="33">
        <v>10273.064074114509</v>
      </c>
      <c r="N277" s="33">
        <v>25.109456666666663</v>
      </c>
      <c r="O277" s="33">
        <v>1551.660719527712</v>
      </c>
      <c r="P277" s="33">
        <v>10.248285758038973</v>
      </c>
      <c r="Q277" s="33">
        <v>13.187399442600723</v>
      </c>
      <c r="R277" s="33">
        <v>6.6206896551724137</v>
      </c>
      <c r="S277" s="37">
        <v>1.1129411111844682E-2</v>
      </c>
      <c r="T277" s="37">
        <v>1.0111294111118447</v>
      </c>
      <c r="U277" s="37">
        <v>8.2925382977737438E-2</v>
      </c>
      <c r="V277" s="37">
        <v>0.13874089579267501</v>
      </c>
      <c r="W277" s="37">
        <v>9.3470223006683284E-2</v>
      </c>
      <c r="X277" s="37">
        <v>0.12071062812463307</v>
      </c>
    </row>
    <row r="278" spans="1:24" x14ac:dyDescent="0.3">
      <c r="A278" s="34">
        <v>17930</v>
      </c>
      <c r="B278" s="33">
        <v>14.77</v>
      </c>
      <c r="C278" s="33">
        <v>0.96333299999999999</v>
      </c>
      <c r="D278" s="33">
        <v>2.35</v>
      </c>
      <c r="E278" s="37">
        <v>6.832941250463076E-3</v>
      </c>
      <c r="F278" s="37">
        <v>1.3733023721727022E-2</v>
      </c>
      <c r="G278" s="37">
        <v>1.5958881446569428E-2</v>
      </c>
      <c r="H278" s="37">
        <v>2.3441264762813496E-2</v>
      </c>
      <c r="I278" s="33">
        <v>23.8</v>
      </c>
      <c r="J278" s="33">
        <v>2.3108333333333335</v>
      </c>
      <c r="K278" s="33">
        <v>161.19965588235291</v>
      </c>
      <c r="L278" s="33">
        <v>10.513808266764704</v>
      </c>
      <c r="M278" s="33">
        <v>10015.615470335284</v>
      </c>
      <c r="N278" s="33">
        <v>25.647880252100837</v>
      </c>
      <c r="O278" s="33">
        <v>1593.547485124436</v>
      </c>
      <c r="P278" s="33">
        <v>9.8725171405700518</v>
      </c>
      <c r="Q278" s="33">
        <v>12.705981845428798</v>
      </c>
      <c r="R278" s="33">
        <v>6.2851063829787233</v>
      </c>
      <c r="S278" s="37">
        <v>-3.9168631176237714E-2</v>
      </c>
      <c r="T278" s="37">
        <v>0.9608313688237623</v>
      </c>
      <c r="U278" s="37">
        <v>9.2798329748182917E-2</v>
      </c>
      <c r="V278" s="37">
        <v>0.14588544253987124</v>
      </c>
      <c r="W278" s="37">
        <v>9.6227708275811175E-2</v>
      </c>
      <c r="X278" s="37">
        <v>0.12346204854253973</v>
      </c>
    </row>
    <row r="279" spans="1:24" x14ac:dyDescent="0.3">
      <c r="A279" s="34">
        <v>17958</v>
      </c>
      <c r="B279" s="33">
        <v>14.91</v>
      </c>
      <c r="C279" s="33">
        <v>0.98</v>
      </c>
      <c r="D279" s="33">
        <v>2.38</v>
      </c>
      <c r="E279" s="37">
        <v>1.1234171261862436E-3</v>
      </c>
      <c r="F279" s="37">
        <v>7.6296075164323796E-3</v>
      </c>
      <c r="G279" s="37">
        <v>1.4455495059679357E-2</v>
      </c>
      <c r="H279" s="37">
        <v>2.4582294650675962E-2</v>
      </c>
      <c r="I279" s="33">
        <v>23.8</v>
      </c>
      <c r="J279" s="33">
        <v>2.3116666666666665</v>
      </c>
      <c r="K279" s="33">
        <v>162.72761470588236</v>
      </c>
      <c r="L279" s="33">
        <v>10.69571176470588</v>
      </c>
      <c r="M279" s="33">
        <v>10165.928814676812</v>
      </c>
      <c r="N279" s="33">
        <v>25.975299999999997</v>
      </c>
      <c r="O279" s="33">
        <v>1622.7304211221201</v>
      </c>
      <c r="P279" s="33">
        <v>9.9013324912409164</v>
      </c>
      <c r="Q279" s="33">
        <v>12.744166953113305</v>
      </c>
      <c r="R279" s="33">
        <v>6.2647058823529411</v>
      </c>
      <c r="S279" s="37">
        <v>9.4340322333587145E-3</v>
      </c>
      <c r="T279" s="37">
        <v>1.0094340322333588</v>
      </c>
      <c r="U279" s="37">
        <v>0.15936694683847263</v>
      </c>
      <c r="V279" s="37">
        <v>0.15311742944258366</v>
      </c>
      <c r="W279" s="37">
        <v>0.10862864923169635</v>
      </c>
      <c r="X279" s="37">
        <v>0.12593107066812248</v>
      </c>
    </row>
    <row r="280" spans="1:24" x14ac:dyDescent="0.3">
      <c r="A280" s="34">
        <v>17989</v>
      </c>
      <c r="B280" s="33">
        <v>14.89</v>
      </c>
      <c r="C280" s="33">
        <v>0.99333300000000002</v>
      </c>
      <c r="D280" s="33">
        <v>2.3866700000000001</v>
      </c>
      <c r="E280" s="37">
        <v>-4.4388957962839815E-3</v>
      </c>
      <c r="F280" s="37">
        <v>1.5740956309633347E-3</v>
      </c>
      <c r="G280" s="37">
        <v>1.2978227953812649E-2</v>
      </c>
      <c r="H280" s="37">
        <v>2.5682153269203312E-2</v>
      </c>
      <c r="I280" s="33">
        <v>23.9</v>
      </c>
      <c r="J280" s="33">
        <v>2.3125</v>
      </c>
      <c r="K280" s="33">
        <v>161.82937949790795</v>
      </c>
      <c r="L280" s="33">
        <v>10.795867227991632</v>
      </c>
      <c r="M280" s="33">
        <v>10166.017549634063</v>
      </c>
      <c r="N280" s="33">
        <v>25.939108473221758</v>
      </c>
      <c r="O280" s="33">
        <v>1629.4781131756301</v>
      </c>
      <c r="P280" s="33">
        <v>9.7836398675440535</v>
      </c>
      <c r="Q280" s="33">
        <v>12.593798560825595</v>
      </c>
      <c r="R280" s="33">
        <v>6.238818102209355</v>
      </c>
      <c r="S280" s="37">
        <v>-1.3422820807294047E-3</v>
      </c>
      <c r="T280" s="37">
        <v>0.9986577179192706</v>
      </c>
      <c r="U280" s="37">
        <v>0.15783694639079071</v>
      </c>
      <c r="V280" s="37">
        <v>0.15079847894349729</v>
      </c>
      <c r="W280" s="37">
        <v>0.11091168687297515</v>
      </c>
      <c r="X280" s="37">
        <v>0.12748363743464797</v>
      </c>
    </row>
    <row r="281" spans="1:24" x14ac:dyDescent="0.3">
      <c r="A281" s="34">
        <v>18019</v>
      </c>
      <c r="B281" s="33">
        <v>14.78</v>
      </c>
      <c r="C281" s="33">
        <v>1.00667</v>
      </c>
      <c r="D281" s="33">
        <v>2.3933300000000002</v>
      </c>
      <c r="E281" s="37">
        <v>1.6242148584595828E-2</v>
      </c>
      <c r="F281" s="37">
        <v>-2.1585309473919345E-3</v>
      </c>
      <c r="G281" s="37">
        <v>1.4233951315811844E-2</v>
      </c>
      <c r="H281" s="37">
        <v>2.8423965374292592E-2</v>
      </c>
      <c r="I281" s="33">
        <v>23.8</v>
      </c>
      <c r="J281" s="33">
        <v>2.3133333333333335</v>
      </c>
      <c r="K281" s="33">
        <v>161.3087957983193</v>
      </c>
      <c r="L281" s="33">
        <v>10.986787920588235</v>
      </c>
      <c r="M281" s="33">
        <v>10190.830062382289</v>
      </c>
      <c r="N281" s="33">
        <v>26.120783507983191</v>
      </c>
      <c r="O281" s="33">
        <v>1650.2042837078084</v>
      </c>
      <c r="P281" s="33">
        <v>9.6922950863958075</v>
      </c>
      <c r="Q281" s="33">
        <v>12.478488236972925</v>
      </c>
      <c r="R281" s="33">
        <v>6.1754960661505089</v>
      </c>
      <c r="S281" s="37">
        <v>-7.4149311758619904E-3</v>
      </c>
      <c r="T281" s="37">
        <v>0.99258506882413799</v>
      </c>
      <c r="U281" s="37">
        <v>0.1916829988207005</v>
      </c>
      <c r="V281" s="37">
        <v>0.15025662263627915</v>
      </c>
      <c r="W281" s="37">
        <v>0.1189311158748616</v>
      </c>
      <c r="X281" s="37">
        <v>0.12928331541847005</v>
      </c>
    </row>
    <row r="282" spans="1:24" x14ac:dyDescent="0.3">
      <c r="A282" s="34">
        <v>18050</v>
      </c>
      <c r="B282" s="33">
        <v>13.97</v>
      </c>
      <c r="C282" s="33">
        <v>1.02</v>
      </c>
      <c r="D282" s="33">
        <v>2.4</v>
      </c>
      <c r="E282" s="37">
        <v>3.6808295881008535E-2</v>
      </c>
      <c r="F282" s="37">
        <v>-5.9097410091859537E-3</v>
      </c>
      <c r="G282" s="37">
        <v>1.5476651647631456E-2</v>
      </c>
      <c r="H282" s="37">
        <v>3.1078816426958866E-2</v>
      </c>
      <c r="I282" s="33">
        <v>23.9</v>
      </c>
      <c r="J282" s="33">
        <v>2.3141666666666669</v>
      </c>
      <c r="K282" s="33">
        <v>151.83051924686194</v>
      </c>
      <c r="L282" s="33">
        <v>11.085692887029289</v>
      </c>
      <c r="M282" s="33">
        <v>9650.3937055543738</v>
      </c>
      <c r="N282" s="33">
        <v>26.083983263598327</v>
      </c>
      <c r="O282" s="33">
        <v>1657.9058620852179</v>
      </c>
      <c r="P282" s="33">
        <v>9.0677189434195302</v>
      </c>
      <c r="Q282" s="33">
        <v>11.680724874168524</v>
      </c>
      <c r="R282" s="33">
        <v>5.8208333333333337</v>
      </c>
      <c r="S282" s="37">
        <v>-5.6362742251185163E-2</v>
      </c>
      <c r="T282" s="37">
        <v>0.9436372577488148</v>
      </c>
      <c r="U282" s="37">
        <v>0.24029952476754501</v>
      </c>
      <c r="V282" s="37">
        <v>0.15262654221848759</v>
      </c>
      <c r="W282" s="37">
        <v>0.12817320483603822</v>
      </c>
      <c r="X282" s="37">
        <v>0.13153562152131748</v>
      </c>
    </row>
    <row r="283" spans="1:24" x14ac:dyDescent="0.3">
      <c r="A283" s="34">
        <v>18080</v>
      </c>
      <c r="B283" s="33">
        <v>14.76</v>
      </c>
      <c r="C283" s="33">
        <v>1.02667</v>
      </c>
      <c r="D283" s="33">
        <v>2.3966699999999999</v>
      </c>
      <c r="E283" s="37">
        <v>5.7260113403913238E-2</v>
      </c>
      <c r="F283" s="37">
        <v>-9.6827156821972515E-3</v>
      </c>
      <c r="G283" s="37">
        <v>1.6703399881168757E-2</v>
      </c>
      <c r="H283" s="37">
        <v>3.3651440558838175E-2</v>
      </c>
      <c r="I283" s="33">
        <v>23.7</v>
      </c>
      <c r="J283" s="33">
        <v>2.3149999999999999</v>
      </c>
      <c r="K283" s="33">
        <v>161.77022278481013</v>
      </c>
      <c r="L283" s="33">
        <v>11.252346519409283</v>
      </c>
      <c r="M283" s="33">
        <v>10341.764479671623</v>
      </c>
      <c r="N283" s="33">
        <v>26.267604325316452</v>
      </c>
      <c r="O283" s="33">
        <v>1679.2545173099311</v>
      </c>
      <c r="P283" s="33">
        <v>9.6050380933639179</v>
      </c>
      <c r="Q283" s="33">
        <v>12.375822887753252</v>
      </c>
      <c r="R283" s="33">
        <v>6.158544981161362</v>
      </c>
      <c r="S283" s="37">
        <v>5.5008645903455985E-2</v>
      </c>
      <c r="T283" s="37">
        <v>1.055008645903456</v>
      </c>
      <c r="U283" s="37">
        <v>0.3355932493466347</v>
      </c>
      <c r="V283" s="37">
        <v>0.18124513104612827</v>
      </c>
      <c r="W283" s="37">
        <v>0.14151253471670966</v>
      </c>
      <c r="X283" s="37">
        <v>0.13652186116098175</v>
      </c>
    </row>
    <row r="284" spans="1:24" x14ac:dyDescent="0.3">
      <c r="A284" s="34">
        <v>18111</v>
      </c>
      <c r="B284" s="33">
        <v>15.29</v>
      </c>
      <c r="C284" s="33">
        <v>1.0333300000000001</v>
      </c>
      <c r="D284" s="33">
        <v>2.3933300000000002</v>
      </c>
      <c r="E284" s="37">
        <v>8.3448679022888106E-2</v>
      </c>
      <c r="F284" s="37">
        <v>-8.273185159353158E-3</v>
      </c>
      <c r="G284" s="37">
        <v>1.72359133881681E-2</v>
      </c>
      <c r="H284" s="37">
        <v>3.4084858752477132E-2</v>
      </c>
      <c r="I284" s="33">
        <v>23.8</v>
      </c>
      <c r="J284" s="33">
        <v>2.3158333333333334</v>
      </c>
      <c r="K284" s="33">
        <v>166.874931512605</v>
      </c>
      <c r="L284" s="33">
        <v>11.277754936554622</v>
      </c>
      <c r="M284" s="33">
        <v>10728.183056023428</v>
      </c>
      <c r="N284" s="33">
        <v>26.120783507983191</v>
      </c>
      <c r="O284" s="33">
        <v>1679.272881195066</v>
      </c>
      <c r="P284" s="33">
        <v>9.8513486380792248</v>
      </c>
      <c r="Q284" s="33">
        <v>12.693529992002615</v>
      </c>
      <c r="R284" s="33">
        <v>6.3885882849418998</v>
      </c>
      <c r="S284" s="37">
        <v>3.5278200768644553E-2</v>
      </c>
      <c r="T284" s="37">
        <v>1.0352782007686445</v>
      </c>
      <c r="U284" s="37">
        <v>0.17057755790349427</v>
      </c>
      <c r="V284" s="37">
        <v>0.17257428344311165</v>
      </c>
      <c r="W284" s="37">
        <v>0.13853673687847401</v>
      </c>
      <c r="X284" s="37">
        <v>0.13496704783194691</v>
      </c>
    </row>
    <row r="285" spans="1:24" x14ac:dyDescent="0.3">
      <c r="A285" s="34">
        <v>18142</v>
      </c>
      <c r="B285" s="33">
        <v>15.49</v>
      </c>
      <c r="C285" s="33">
        <v>1.04</v>
      </c>
      <c r="D285" s="33">
        <v>2.39</v>
      </c>
      <c r="E285" s="37">
        <v>0.10971478896226738</v>
      </c>
      <c r="F285" s="37">
        <v>-6.8655464026301516E-3</v>
      </c>
      <c r="G285" s="37">
        <v>1.7770115012482712E-2</v>
      </c>
      <c r="H285" s="37">
        <v>3.4518046104298428E-2</v>
      </c>
      <c r="I285" s="33">
        <v>23.9</v>
      </c>
      <c r="J285" s="33">
        <v>2.3166666666666664</v>
      </c>
      <c r="K285" s="33">
        <v>168.35037531380755</v>
      </c>
      <c r="L285" s="33">
        <v>11.303059414225942</v>
      </c>
      <c r="M285" s="33">
        <v>10883.592490465418</v>
      </c>
      <c r="N285" s="33">
        <v>25.975300000000001</v>
      </c>
      <c r="O285" s="33">
        <v>1679.2631408787829</v>
      </c>
      <c r="P285" s="33">
        <v>9.8840483617382855</v>
      </c>
      <c r="Q285" s="33">
        <v>12.735568365609875</v>
      </c>
      <c r="R285" s="33">
        <v>6.4811715481171541</v>
      </c>
      <c r="S285" s="37">
        <v>1.2995634487806489E-2</v>
      </c>
      <c r="T285" s="37">
        <v>1.0129956344878064</v>
      </c>
      <c r="U285" s="37">
        <v>0.1970147048271691</v>
      </c>
      <c r="V285" s="37">
        <v>0.16219862392734896</v>
      </c>
      <c r="W285" s="37">
        <v>0.13547334821002277</v>
      </c>
      <c r="X285" s="37">
        <v>0.13088289092214911</v>
      </c>
    </row>
    <row r="286" spans="1:24" x14ac:dyDescent="0.3">
      <c r="A286" s="34">
        <v>18172</v>
      </c>
      <c r="B286" s="33">
        <v>15.89</v>
      </c>
      <c r="C286" s="33">
        <v>1.0733299999999999</v>
      </c>
      <c r="D286" s="33">
        <v>2.3666700000000001</v>
      </c>
      <c r="E286" s="37">
        <v>0.13604958033116499</v>
      </c>
      <c r="F286" s="37">
        <v>-5.4597417840858142E-3</v>
      </c>
      <c r="G286" s="37">
        <v>1.8302807653144626E-2</v>
      </c>
      <c r="H286" s="37">
        <v>3.4950169471078318E-2</v>
      </c>
      <c r="I286" s="33">
        <v>23.7</v>
      </c>
      <c r="J286" s="33">
        <v>2.3174999999999999</v>
      </c>
      <c r="K286" s="33">
        <v>174.15507046413501</v>
      </c>
      <c r="L286" s="33">
        <v>11.763742088185653</v>
      </c>
      <c r="M286" s="33">
        <v>11322.232742959413</v>
      </c>
      <c r="N286" s="33">
        <v>25.938803059493669</v>
      </c>
      <c r="O286" s="33">
        <v>1686.3428927488833</v>
      </c>
      <c r="P286" s="33">
        <v>10.169850844772139</v>
      </c>
      <c r="Q286" s="33">
        <v>13.104711241762137</v>
      </c>
      <c r="R286" s="33">
        <v>6.7140750505985203</v>
      </c>
      <c r="S286" s="37">
        <v>2.5495326119847408E-2</v>
      </c>
      <c r="T286" s="37">
        <v>1.0254953261198474</v>
      </c>
      <c r="U286" s="37">
        <v>0.2226156390682974</v>
      </c>
      <c r="V286" s="37">
        <v>0.15238678958457097</v>
      </c>
      <c r="W286" s="37">
        <v>0.13749277354751843</v>
      </c>
      <c r="X286" s="37">
        <v>0.12541356215282562</v>
      </c>
    </row>
    <row r="287" spans="1:24" x14ac:dyDescent="0.3">
      <c r="A287" s="34">
        <v>18203</v>
      </c>
      <c r="B287" s="33">
        <v>16.11</v>
      </c>
      <c r="C287" s="33">
        <v>1.10667</v>
      </c>
      <c r="D287" s="33">
        <v>2.3433299999999999</v>
      </c>
      <c r="E287" s="37">
        <v>0.16405327680503712</v>
      </c>
      <c r="F287" s="37">
        <v>-3.0281292088751854E-4</v>
      </c>
      <c r="G287" s="37">
        <v>2.3771302144168338E-2</v>
      </c>
      <c r="H287" s="37">
        <v>3.5547561350221635E-2</v>
      </c>
      <c r="I287" s="33">
        <v>23.8</v>
      </c>
      <c r="J287" s="33">
        <v>2.3183333333333334</v>
      </c>
      <c r="K287" s="33">
        <v>175.82440462184871</v>
      </c>
      <c r="L287" s="33">
        <v>12.0781870802521</v>
      </c>
      <c r="M287" s="33">
        <v>11496.196059377931</v>
      </c>
      <c r="N287" s="33">
        <v>25.575083928151258</v>
      </c>
      <c r="O287" s="33">
        <v>1672.214842447057</v>
      </c>
      <c r="P287" s="33">
        <v>10.215861011650638</v>
      </c>
      <c r="Q287" s="33">
        <v>13.165319750818014</v>
      </c>
      <c r="R287" s="33">
        <v>6.8748319698890041</v>
      </c>
      <c r="S287" s="37">
        <v>1.3750216640258411E-2</v>
      </c>
      <c r="T287" s="37">
        <v>1.0137502166402583</v>
      </c>
      <c r="U287" s="37">
        <v>0.24058842651547274</v>
      </c>
      <c r="V287" s="37">
        <v>0.1366623873323185</v>
      </c>
      <c r="W287" s="37">
        <v>0.13698930332315395</v>
      </c>
      <c r="X287" s="37">
        <v>0.12278132624668547</v>
      </c>
    </row>
    <row r="288" spans="1:24" x14ac:dyDescent="0.3">
      <c r="A288" s="34">
        <v>18233</v>
      </c>
      <c r="B288" s="33">
        <v>16.54</v>
      </c>
      <c r="C288" s="33">
        <v>1.1399999999999999</v>
      </c>
      <c r="D288" s="33">
        <v>2.3199999999999998</v>
      </c>
      <c r="E288" s="37">
        <v>0.19262250710402307</v>
      </c>
      <c r="F288" s="37">
        <v>4.8814278226174679E-3</v>
      </c>
      <c r="G288" s="37">
        <v>2.9202188261057138E-2</v>
      </c>
      <c r="H288" s="37">
        <v>3.6153430888595572E-2</v>
      </c>
      <c r="I288" s="33">
        <v>23.6</v>
      </c>
      <c r="J288" s="33">
        <v>2.3191666666666664</v>
      </c>
      <c r="K288" s="33">
        <v>182.0472296610169</v>
      </c>
      <c r="L288" s="33">
        <v>12.547390677966099</v>
      </c>
      <c r="M288" s="33">
        <v>11971.439653380085</v>
      </c>
      <c r="N288" s="33">
        <v>25.535040677966098</v>
      </c>
      <c r="O288" s="33">
        <v>1679.1862149843892</v>
      </c>
      <c r="P288" s="33">
        <v>10.529330904131138</v>
      </c>
      <c r="Q288" s="33">
        <v>13.570829980109989</v>
      </c>
      <c r="R288" s="33">
        <v>7.1293103448275863</v>
      </c>
      <c r="S288" s="37">
        <v>2.6341492406662163E-2</v>
      </c>
      <c r="T288" s="37">
        <v>1.0263414924066621</v>
      </c>
      <c r="U288" s="37">
        <v>0.22129542272501412</v>
      </c>
      <c r="V288" s="37">
        <v>0.14243252843778098</v>
      </c>
      <c r="W288" s="37">
        <v>0.1418515236611686</v>
      </c>
      <c r="X288" s="37">
        <v>0.12180773849659143</v>
      </c>
    </row>
    <row r="289" spans="1:24" x14ac:dyDescent="0.3">
      <c r="A289" s="34">
        <v>18264</v>
      </c>
      <c r="B289" s="33">
        <v>16.88</v>
      </c>
      <c r="C289" s="33">
        <v>1.1499999999999999</v>
      </c>
      <c r="D289" s="33">
        <v>2.3366699999999998</v>
      </c>
      <c r="E289" s="37">
        <v>0.22176416088752648</v>
      </c>
      <c r="F289" s="37">
        <v>1.0088139579599087E-2</v>
      </c>
      <c r="G289" s="37">
        <v>3.4597568722868566E-2</v>
      </c>
      <c r="H289" s="37">
        <v>3.6767695607917261E-2</v>
      </c>
      <c r="I289" s="33">
        <v>23.5</v>
      </c>
      <c r="J289" s="33">
        <v>2.3199999999999998</v>
      </c>
      <c r="K289" s="33">
        <v>186.58002723404252</v>
      </c>
      <c r="L289" s="33">
        <v>12.711317021276594</v>
      </c>
      <c r="M289" s="33">
        <v>12339.174863911545</v>
      </c>
      <c r="N289" s="33">
        <v>25.82795925574468</v>
      </c>
      <c r="O289" s="33">
        <v>1708.0912161881631</v>
      </c>
      <c r="P289" s="33">
        <v>10.745733299747899</v>
      </c>
      <c r="Q289" s="33">
        <v>13.84968229661381</v>
      </c>
      <c r="R289" s="33">
        <v>7.2239554579808019</v>
      </c>
      <c r="S289" s="37">
        <v>2.0347799572265821E-2</v>
      </c>
      <c r="T289" s="37">
        <v>1.0203477995722658</v>
      </c>
      <c r="U289" s="37">
        <v>0.18514003827758518</v>
      </c>
      <c r="V289" s="37">
        <v>0.14674918073157972</v>
      </c>
      <c r="W289" s="37">
        <v>0.14544713257876385</v>
      </c>
      <c r="X289" s="37">
        <v>0.12231180476238812</v>
      </c>
    </row>
    <row r="290" spans="1:24" x14ac:dyDescent="0.3">
      <c r="A290" s="34">
        <v>18295</v>
      </c>
      <c r="B290" s="33">
        <v>17.21</v>
      </c>
      <c r="C290" s="33">
        <v>1.1599999999999999</v>
      </c>
      <c r="D290" s="33">
        <v>2.3533300000000001</v>
      </c>
      <c r="E290" s="37">
        <v>0.2116557240459731</v>
      </c>
      <c r="F290" s="37">
        <v>9.0924260892117914E-3</v>
      </c>
      <c r="G290" s="37">
        <v>3.7650635566892632E-2</v>
      </c>
      <c r="H290" s="37">
        <v>3.6052116535496559E-2</v>
      </c>
      <c r="I290" s="33">
        <v>23.5</v>
      </c>
      <c r="J290" s="33">
        <v>2.3408333333333333</v>
      </c>
      <c r="K290" s="33">
        <v>190.22762255319148</v>
      </c>
      <c r="L290" s="33">
        <v>12.821850212765955</v>
      </c>
      <c r="M290" s="33">
        <v>12651.06553977661</v>
      </c>
      <c r="N290" s="33">
        <v>26.012107552765954</v>
      </c>
      <c r="O290" s="33">
        <v>1729.9321363580757</v>
      </c>
      <c r="P290" s="33">
        <v>10.911564066731675</v>
      </c>
      <c r="Q290" s="33">
        <v>14.060924925588571</v>
      </c>
      <c r="R290" s="33">
        <v>7.3130415198888379</v>
      </c>
      <c r="S290" s="37">
        <v>1.9361121055637205E-2</v>
      </c>
      <c r="T290" s="37">
        <v>1.0193611210556373</v>
      </c>
      <c r="U290" s="37">
        <v>0.24434371275704736</v>
      </c>
      <c r="V290" s="37">
        <v>0.14175791619241362</v>
      </c>
      <c r="W290" s="37">
        <v>0.14495201488461351</v>
      </c>
      <c r="X290" s="37">
        <v>0.11848439345976747</v>
      </c>
    </row>
    <row r="291" spans="1:24" x14ac:dyDescent="0.3">
      <c r="A291" s="34">
        <v>18323</v>
      </c>
      <c r="B291" s="33">
        <v>17.350000000000001</v>
      </c>
      <c r="C291" s="33">
        <v>1.17</v>
      </c>
      <c r="D291" s="33">
        <v>2.37</v>
      </c>
      <c r="E291" s="37">
        <v>0.20169081390942356</v>
      </c>
      <c r="F291" s="37">
        <v>8.1093399097120766E-3</v>
      </c>
      <c r="G291" s="37">
        <v>4.0618051639721209E-2</v>
      </c>
      <c r="H291" s="37">
        <v>3.5342071650906526E-2</v>
      </c>
      <c r="I291" s="33">
        <v>23.6</v>
      </c>
      <c r="J291" s="33">
        <v>2.3616666666666668</v>
      </c>
      <c r="K291" s="33">
        <v>190.96248093220336</v>
      </c>
      <c r="L291" s="33">
        <v>12.877585169491523</v>
      </c>
      <c r="M291" s="33">
        <v>12771.305732584107</v>
      </c>
      <c r="N291" s="33">
        <v>26.085364830508471</v>
      </c>
      <c r="O291" s="33">
        <v>1744.553002087858</v>
      </c>
      <c r="P291" s="33">
        <v>10.910946522976246</v>
      </c>
      <c r="Q291" s="33">
        <v>14.056777000220665</v>
      </c>
      <c r="R291" s="33">
        <v>7.3206751054852326</v>
      </c>
      <c r="S291" s="37">
        <v>8.1018961694202217E-3</v>
      </c>
      <c r="T291" s="37">
        <v>1.0081018961694201</v>
      </c>
      <c r="U291" s="37">
        <v>0.26535036843169313</v>
      </c>
      <c r="V291" s="37">
        <v>0.13112143418216604</v>
      </c>
      <c r="W291" s="37">
        <v>0.1476192086752981</v>
      </c>
      <c r="X291" s="37">
        <v>0.11247471664453901</v>
      </c>
    </row>
    <row r="292" spans="1:24" x14ac:dyDescent="0.3">
      <c r="A292" s="34">
        <v>18354</v>
      </c>
      <c r="B292" s="33">
        <v>17.84</v>
      </c>
      <c r="C292" s="33">
        <v>1.18</v>
      </c>
      <c r="D292" s="33">
        <v>2.4266700000000001</v>
      </c>
      <c r="E292" s="37">
        <v>0.19186473465781262</v>
      </c>
      <c r="F292" s="37">
        <v>7.1358634640930063E-3</v>
      </c>
      <c r="G292" s="37">
        <v>4.3500739660436771E-2</v>
      </c>
      <c r="H292" s="37">
        <v>3.4636639408627268E-2</v>
      </c>
      <c r="I292" s="33">
        <v>23.6</v>
      </c>
      <c r="J292" s="33">
        <v>2.3824999999999998</v>
      </c>
      <c r="K292" s="33">
        <v>196.35565762711863</v>
      </c>
      <c r="L292" s="33">
        <v>12.987649999999999</v>
      </c>
      <c r="M292" s="33">
        <v>13204.376906801419</v>
      </c>
      <c r="N292" s="33">
        <v>26.709102224999999</v>
      </c>
      <c r="O292" s="33">
        <v>1796.1135262571636</v>
      </c>
      <c r="P292" s="33">
        <v>11.178021600956091</v>
      </c>
      <c r="Q292" s="33">
        <v>14.394940886127355</v>
      </c>
      <c r="R292" s="33">
        <v>7.3516382532441575</v>
      </c>
      <c r="S292" s="37">
        <v>2.7850620758994953E-2</v>
      </c>
      <c r="T292" s="37">
        <v>1.027850620758995</v>
      </c>
      <c r="U292" s="37">
        <v>0.23389162895327487</v>
      </c>
      <c r="V292" s="37">
        <v>0.13008787050733339</v>
      </c>
      <c r="W292" s="37">
        <v>0.14437733225649119</v>
      </c>
      <c r="X292" s="37">
        <v>0.11026612260265445</v>
      </c>
    </row>
    <row r="293" spans="1:24" x14ac:dyDescent="0.3">
      <c r="A293" s="34">
        <v>18384</v>
      </c>
      <c r="B293" s="33">
        <v>18.440000000000001</v>
      </c>
      <c r="C293" s="33">
        <v>1.19</v>
      </c>
      <c r="D293" s="33">
        <v>2.48333</v>
      </c>
      <c r="E293" s="37">
        <v>0.14916533440217394</v>
      </c>
      <c r="F293" s="37">
        <v>2.967858689004288E-3</v>
      </c>
      <c r="G293" s="37">
        <v>4.4523716406040137E-2</v>
      </c>
      <c r="H293" s="37">
        <v>3.0996443274899477E-2</v>
      </c>
      <c r="I293" s="33">
        <v>23.7</v>
      </c>
      <c r="J293" s="33">
        <v>2.4033333333333333</v>
      </c>
      <c r="K293" s="33">
        <v>202.10317805907175</v>
      </c>
      <c r="L293" s="33">
        <v>13.042450210970465</v>
      </c>
      <c r="M293" s="33">
        <v>13663.970888039852</v>
      </c>
      <c r="N293" s="33">
        <v>27.217401581856539</v>
      </c>
      <c r="O293" s="33">
        <v>1840.138222635358</v>
      </c>
      <c r="P293" s="33">
        <v>11.461543104586223</v>
      </c>
      <c r="Q293" s="33">
        <v>14.750478376961714</v>
      </c>
      <c r="R293" s="33">
        <v>7.4255133228366752</v>
      </c>
      <c r="S293" s="37">
        <v>3.3079090976584437E-2</v>
      </c>
      <c r="T293" s="37">
        <v>1.0330790909765843</v>
      </c>
      <c r="U293" s="37">
        <v>0.21644609292549655</v>
      </c>
      <c r="V293" s="37">
        <v>0.10339953254946099</v>
      </c>
      <c r="W293" s="37">
        <v>0.14557260933481331</v>
      </c>
      <c r="X293" s="37">
        <v>0.10877972874186792</v>
      </c>
    </row>
    <row r="294" spans="1:24" x14ac:dyDescent="0.3">
      <c r="A294" s="34">
        <v>18415</v>
      </c>
      <c r="B294" s="33">
        <v>18.739999999999998</v>
      </c>
      <c r="C294" s="33">
        <v>1.2</v>
      </c>
      <c r="D294" s="33">
        <v>2.54</v>
      </c>
      <c r="E294" s="37">
        <v>0.1084013022045236</v>
      </c>
      <c r="F294" s="37">
        <v>-1.0599073290387118E-3</v>
      </c>
      <c r="G294" s="37">
        <v>4.5495929058874118E-2</v>
      </c>
      <c r="H294" s="37">
        <v>2.7393839850669011E-2</v>
      </c>
      <c r="I294" s="33">
        <v>23.8</v>
      </c>
      <c r="J294" s="33">
        <v>2.4241666666666664</v>
      </c>
      <c r="K294" s="33">
        <v>204.52820252100838</v>
      </c>
      <c r="L294" s="33">
        <v>13.096789915966387</v>
      </c>
      <c r="M294" s="33">
        <v>13901.712374626079</v>
      </c>
      <c r="N294" s="33">
        <v>27.721538655462183</v>
      </c>
      <c r="O294" s="33">
        <v>1884.2235555789882</v>
      </c>
      <c r="P294" s="33">
        <v>11.554126144044284</v>
      </c>
      <c r="Q294" s="33">
        <v>14.858173852604384</v>
      </c>
      <c r="R294" s="33">
        <v>7.3779527559055111</v>
      </c>
      <c r="S294" s="37">
        <v>1.6138058681828295E-2</v>
      </c>
      <c r="T294" s="37">
        <v>1.0161380586818283</v>
      </c>
      <c r="U294" s="37">
        <v>0.17803266472440704</v>
      </c>
      <c r="V294" s="37">
        <v>9.4221162630574895E-2</v>
      </c>
      <c r="W294" s="37">
        <v>0.13812579418370241</v>
      </c>
      <c r="X294" s="37">
        <v>0.10456462271501898</v>
      </c>
    </row>
    <row r="295" spans="1:24" x14ac:dyDescent="0.3">
      <c r="A295" s="34">
        <v>18445</v>
      </c>
      <c r="B295" s="33">
        <v>17.38</v>
      </c>
      <c r="C295" s="33">
        <v>1.24333</v>
      </c>
      <c r="D295" s="33">
        <v>2.6</v>
      </c>
      <c r="E295" s="37">
        <v>6.9427863912926213E-2</v>
      </c>
      <c r="F295" s="37">
        <v>-4.9546599434555638E-3</v>
      </c>
      <c r="G295" s="37">
        <v>4.6420764858925878E-2</v>
      </c>
      <c r="H295" s="37">
        <v>2.3825772656820732E-2</v>
      </c>
      <c r="I295" s="33">
        <v>24.1</v>
      </c>
      <c r="J295" s="33">
        <v>2.4449999999999998</v>
      </c>
      <c r="K295" s="33">
        <v>187.32394771784229</v>
      </c>
      <c r="L295" s="33">
        <v>13.400775829460581</v>
      </c>
      <c r="M295" s="33">
        <v>12808.248874049646</v>
      </c>
      <c r="N295" s="33">
        <v>28.023145228215768</v>
      </c>
      <c r="O295" s="33">
        <v>1916.0786577979911</v>
      </c>
      <c r="P295" s="33">
        <v>10.539745658930984</v>
      </c>
      <c r="Q295" s="33">
        <v>13.550950714985753</v>
      </c>
      <c r="R295" s="33">
        <v>6.684615384615384</v>
      </c>
      <c r="S295" s="37">
        <v>-7.5340156973030092E-2</v>
      </c>
      <c r="T295" s="37">
        <v>0.92465984302696991</v>
      </c>
      <c r="U295" s="37">
        <v>0.13905875605930262</v>
      </c>
      <c r="V295" s="37">
        <v>7.636901844462507E-2</v>
      </c>
      <c r="W295" s="37">
        <v>0.14598170733176907</v>
      </c>
      <c r="X295" s="37">
        <v>0.10654442038602507</v>
      </c>
    </row>
    <row r="296" spans="1:24" x14ac:dyDescent="0.3">
      <c r="A296" s="34">
        <v>18476</v>
      </c>
      <c r="B296" s="33">
        <v>18.43</v>
      </c>
      <c r="C296" s="33">
        <v>1.28667</v>
      </c>
      <c r="D296" s="33">
        <v>2.66</v>
      </c>
      <c r="E296" s="37">
        <v>1.7782934997701227E-2</v>
      </c>
      <c r="F296" s="37">
        <v>-1.088283098409315E-2</v>
      </c>
      <c r="G296" s="37">
        <v>4.6257955324024103E-2</v>
      </c>
      <c r="H296" s="37">
        <v>2.1615740769048486E-2</v>
      </c>
      <c r="I296" s="33">
        <v>24.3</v>
      </c>
      <c r="J296" s="33">
        <v>2.4658333333333333</v>
      </c>
      <c r="K296" s="33">
        <v>197.00608189300408</v>
      </c>
      <c r="L296" s="33">
        <v>13.753761008641975</v>
      </c>
      <c r="M296" s="33">
        <v>13548.631076466849</v>
      </c>
      <c r="N296" s="33">
        <v>28.433867489711936</v>
      </c>
      <c r="O296" s="33">
        <v>1955.4725265003703</v>
      </c>
      <c r="P296" s="33">
        <v>11.040611670261532</v>
      </c>
      <c r="Q296" s="33">
        <v>14.189059134964523</v>
      </c>
      <c r="R296" s="33">
        <v>6.9285714285714279</v>
      </c>
      <c r="S296" s="37">
        <v>5.8659651844486065E-2</v>
      </c>
      <c r="T296" s="37">
        <v>1.058659651844486</v>
      </c>
      <c r="U296" s="37">
        <v>0.25340061255785473</v>
      </c>
      <c r="V296" s="37">
        <v>0.10738040607628729</v>
      </c>
      <c r="W296" s="37">
        <v>0.17568432138279544</v>
      </c>
      <c r="X296" s="37">
        <v>0.11188224457210705</v>
      </c>
    </row>
    <row r="297" spans="1:24" x14ac:dyDescent="0.3">
      <c r="A297" s="34">
        <v>18507</v>
      </c>
      <c r="B297" s="33">
        <v>19.079999999999998</v>
      </c>
      <c r="C297" s="33">
        <v>1.33</v>
      </c>
      <c r="D297" s="33">
        <v>2.72</v>
      </c>
      <c r="E297" s="37">
        <v>-3.1558050535894444E-2</v>
      </c>
      <c r="F297" s="37">
        <v>-1.664269319888767E-2</v>
      </c>
      <c r="G297" s="37">
        <v>4.6102871712266236E-2</v>
      </c>
      <c r="H297" s="37">
        <v>1.9458468392878459E-2</v>
      </c>
      <c r="I297" s="33">
        <v>24.4</v>
      </c>
      <c r="J297" s="33">
        <v>2.4866666666666664</v>
      </c>
      <c r="K297" s="33">
        <v>203.11832950819669</v>
      </c>
      <c r="L297" s="33">
        <v>14.158667622950821</v>
      </c>
      <c r="M297" s="33">
        <v>14050.13066157301</v>
      </c>
      <c r="N297" s="33">
        <v>28.95607213114754</v>
      </c>
      <c r="O297" s="33">
        <v>2002.9536372892346</v>
      </c>
      <c r="P297" s="33">
        <v>11.337391102277293</v>
      </c>
      <c r="Q297" s="33">
        <v>14.563472220744732</v>
      </c>
      <c r="R297" s="33">
        <v>7.0147058823529402</v>
      </c>
      <c r="S297" s="37">
        <v>3.46608943384085E-2</v>
      </c>
      <c r="T297" s="37">
        <v>1.0346608943384086</v>
      </c>
      <c r="U297" s="37">
        <v>0.23467634049040798</v>
      </c>
      <c r="V297" s="37">
        <v>8.9601147399522851E-2</v>
      </c>
      <c r="W297" s="37">
        <v>0.16287992424829767</v>
      </c>
      <c r="X297" s="37">
        <v>0.10732630458298598</v>
      </c>
    </row>
    <row r="298" spans="1:24" x14ac:dyDescent="0.3">
      <c r="A298" s="34">
        <v>18537</v>
      </c>
      <c r="B298" s="33">
        <v>19.87</v>
      </c>
      <c r="C298" s="33">
        <v>1.3766700000000001</v>
      </c>
      <c r="D298" s="33">
        <v>2.76</v>
      </c>
      <c r="E298" s="37">
        <v>-7.8745910536449082E-2</v>
      </c>
      <c r="F298" s="37">
        <v>-2.22446507692875E-2</v>
      </c>
      <c r="G298" s="37">
        <v>4.5953874609266698E-2</v>
      </c>
      <c r="H298" s="37">
        <v>1.7351013696178086E-2</v>
      </c>
      <c r="I298" s="33">
        <v>24.6</v>
      </c>
      <c r="J298" s="33">
        <v>2.5074999999999998</v>
      </c>
      <c r="K298" s="33">
        <v>209.80862235772358</v>
      </c>
      <c r="L298" s="33">
        <v>14.536348069512194</v>
      </c>
      <c r="M298" s="33">
        <v>14596.70510471695</v>
      </c>
      <c r="N298" s="33">
        <v>29.143019512195114</v>
      </c>
      <c r="O298" s="33">
        <v>2027.5242118278193</v>
      </c>
      <c r="P298" s="33">
        <v>11.662444039105251</v>
      </c>
      <c r="Q298" s="33">
        <v>14.972212563986435</v>
      </c>
      <c r="R298" s="33">
        <v>7.1992753623188417</v>
      </c>
      <c r="S298" s="37">
        <v>4.0570390543585091E-2</v>
      </c>
      <c r="T298" s="37">
        <v>1.040570390543585</v>
      </c>
      <c r="U298" s="37">
        <v>0.22368348314107434</v>
      </c>
      <c r="V298" s="37">
        <v>6.2020426475117851E-2</v>
      </c>
      <c r="W298" s="37">
        <v>0.16470773087175061</v>
      </c>
      <c r="X298" s="37">
        <v>0.10076037475438948</v>
      </c>
    </row>
    <row r="299" spans="1:24" x14ac:dyDescent="0.3">
      <c r="A299" s="34">
        <v>18568</v>
      </c>
      <c r="B299" s="33">
        <v>19.829999999999998</v>
      </c>
      <c r="C299" s="33">
        <v>1.42333</v>
      </c>
      <c r="D299" s="33">
        <v>2.8</v>
      </c>
      <c r="E299" s="37">
        <v>-0.10048074688097752</v>
      </c>
      <c r="F299" s="37">
        <v>-2.8813382314031077E-2</v>
      </c>
      <c r="G299" s="37">
        <v>4.648600385576529E-2</v>
      </c>
      <c r="H299" s="37">
        <v>1.5899679450583903E-2</v>
      </c>
      <c r="I299" s="33">
        <v>24.7</v>
      </c>
      <c r="J299" s="33">
        <v>2.5283333333333333</v>
      </c>
      <c r="K299" s="33">
        <v>208.53854210526313</v>
      </c>
      <c r="L299" s="33">
        <v>14.968187752631577</v>
      </c>
      <c r="M299" s="33">
        <v>14595.123655460984</v>
      </c>
      <c r="N299" s="33">
        <v>29.445684210526313</v>
      </c>
      <c r="O299" s="33">
        <v>2060.8344042002395</v>
      </c>
      <c r="P299" s="33">
        <v>11.542173388716286</v>
      </c>
      <c r="Q299" s="33">
        <v>14.812579571593147</v>
      </c>
      <c r="R299" s="33">
        <v>7.0821428571428573</v>
      </c>
      <c r="S299" s="37">
        <v>-2.0151140320209772E-3</v>
      </c>
      <c r="T299" s="37">
        <v>0.99798488596797907</v>
      </c>
      <c r="U299" s="37">
        <v>0.16994827019636882</v>
      </c>
      <c r="V299" s="37">
        <v>5.8482195996314879E-2</v>
      </c>
      <c r="W299" s="37">
        <v>0.1459176452984563</v>
      </c>
      <c r="X299" s="37">
        <v>9.4724522367011232E-2</v>
      </c>
    </row>
    <row r="300" spans="1:24" x14ac:dyDescent="0.3">
      <c r="A300" s="34">
        <v>18598</v>
      </c>
      <c r="B300" s="33">
        <v>19.75</v>
      </c>
      <c r="C300" s="33">
        <v>1.47</v>
      </c>
      <c r="D300" s="33">
        <v>2.84</v>
      </c>
      <c r="E300" s="37">
        <v>-0.1216025787577768</v>
      </c>
      <c r="F300" s="37">
        <v>-3.5320244837796277E-2</v>
      </c>
      <c r="G300" s="37">
        <v>4.7001711302320004E-2</v>
      </c>
      <c r="H300" s="37">
        <v>1.4469251519125592E-2</v>
      </c>
      <c r="I300" s="33">
        <v>25</v>
      </c>
      <c r="J300" s="33">
        <v>2.5491666666666668</v>
      </c>
      <c r="K300" s="33">
        <v>205.20486999999997</v>
      </c>
      <c r="L300" s="33">
        <v>15.2734764</v>
      </c>
      <c r="M300" s="33">
        <v>14450.887327535584</v>
      </c>
      <c r="N300" s="33">
        <v>29.507940799999997</v>
      </c>
      <c r="O300" s="33">
        <v>2078.0010131747372</v>
      </c>
      <c r="P300" s="33">
        <v>11.306665788890751</v>
      </c>
      <c r="Q300" s="33">
        <v>14.508560511396039</v>
      </c>
      <c r="R300" s="33">
        <v>6.954225352112676</v>
      </c>
      <c r="S300" s="37">
        <v>-4.0424511845736618E-3</v>
      </c>
      <c r="T300" s="37">
        <v>0.99595754881542631</v>
      </c>
      <c r="U300" s="37">
        <v>0.13922823665073203</v>
      </c>
      <c r="V300" s="37">
        <v>6.6407053242425462E-2</v>
      </c>
      <c r="W300" s="37">
        <v>0.15913173801469416</v>
      </c>
      <c r="X300" s="37">
        <v>9.809041233303617E-2</v>
      </c>
    </row>
    <row r="301" spans="1:24" x14ac:dyDescent="0.3">
      <c r="A301" s="34">
        <v>18629</v>
      </c>
      <c r="B301" s="33">
        <v>21.21</v>
      </c>
      <c r="C301" s="33">
        <v>1.4866699999999999</v>
      </c>
      <c r="D301" s="33">
        <v>2.8366699999999998</v>
      </c>
      <c r="E301" s="37">
        <v>-0.1421300283004886</v>
      </c>
      <c r="F301" s="37">
        <v>-4.1764731202699412E-2</v>
      </c>
      <c r="G301" s="37">
        <v>4.7501747216296408E-2</v>
      </c>
      <c r="H301" s="37">
        <v>1.3059138512867996E-2</v>
      </c>
      <c r="I301" s="33">
        <v>25.4</v>
      </c>
      <c r="J301" s="33">
        <v>2.57</v>
      </c>
      <c r="K301" s="33">
        <v>216.90398149606301</v>
      </c>
      <c r="L301" s="33">
        <v>15.203424901968502</v>
      </c>
      <c r="M301" s="33">
        <v>15363.980295307088</v>
      </c>
      <c r="N301" s="33">
        <v>29.009194587007872</v>
      </c>
      <c r="O301" s="33">
        <v>2054.8110317910773</v>
      </c>
      <c r="P301" s="33">
        <v>11.895759839437055</v>
      </c>
      <c r="Q301" s="33">
        <v>15.257997535425226</v>
      </c>
      <c r="R301" s="33">
        <v>7.4770769952091722</v>
      </c>
      <c r="S301" s="37">
        <v>7.1319277229460326E-2</v>
      </c>
      <c r="T301" s="37">
        <v>1.0713192772294604</v>
      </c>
      <c r="U301" s="37">
        <v>0.17857718318614291</v>
      </c>
      <c r="V301" s="37">
        <v>7.2220912451118835E-2</v>
      </c>
      <c r="W301" s="37">
        <v>0.16182893151470346</v>
      </c>
      <c r="X301" s="37">
        <v>0.10086001140350209</v>
      </c>
    </row>
    <row r="302" spans="1:24" x14ac:dyDescent="0.3">
      <c r="A302" s="34">
        <v>18660</v>
      </c>
      <c r="B302" s="33">
        <v>22</v>
      </c>
      <c r="C302" s="33">
        <v>1.5033300000000001</v>
      </c>
      <c r="D302" s="33">
        <v>2.8333300000000001</v>
      </c>
      <c r="E302" s="37">
        <v>-0.14582738394585404</v>
      </c>
      <c r="F302" s="37">
        <v>-3.9619816623297943E-2</v>
      </c>
      <c r="G302" s="37">
        <v>4.9023329980021124E-2</v>
      </c>
      <c r="H302" s="37">
        <v>1.1305483993064414E-2</v>
      </c>
      <c r="I302" s="33">
        <v>25.7</v>
      </c>
      <c r="J302" s="33">
        <v>2.5791666666666666</v>
      </c>
      <c r="K302" s="33">
        <v>222.35665369649806</v>
      </c>
      <c r="L302" s="33">
        <v>15.194337645525293</v>
      </c>
      <c r="M302" s="33">
        <v>15839.898439122417</v>
      </c>
      <c r="N302" s="33">
        <v>28.636808073540859</v>
      </c>
      <c r="O302" s="33">
        <v>2039.9845202053964</v>
      </c>
      <c r="P302" s="33">
        <v>12.14150737068268</v>
      </c>
      <c r="Q302" s="33">
        <v>15.565638866147738</v>
      </c>
      <c r="R302" s="33">
        <v>7.7647150173117847</v>
      </c>
      <c r="S302" s="37">
        <v>3.6569684781724766E-2</v>
      </c>
      <c r="T302" s="37">
        <v>1.0365696847817247</v>
      </c>
      <c r="U302" s="37">
        <v>0.136175093301109</v>
      </c>
      <c r="V302" s="37">
        <v>5.7426886699059487E-2</v>
      </c>
      <c r="W302" s="37">
        <v>0.14227882873295083</v>
      </c>
      <c r="X302" s="37">
        <v>9.8845761373652863E-2</v>
      </c>
    </row>
    <row r="303" spans="1:24" x14ac:dyDescent="0.3">
      <c r="A303" s="34">
        <v>18688</v>
      </c>
      <c r="B303" s="33">
        <v>21.63</v>
      </c>
      <c r="C303" s="33">
        <v>1.52</v>
      </c>
      <c r="D303" s="33">
        <v>2.83</v>
      </c>
      <c r="E303" s="37">
        <v>-0.14953397408395308</v>
      </c>
      <c r="F303" s="37">
        <v>-3.7480806248971987E-2</v>
      </c>
      <c r="G303" s="37">
        <v>5.0538452759219865E-2</v>
      </c>
      <c r="H303" s="37">
        <v>9.5169395663265988E-3</v>
      </c>
      <c r="I303" s="33">
        <v>25.8</v>
      </c>
      <c r="J303" s="33">
        <v>2.5883333333333334</v>
      </c>
      <c r="K303" s="33">
        <v>217.76966627906975</v>
      </c>
      <c r="L303" s="33">
        <v>15.303277519379844</v>
      </c>
      <c r="M303" s="33">
        <v>15603.983672670347</v>
      </c>
      <c r="N303" s="33">
        <v>28.492286434108529</v>
      </c>
      <c r="O303" s="33">
        <v>2041.5753025269112</v>
      </c>
      <c r="P303" s="33">
        <v>11.84162648728309</v>
      </c>
      <c r="Q303" s="33">
        <v>15.177316546374964</v>
      </c>
      <c r="R303" s="33">
        <v>7.6431095406360416</v>
      </c>
      <c r="S303" s="37">
        <v>-1.6961213393348478E-2</v>
      </c>
      <c r="T303" s="37">
        <v>0.98303878660665156</v>
      </c>
      <c r="U303" s="37">
        <v>7.5970653376557618E-2</v>
      </c>
      <c r="V303" s="37">
        <v>5.260712201108575E-2</v>
      </c>
      <c r="W303" s="37">
        <v>0.13628712327450909</v>
      </c>
      <c r="X303" s="37">
        <v>9.9198800782751562E-2</v>
      </c>
    </row>
    <row r="304" spans="1:24" x14ac:dyDescent="0.3">
      <c r="A304" s="34">
        <v>18719</v>
      </c>
      <c r="B304" s="33">
        <v>21.92</v>
      </c>
      <c r="C304" s="33">
        <v>1.5333300000000001</v>
      </c>
      <c r="D304" s="33">
        <v>2.7933300000000001</v>
      </c>
      <c r="E304" s="37">
        <v>-0.1532487664028308</v>
      </c>
      <c r="F304" s="37">
        <v>-3.53525666883856E-2</v>
      </c>
      <c r="G304" s="37">
        <v>5.2044706359163584E-2</v>
      </c>
      <c r="H304" s="37">
        <v>7.6914304435726777E-3</v>
      </c>
      <c r="I304" s="33">
        <v>25.8</v>
      </c>
      <c r="J304" s="33">
        <v>2.5975000000000001</v>
      </c>
      <c r="K304" s="33">
        <v>220.68937054263563</v>
      </c>
      <c r="L304" s="33">
        <v>15.437483236046512</v>
      </c>
      <c r="M304" s="33">
        <v>15905.370324950005</v>
      </c>
      <c r="N304" s="33">
        <v>28.123094863953487</v>
      </c>
      <c r="O304" s="33">
        <v>2026.8680697898085</v>
      </c>
      <c r="P304" s="33">
        <v>11.951097197083948</v>
      </c>
      <c r="Q304" s="33">
        <v>15.31414375733269</v>
      </c>
      <c r="R304" s="33">
        <v>7.847264734206127</v>
      </c>
      <c r="S304" s="37">
        <v>1.3318222114847527E-2</v>
      </c>
      <c r="T304" s="37">
        <v>1.0133182221148476</v>
      </c>
      <c r="U304" s="37">
        <v>9.7296955041031863E-2</v>
      </c>
      <c r="V304" s="37">
        <v>6.5271762753543072E-2</v>
      </c>
      <c r="W304" s="37">
        <v>0.15280100900774318</v>
      </c>
      <c r="X304" s="37">
        <v>0.10399135058942477</v>
      </c>
    </row>
    <row r="305" spans="1:24" x14ac:dyDescent="0.3">
      <c r="A305" s="34">
        <v>18749</v>
      </c>
      <c r="B305" s="33">
        <v>21.93</v>
      </c>
      <c r="C305" s="33">
        <v>1.54667</v>
      </c>
      <c r="D305" s="33">
        <v>2.7566700000000002</v>
      </c>
      <c r="E305" s="37">
        <v>-0.14923872611255318</v>
      </c>
      <c r="F305" s="37">
        <v>-2.7973995949188257E-2</v>
      </c>
      <c r="G305" s="37">
        <v>5.303527721534973E-2</v>
      </c>
      <c r="H305" s="37">
        <v>8.3532098144383227E-3</v>
      </c>
      <c r="I305" s="33">
        <v>25.9</v>
      </c>
      <c r="J305" s="33">
        <v>2.6066666666666665</v>
      </c>
      <c r="K305" s="33">
        <v>219.93757876447876</v>
      </c>
      <c r="L305" s="33">
        <v>15.511666892277992</v>
      </c>
      <c r="M305" s="33">
        <v>15944.349881886779</v>
      </c>
      <c r="N305" s="33">
        <v>27.646845656756756</v>
      </c>
      <c r="O305" s="33">
        <v>2004.2549470543015</v>
      </c>
      <c r="P305" s="33">
        <v>11.86387540626917</v>
      </c>
      <c r="Q305" s="33">
        <v>15.200667239383652</v>
      </c>
      <c r="R305" s="33">
        <v>7.9552503564082748</v>
      </c>
      <c r="S305" s="37">
        <v>4.5610034998195143E-4</v>
      </c>
      <c r="T305" s="37">
        <v>1.0004561003499819</v>
      </c>
      <c r="U305" s="37">
        <v>7.9686707702173232E-2</v>
      </c>
      <c r="V305" s="37">
        <v>7.3701390019510704E-2</v>
      </c>
      <c r="W305" s="37">
        <v>0.15248189621905084</v>
      </c>
      <c r="X305" s="37">
        <v>0.10527732934149459</v>
      </c>
    </row>
    <row r="306" spans="1:24" x14ac:dyDescent="0.3">
      <c r="A306" s="34">
        <v>18780</v>
      </c>
      <c r="B306" s="33">
        <v>21.55</v>
      </c>
      <c r="C306" s="33">
        <v>1.56</v>
      </c>
      <c r="D306" s="33">
        <v>2.72</v>
      </c>
      <c r="E306" s="37">
        <v>-0.14512442500779343</v>
      </c>
      <c r="F306" s="37">
        <v>-2.0559819489830655E-2</v>
      </c>
      <c r="G306" s="37">
        <v>5.4046667302621643E-2</v>
      </c>
      <c r="H306" s="37">
        <v>9.0278601055429064E-3</v>
      </c>
      <c r="I306" s="33">
        <v>25.9</v>
      </c>
      <c r="J306" s="33">
        <v>2.6158333333333332</v>
      </c>
      <c r="K306" s="33">
        <v>216.12653088803089</v>
      </c>
      <c r="L306" s="33">
        <v>15.64535444015444</v>
      </c>
      <c r="M306" s="33">
        <v>15762.585747346346</v>
      </c>
      <c r="N306" s="33">
        <v>27.279079536679536</v>
      </c>
      <c r="O306" s="33">
        <v>1989.5235838877986</v>
      </c>
      <c r="P306" s="33">
        <v>11.615664857025171</v>
      </c>
      <c r="Q306" s="33">
        <v>14.884429187428131</v>
      </c>
      <c r="R306" s="33">
        <v>7.9227941176470589</v>
      </c>
      <c r="S306" s="37">
        <v>-1.7479745880040004E-2</v>
      </c>
      <c r="T306" s="37">
        <v>0.98252025411996002</v>
      </c>
      <c r="U306" s="37">
        <v>7.8739801864360581E-2</v>
      </c>
      <c r="V306" s="37">
        <v>8.639918526409307E-2</v>
      </c>
      <c r="W306" s="37">
        <v>0.14581872457470535</v>
      </c>
      <c r="X306" s="37">
        <v>0.10624774365839507</v>
      </c>
    </row>
    <row r="307" spans="1:24" x14ac:dyDescent="0.3">
      <c r="A307" s="34">
        <v>18810</v>
      </c>
      <c r="B307" s="33">
        <v>21.93</v>
      </c>
      <c r="C307" s="33">
        <v>1.54667</v>
      </c>
      <c r="D307" s="33">
        <v>2.65</v>
      </c>
      <c r="E307" s="37">
        <v>-0.14089526232688943</v>
      </c>
      <c r="F307" s="37">
        <v>-1.3108047040615745E-2</v>
      </c>
      <c r="G307" s="37">
        <v>5.5081068443857184E-2</v>
      </c>
      <c r="H307" s="37">
        <v>9.7165292245220414E-3</v>
      </c>
      <c r="I307" s="33">
        <v>25.9</v>
      </c>
      <c r="J307" s="33">
        <v>2.625</v>
      </c>
      <c r="K307" s="33">
        <v>219.93757876447876</v>
      </c>
      <c r="L307" s="33">
        <v>15.511666892277992</v>
      </c>
      <c r="M307" s="33">
        <v>16134.80890862147</v>
      </c>
      <c r="N307" s="33">
        <v>26.577044401544399</v>
      </c>
      <c r="O307" s="33">
        <v>1949.714710800132</v>
      </c>
      <c r="P307" s="33">
        <v>11.778190092457802</v>
      </c>
      <c r="Q307" s="33">
        <v>15.093562700583259</v>
      </c>
      <c r="R307" s="33">
        <v>8.2754716981132077</v>
      </c>
      <c r="S307" s="37">
        <v>1.7479745880039938E-2</v>
      </c>
      <c r="T307" s="37">
        <v>1.01747974588004</v>
      </c>
      <c r="U307" s="37">
        <v>0.1276008211645574</v>
      </c>
      <c r="V307" s="37">
        <v>9.498908343033996E-2</v>
      </c>
      <c r="W307" s="37">
        <v>0.14820742923129515</v>
      </c>
      <c r="X307" s="37">
        <v>0.10667382795891189</v>
      </c>
    </row>
    <row r="308" spans="1:24" x14ac:dyDescent="0.3">
      <c r="A308" s="34">
        <v>18841</v>
      </c>
      <c r="B308" s="33">
        <v>22.89</v>
      </c>
      <c r="C308" s="33">
        <v>1.5333300000000001</v>
      </c>
      <c r="D308" s="33">
        <v>2.58</v>
      </c>
      <c r="E308" s="37">
        <v>-0.11538606300660481</v>
      </c>
      <c r="F308" s="37">
        <v>-3.8854069363454258E-3</v>
      </c>
      <c r="G308" s="37">
        <v>5.7750280841684543E-2</v>
      </c>
      <c r="H308" s="37">
        <v>1.2580651002989995E-2</v>
      </c>
      <c r="I308" s="33">
        <v>25.9</v>
      </c>
      <c r="J308" s="33">
        <v>2.6341666666666668</v>
      </c>
      <c r="K308" s="33">
        <v>229.56548918918918</v>
      </c>
      <c r="L308" s="33">
        <v>15.377879053667955</v>
      </c>
      <c r="M308" s="33">
        <v>16935.131849688409</v>
      </c>
      <c r="N308" s="33">
        <v>25.875009266409268</v>
      </c>
      <c r="O308" s="33">
        <v>1908.8090944602927</v>
      </c>
      <c r="P308" s="33">
        <v>12.256989084145138</v>
      </c>
      <c r="Q308" s="33">
        <v>15.703908734990364</v>
      </c>
      <c r="R308" s="33">
        <v>8.8720930232558146</v>
      </c>
      <c r="S308" s="37">
        <v>4.2844571534678501E-2</v>
      </c>
      <c r="T308" s="37">
        <v>1.0428445715346786</v>
      </c>
      <c r="U308" s="37">
        <v>0.13960055668808291</v>
      </c>
      <c r="V308" s="37">
        <v>0.1022189591567173</v>
      </c>
      <c r="W308" s="37">
        <v>0.15512371258709479</v>
      </c>
      <c r="X308" s="37">
        <v>0.10464821321971041</v>
      </c>
    </row>
    <row r="309" spans="1:24" x14ac:dyDescent="0.3">
      <c r="A309" s="34">
        <v>18872</v>
      </c>
      <c r="B309" s="33">
        <v>23.48</v>
      </c>
      <c r="C309" s="33">
        <v>1.52</v>
      </c>
      <c r="D309" s="33">
        <v>2.5099999999999998</v>
      </c>
      <c r="E309" s="37">
        <v>-8.8477346621220754E-2</v>
      </c>
      <c r="F309" s="37">
        <v>5.5841502680165078E-3</v>
      </c>
      <c r="G309" s="37">
        <v>6.0529636784511176E-2</v>
      </c>
      <c r="H309" s="37">
        <v>1.5516432340363373E-2</v>
      </c>
      <c r="I309" s="33">
        <v>26.1</v>
      </c>
      <c r="J309" s="33">
        <v>2.6433333333333335</v>
      </c>
      <c r="K309" s="33">
        <v>233.67817777777776</v>
      </c>
      <c r="L309" s="33">
        <v>15.127377777777776</v>
      </c>
      <c r="M309" s="33">
        <v>17331.522447972209</v>
      </c>
      <c r="N309" s="33">
        <v>24.980077777777772</v>
      </c>
      <c r="O309" s="33">
        <v>1852.7308920106573</v>
      </c>
      <c r="P309" s="33">
        <v>12.444953157150037</v>
      </c>
      <c r="Q309" s="33">
        <v>15.939525555027894</v>
      </c>
      <c r="R309" s="33">
        <v>9.3545816733067735</v>
      </c>
      <c r="S309" s="37">
        <v>2.5448860995420323E-2</v>
      </c>
      <c r="T309" s="37">
        <v>1.0254488609954204</v>
      </c>
      <c r="U309" s="37">
        <v>9.7129347036946978E-2</v>
      </c>
      <c r="V309" s="37">
        <v>9.4682295688270912E-2</v>
      </c>
      <c r="W309" s="37">
        <v>0.145417106193932</v>
      </c>
      <c r="X309" s="37">
        <v>0.10391396170871303</v>
      </c>
    </row>
    <row r="310" spans="1:24" x14ac:dyDescent="0.3">
      <c r="A310" s="34">
        <v>18902</v>
      </c>
      <c r="B310" s="33">
        <v>23.36</v>
      </c>
      <c r="C310" s="33">
        <v>1.48333</v>
      </c>
      <c r="D310" s="33">
        <v>2.4866700000000002</v>
      </c>
      <c r="E310" s="37">
        <v>-6.0042408474282216E-2</v>
      </c>
      <c r="F310" s="37">
        <v>1.5312011246484403E-2</v>
      </c>
      <c r="G310" s="37">
        <v>6.3425152693413089E-2</v>
      </c>
      <c r="H310" s="37">
        <v>1.8528591570309949E-2</v>
      </c>
      <c r="I310" s="33">
        <v>26.2</v>
      </c>
      <c r="J310" s="33">
        <v>2.6525000000000003</v>
      </c>
      <c r="K310" s="33">
        <v>231.59656793893129</v>
      </c>
      <c r="L310" s="33">
        <v>14.706084637022901</v>
      </c>
      <c r="M310" s="33">
        <v>17268.026725820084</v>
      </c>
      <c r="N310" s="33">
        <v>24.653434828625958</v>
      </c>
      <c r="O310" s="33">
        <v>1838.1799665366025</v>
      </c>
      <c r="P310" s="33">
        <v>12.309457904118693</v>
      </c>
      <c r="Q310" s="33">
        <v>15.760621840301782</v>
      </c>
      <c r="R310" s="33">
        <v>9.3940892840626216</v>
      </c>
      <c r="S310" s="37">
        <v>-5.1238369998693953E-3</v>
      </c>
      <c r="T310" s="37">
        <v>0.9948761630001306</v>
      </c>
      <c r="U310" s="37">
        <v>5.2769073765124741E-2</v>
      </c>
      <c r="V310" s="37">
        <v>9.3931462128062471E-2</v>
      </c>
      <c r="W310" s="37">
        <v>0.13320416015194159</v>
      </c>
      <c r="X310" s="37">
        <v>0.10058479626022443</v>
      </c>
    </row>
    <row r="311" spans="1:24" x14ac:dyDescent="0.3">
      <c r="A311" s="34">
        <v>18933</v>
      </c>
      <c r="B311" s="33">
        <v>22.71</v>
      </c>
      <c r="C311" s="33">
        <v>1.4466699999999999</v>
      </c>
      <c r="D311" s="33">
        <v>2.46333</v>
      </c>
      <c r="E311" s="37">
        <v>-4.5837939633393887E-2</v>
      </c>
      <c r="F311" s="37">
        <v>2.4266384332669588E-2</v>
      </c>
      <c r="G311" s="37">
        <v>6.4338167281564829E-2</v>
      </c>
      <c r="H311" s="37">
        <v>2.0977993206387602E-2</v>
      </c>
      <c r="I311" s="33">
        <v>26.4</v>
      </c>
      <c r="J311" s="33">
        <v>2.6616666666666666</v>
      </c>
      <c r="K311" s="33">
        <v>223.44661477272729</v>
      </c>
      <c r="L311" s="33">
        <v>14.233972443560607</v>
      </c>
      <c r="M311" s="33">
        <v>16748.801021782871</v>
      </c>
      <c r="N311" s="33">
        <v>24.237021117045458</v>
      </c>
      <c r="O311" s="33">
        <v>1816.7249678990931</v>
      </c>
      <c r="P311" s="33">
        <v>11.852030617771044</v>
      </c>
      <c r="Q311" s="33">
        <v>15.171743623530064</v>
      </c>
      <c r="R311" s="33">
        <v>9.2192276308898933</v>
      </c>
      <c r="S311" s="37">
        <v>-2.8219801842559195E-2</v>
      </c>
      <c r="T311" s="37">
        <v>0.97178019815744077</v>
      </c>
      <c r="U311" s="37">
        <v>3.5748984976804898E-2</v>
      </c>
      <c r="V311" s="37">
        <v>0.10328229457648064</v>
      </c>
      <c r="W311" s="37">
        <v>0.13161903375671091</v>
      </c>
      <c r="X311" s="37">
        <v>0.10220028952434657</v>
      </c>
    </row>
    <row r="312" spans="1:24" x14ac:dyDescent="0.3">
      <c r="A312" s="34">
        <v>18963</v>
      </c>
      <c r="B312" s="33">
        <v>23.41</v>
      </c>
      <c r="C312" s="33">
        <v>1.41</v>
      </c>
      <c r="D312" s="33">
        <v>2.44</v>
      </c>
      <c r="E312" s="37">
        <v>-3.1355124794115175E-2</v>
      </c>
      <c r="F312" s="37">
        <v>3.3157405754129954E-2</v>
      </c>
      <c r="G312" s="37">
        <v>6.5265797395956504E-2</v>
      </c>
      <c r="H312" s="37">
        <v>2.3414471388888636E-2</v>
      </c>
      <c r="I312" s="33">
        <v>26.5</v>
      </c>
      <c r="J312" s="33">
        <v>2.6708333333333334</v>
      </c>
      <c r="K312" s="33">
        <v>229.46482</v>
      </c>
      <c r="L312" s="33">
        <v>13.820819999999998</v>
      </c>
      <c r="M312" s="33">
        <v>17286.235443543126</v>
      </c>
      <c r="N312" s="33">
        <v>23.916879999999995</v>
      </c>
      <c r="O312" s="33">
        <v>1801.726376857976</v>
      </c>
      <c r="P312" s="33">
        <v>12.147072568106784</v>
      </c>
      <c r="Q312" s="33">
        <v>15.543321334370383</v>
      </c>
      <c r="R312" s="33">
        <v>9.5942622950819683</v>
      </c>
      <c r="S312" s="37">
        <v>3.0357925385352195E-2</v>
      </c>
      <c r="T312" s="37">
        <v>1.0303579253853521</v>
      </c>
      <c r="U312" s="37">
        <v>9.9129421378510774E-2</v>
      </c>
      <c r="V312" s="37">
        <v>0.12559778154486789</v>
      </c>
      <c r="W312" s="37">
        <v>0.13528655817248936</v>
      </c>
      <c r="X312" s="37">
        <v>0.10946084275021395</v>
      </c>
    </row>
    <row r="313" spans="1:24" x14ac:dyDescent="0.3">
      <c r="A313" s="34">
        <v>18994</v>
      </c>
      <c r="B313" s="33">
        <v>24.19</v>
      </c>
      <c r="C313" s="33">
        <v>1.41333</v>
      </c>
      <c r="D313" s="33">
        <v>2.4266700000000001</v>
      </c>
      <c r="E313" s="37">
        <v>-1.6602045565332846E-2</v>
      </c>
      <c r="F313" s="37">
        <v>4.198856907512738E-2</v>
      </c>
      <c r="G313" s="37">
        <v>6.6205524801274507E-2</v>
      </c>
      <c r="H313" s="37">
        <v>2.583866001089774E-2</v>
      </c>
      <c r="I313" s="33">
        <v>26.5</v>
      </c>
      <c r="J313" s="33">
        <v>2.68</v>
      </c>
      <c r="K313" s="33">
        <v>237.11038000000002</v>
      </c>
      <c r="L313" s="33">
        <v>13.853460659999998</v>
      </c>
      <c r="M313" s="33">
        <v>17949.165526452802</v>
      </c>
      <c r="N313" s="33">
        <v>23.786219339999999</v>
      </c>
      <c r="O313" s="33">
        <v>1800.6077514707406</v>
      </c>
      <c r="P313" s="33">
        <v>12.527059748172302</v>
      </c>
      <c r="Q313" s="33">
        <v>16.022450086521854</v>
      </c>
      <c r="R313" s="33">
        <v>9.968392900559202</v>
      </c>
      <c r="S313" s="37">
        <v>3.2776043119116534E-2</v>
      </c>
      <c r="T313" s="37">
        <v>1.0327760431191166</v>
      </c>
      <c r="U313" s="37">
        <v>0.10894431667389748</v>
      </c>
      <c r="V313" s="37">
        <v>0.13026692327323008</v>
      </c>
      <c r="W313" s="37">
        <v>0.13219990226159073</v>
      </c>
      <c r="X313" s="37">
        <v>0.10737151297324665</v>
      </c>
    </row>
    <row r="314" spans="1:24" x14ac:dyDescent="0.3">
      <c r="A314" s="34">
        <v>19025</v>
      </c>
      <c r="B314" s="33">
        <v>23.75</v>
      </c>
      <c r="C314" s="33">
        <v>1.4166700000000001</v>
      </c>
      <c r="D314" s="33">
        <v>2.4133300000000002</v>
      </c>
      <c r="E314" s="37">
        <v>-7.0737252702205433E-3</v>
      </c>
      <c r="F314" s="37">
        <v>5.1306923317309128E-2</v>
      </c>
      <c r="G314" s="37">
        <v>6.7113673186966594E-2</v>
      </c>
      <c r="H314" s="37">
        <v>2.8239632266051196E-2</v>
      </c>
      <c r="I314" s="33">
        <v>26.3</v>
      </c>
      <c r="J314" s="33">
        <v>2.6924999999999999</v>
      </c>
      <c r="K314" s="33">
        <v>234.56782319391635</v>
      </c>
      <c r="L314" s="33">
        <v>13.991797814068441</v>
      </c>
      <c r="M314" s="33">
        <v>17844.959424672874</v>
      </c>
      <c r="N314" s="33">
        <v>23.835350094676805</v>
      </c>
      <c r="O314" s="33">
        <v>1813.2958285619277</v>
      </c>
      <c r="P314" s="33">
        <v>12.364119350461095</v>
      </c>
      <c r="Q314" s="33">
        <v>15.811036351158723</v>
      </c>
      <c r="R314" s="33">
        <v>9.8411738137759848</v>
      </c>
      <c r="S314" s="37">
        <v>-1.8356794141285673E-2</v>
      </c>
      <c r="T314" s="37">
        <v>0.98164320585871434</v>
      </c>
      <c r="U314" s="37">
        <v>7.9508399207008029E-2</v>
      </c>
      <c r="V314" s="37">
        <v>0.12536431884778398</v>
      </c>
      <c r="W314" s="37">
        <v>0.12118801783304534</v>
      </c>
      <c r="X314" s="37">
        <v>0.10021853950251813</v>
      </c>
    </row>
    <row r="315" spans="1:24" x14ac:dyDescent="0.3">
      <c r="A315" s="34">
        <v>19054</v>
      </c>
      <c r="B315" s="33">
        <v>23.81</v>
      </c>
      <c r="C315" s="33">
        <v>1.42</v>
      </c>
      <c r="D315" s="33">
        <v>2.4</v>
      </c>
      <c r="E315" s="37">
        <v>2.564322819339937E-3</v>
      </c>
      <c r="F315" s="37">
        <v>6.0481425033786174E-2</v>
      </c>
      <c r="G315" s="37">
        <v>6.8028046735899572E-2</v>
      </c>
      <c r="H315" s="37">
        <v>3.0610987416761049E-2</v>
      </c>
      <c r="I315" s="33">
        <v>26.3</v>
      </c>
      <c r="J315" s="33">
        <v>2.7050000000000001</v>
      </c>
      <c r="K315" s="33">
        <v>235.16041558935356</v>
      </c>
      <c r="L315" s="33">
        <v>14.024686692015207</v>
      </c>
      <c r="M315" s="33">
        <v>17978.953155089712</v>
      </c>
      <c r="N315" s="33">
        <v>23.703695817490495</v>
      </c>
      <c r="O315" s="33">
        <v>1812.2422331883797</v>
      </c>
      <c r="P315" s="33">
        <v>12.362339087390367</v>
      </c>
      <c r="Q315" s="33">
        <v>15.807510372330905</v>
      </c>
      <c r="R315" s="33">
        <v>9.9208333333333325</v>
      </c>
      <c r="S315" s="37">
        <v>2.5231300181212226E-3</v>
      </c>
      <c r="T315" s="37">
        <v>1.0025231300181212</v>
      </c>
      <c r="U315" s="37">
        <v>8.6170800787116031E-2</v>
      </c>
      <c r="V315" s="37">
        <v>0.14251321341097167</v>
      </c>
      <c r="W315" s="37">
        <v>0.11582026520795097</v>
      </c>
      <c r="X315" s="37">
        <v>0.10373872333815459</v>
      </c>
    </row>
    <row r="316" spans="1:24" x14ac:dyDescent="0.3">
      <c r="A316" s="34">
        <v>19085</v>
      </c>
      <c r="B316" s="33">
        <v>23.74</v>
      </c>
      <c r="C316" s="33">
        <v>1.43</v>
      </c>
      <c r="D316" s="33">
        <v>2.38</v>
      </c>
      <c r="E316" s="37">
        <v>1.2305571795182102E-2</v>
      </c>
      <c r="F316" s="37">
        <v>6.9513786805353028E-2</v>
      </c>
      <c r="G316" s="37">
        <v>6.8948225360959015E-2</v>
      </c>
      <c r="H316" s="37">
        <v>3.2953103568411635E-2</v>
      </c>
      <c r="I316" s="33">
        <v>26.4</v>
      </c>
      <c r="J316" s="33">
        <v>2.7175000000000002</v>
      </c>
      <c r="K316" s="33">
        <v>233.58091742424241</v>
      </c>
      <c r="L316" s="33">
        <v>14.069954166666665</v>
      </c>
      <c r="M316" s="33">
        <v>17947.836227540429</v>
      </c>
      <c r="N316" s="33">
        <v>23.417126515151516</v>
      </c>
      <c r="O316" s="33">
        <v>1799.319722895797</v>
      </c>
      <c r="P316" s="33">
        <v>12.242728683266883</v>
      </c>
      <c r="Q316" s="33">
        <v>15.656398613772167</v>
      </c>
      <c r="R316" s="33">
        <v>9.9747899159663866</v>
      </c>
      <c r="S316" s="37">
        <v>-2.9442713172494798E-3</v>
      </c>
      <c r="T316" s="37">
        <v>0.9970557286827505</v>
      </c>
      <c r="U316" s="37">
        <v>8.8870016824484477E-2</v>
      </c>
      <c r="V316" s="37">
        <v>0.13898388394603067</v>
      </c>
      <c r="W316" s="37">
        <v>0.11787992629679866</v>
      </c>
      <c r="X316" s="37">
        <v>0.10358499897827844</v>
      </c>
    </row>
    <row r="317" spans="1:24" x14ac:dyDescent="0.3">
      <c r="A317" s="34">
        <v>19115</v>
      </c>
      <c r="B317" s="33">
        <v>23.73</v>
      </c>
      <c r="C317" s="33">
        <v>1.44</v>
      </c>
      <c r="D317" s="33">
        <v>2.36</v>
      </c>
      <c r="E317" s="37">
        <v>3.1991371963973725E-2</v>
      </c>
      <c r="F317" s="37">
        <v>8.1876203990872476E-2</v>
      </c>
      <c r="G317" s="37">
        <v>7.1032588984504486E-2</v>
      </c>
      <c r="H317" s="37">
        <v>3.4777935622524403E-2</v>
      </c>
      <c r="I317" s="33">
        <v>26.4</v>
      </c>
      <c r="J317" s="33">
        <v>2.7300000000000004</v>
      </c>
      <c r="K317" s="33">
        <v>233.48252613636365</v>
      </c>
      <c r="L317" s="33">
        <v>14.168345454545454</v>
      </c>
      <c r="M317" s="33">
        <v>18030.998063472587</v>
      </c>
      <c r="N317" s="33">
        <v>23.220343939393938</v>
      </c>
      <c r="O317" s="33">
        <v>1793.221889161201</v>
      </c>
      <c r="P317" s="33">
        <v>12.200478761945837</v>
      </c>
      <c r="Q317" s="33">
        <v>15.606497043627146</v>
      </c>
      <c r="R317" s="33">
        <v>10.055084745762713</v>
      </c>
      <c r="S317" s="37">
        <v>-4.2131873384972606E-4</v>
      </c>
      <c r="T317" s="37">
        <v>0.99957868126615024</v>
      </c>
      <c r="U317" s="37">
        <v>3.6930918029445037E-2</v>
      </c>
      <c r="V317" s="37">
        <v>0.15123813299428157</v>
      </c>
      <c r="W317" s="37">
        <v>0.12304972251680368</v>
      </c>
      <c r="X317" s="37">
        <v>0.10056207684487006</v>
      </c>
    </row>
    <row r="318" spans="1:24" x14ac:dyDescent="0.3">
      <c r="A318" s="34">
        <v>19146</v>
      </c>
      <c r="B318" s="33">
        <v>24.38</v>
      </c>
      <c r="C318" s="33">
        <v>1.45</v>
      </c>
      <c r="D318" s="33">
        <v>2.34</v>
      </c>
      <c r="E318" s="37">
        <v>5.2008059789182992E-2</v>
      </c>
      <c r="F318" s="37">
        <v>9.400971251858703E-2</v>
      </c>
      <c r="G318" s="37">
        <v>7.313028465640059E-2</v>
      </c>
      <c r="H318" s="37">
        <v>3.6600949558767581E-2</v>
      </c>
      <c r="I318" s="33">
        <v>26.5</v>
      </c>
      <c r="J318" s="33">
        <v>2.7425000000000002</v>
      </c>
      <c r="K318" s="33">
        <v>238.97275999999997</v>
      </c>
      <c r="L318" s="33">
        <v>14.212899999999999</v>
      </c>
      <c r="M318" s="33">
        <v>18546.456168708446</v>
      </c>
      <c r="N318" s="33">
        <v>22.936679999999999</v>
      </c>
      <c r="O318" s="33">
        <v>1780.0946445766108</v>
      </c>
      <c r="P318" s="33">
        <v>12.447881581789368</v>
      </c>
      <c r="Q318" s="33">
        <v>15.927302555632705</v>
      </c>
      <c r="R318" s="33">
        <v>10.418803418803419</v>
      </c>
      <c r="S318" s="37">
        <v>2.7023053605453196E-2</v>
      </c>
      <c r="T318" s="37">
        <v>1.0270230536054532</v>
      </c>
      <c r="U318" s="37">
        <v>4.2811296311130231E-2</v>
      </c>
      <c r="V318" s="37">
        <v>0.14994412053507222</v>
      </c>
      <c r="W318" s="37">
        <v>0.13061111144737847</v>
      </c>
      <c r="X318" s="37">
        <v>9.2498361043537258E-2</v>
      </c>
    </row>
    <row r="319" spans="1:24" x14ac:dyDescent="0.3">
      <c r="A319" s="34">
        <v>19176</v>
      </c>
      <c r="B319" s="33">
        <v>25.08</v>
      </c>
      <c r="C319" s="33">
        <v>1.45</v>
      </c>
      <c r="D319" s="33">
        <v>2.34667</v>
      </c>
      <c r="E319" s="37">
        <v>7.2372610373616642E-2</v>
      </c>
      <c r="F319" s="37">
        <v>0.10593037829940766</v>
      </c>
      <c r="G319" s="37">
        <v>7.5242745288644386E-2</v>
      </c>
      <c r="H319" s="37">
        <v>3.8421868697547268E-2</v>
      </c>
      <c r="I319" s="33">
        <v>26.7</v>
      </c>
      <c r="J319" s="33">
        <v>2.7549999999999999</v>
      </c>
      <c r="K319" s="33">
        <v>243.99270561797749</v>
      </c>
      <c r="L319" s="33">
        <v>14.106436329588014</v>
      </c>
      <c r="M319" s="33">
        <v>19027.281828350166</v>
      </c>
      <c r="N319" s="33">
        <v>22.829759270037453</v>
      </c>
      <c r="O319" s="33">
        <v>1780.33299234986</v>
      </c>
      <c r="P319" s="33">
        <v>12.669112889622477</v>
      </c>
      <c r="Q319" s="33">
        <v>16.214043524370474</v>
      </c>
      <c r="R319" s="33">
        <v>10.687484818913608</v>
      </c>
      <c r="S319" s="37">
        <v>2.8307591711594381E-2</v>
      </c>
      <c r="T319" s="37">
        <v>1.0283075917115945</v>
      </c>
      <c r="U319" s="37">
        <v>-2.1675018232157339E-2</v>
      </c>
      <c r="V319" s="37">
        <v>0.15945343952818636</v>
      </c>
      <c r="W319" s="37">
        <v>0.12849446668786868</v>
      </c>
      <c r="X319" s="37">
        <v>7.6451909375552241E-2</v>
      </c>
    </row>
    <row r="320" spans="1:24" x14ac:dyDescent="0.3">
      <c r="A320" s="34">
        <v>19207</v>
      </c>
      <c r="B320" s="33">
        <v>25.18</v>
      </c>
      <c r="C320" s="33">
        <v>1.45</v>
      </c>
      <c r="D320" s="33">
        <v>2.3533300000000001</v>
      </c>
      <c r="E320" s="37">
        <v>7.4992821250678521E-2</v>
      </c>
      <c r="F320" s="37">
        <v>0.11246454751573598</v>
      </c>
      <c r="G320" s="37">
        <v>7.5646933664128113E-2</v>
      </c>
      <c r="H320" s="37">
        <v>3.8711633096673026E-2</v>
      </c>
      <c r="I320" s="33">
        <v>26.7</v>
      </c>
      <c r="J320" s="33">
        <v>2.7675000000000001</v>
      </c>
      <c r="K320" s="33">
        <v>244.96556329588014</v>
      </c>
      <c r="L320" s="33">
        <v>14.106436329588014</v>
      </c>
      <c r="M320" s="33">
        <v>19194.820028925424</v>
      </c>
      <c r="N320" s="33">
        <v>22.894551591385767</v>
      </c>
      <c r="O320" s="33">
        <v>1793.9533684936882</v>
      </c>
      <c r="P320" s="33">
        <v>12.678378236328623</v>
      </c>
      <c r="Q320" s="33">
        <v>16.230371537881865</v>
      </c>
      <c r="R320" s="33">
        <v>10.699731869308597</v>
      </c>
      <c r="S320" s="37">
        <v>3.9793128514812749E-3</v>
      </c>
      <c r="T320" s="37">
        <v>1.0039793128514813</v>
      </c>
      <c r="U320" s="37">
        <v>-3.5195432981870778E-2</v>
      </c>
      <c r="V320" s="37">
        <v>0.17307468668656423</v>
      </c>
      <c r="W320" s="37">
        <v>0.12685252045852824</v>
      </c>
      <c r="X320" s="37">
        <v>7.6010019710293086E-2</v>
      </c>
    </row>
    <row r="321" spans="1:24" x14ac:dyDescent="0.3">
      <c r="A321" s="34">
        <v>19238</v>
      </c>
      <c r="B321" s="33">
        <v>24.78</v>
      </c>
      <c r="C321" s="33">
        <v>1.45</v>
      </c>
      <c r="D321" s="33">
        <v>2.36</v>
      </c>
      <c r="E321" s="37">
        <v>7.7606992233617778E-2</v>
      </c>
      <c r="F321" s="37">
        <v>0.11884405637585704</v>
      </c>
      <c r="G321" s="37">
        <v>7.604831704739734E-2</v>
      </c>
      <c r="H321" s="37">
        <v>3.8999361788990328E-2</v>
      </c>
      <c r="I321" s="33">
        <v>26.7</v>
      </c>
      <c r="J321" s="33">
        <v>2.7800000000000002</v>
      </c>
      <c r="K321" s="33">
        <v>241.07413258426965</v>
      </c>
      <c r="L321" s="33">
        <v>14.106436329588014</v>
      </c>
      <c r="M321" s="33">
        <v>18982.010103399545</v>
      </c>
      <c r="N321" s="33">
        <v>22.959441198501871</v>
      </c>
      <c r="O321" s="33">
        <v>1807.810486038052</v>
      </c>
      <c r="P321" s="33">
        <v>12.434678020425507</v>
      </c>
      <c r="Q321" s="33">
        <v>15.924746204626702</v>
      </c>
      <c r="R321" s="33">
        <v>10.500000000000002</v>
      </c>
      <c r="S321" s="37">
        <v>-1.6013152415204679E-2</v>
      </c>
      <c r="T321" s="37">
        <v>0.98398684758479527</v>
      </c>
      <c r="U321" s="37">
        <v>-3.5071316233070249E-2</v>
      </c>
      <c r="V321" s="37">
        <v>0.1696602143117687</v>
      </c>
      <c r="W321" s="37">
        <v>0.11427743789725664</v>
      </c>
      <c r="X321" s="37">
        <v>7.8276333181725555E-2</v>
      </c>
    </row>
    <row r="322" spans="1:24" x14ac:dyDescent="0.3">
      <c r="A322" s="34">
        <v>19268</v>
      </c>
      <c r="B322" s="33">
        <v>24.26</v>
      </c>
      <c r="C322" s="33">
        <v>1.4366699999999999</v>
      </c>
      <c r="D322" s="33">
        <v>2.3733300000000002</v>
      </c>
      <c r="E322" s="37">
        <v>8.0197651101017398E-2</v>
      </c>
      <c r="F322" s="37">
        <v>0.12507077201858241</v>
      </c>
      <c r="G322" s="37">
        <v>7.6446386012691825E-2</v>
      </c>
      <c r="H322" s="37">
        <v>3.928423575286466E-2</v>
      </c>
      <c r="I322" s="33">
        <v>26.7</v>
      </c>
      <c r="J322" s="33">
        <v>2.7925</v>
      </c>
      <c r="K322" s="33">
        <v>236.01527265917605</v>
      </c>
      <c r="L322" s="33">
        <v>13.976754401123594</v>
      </c>
      <c r="M322" s="33">
        <v>18675.388975507558</v>
      </c>
      <c r="N322" s="33">
        <v>23.089123126966292</v>
      </c>
      <c r="O322" s="33">
        <v>1826.9934425903277</v>
      </c>
      <c r="P322" s="33">
        <v>12.131183558686873</v>
      </c>
      <c r="Q322" s="33">
        <v>15.543695751343826</v>
      </c>
      <c r="R322" s="33">
        <v>10.221924468995041</v>
      </c>
      <c r="S322" s="37">
        <v>-2.1207972685092315E-2</v>
      </c>
      <c r="T322" s="37">
        <v>0.97879202731490766</v>
      </c>
      <c r="U322" s="37">
        <v>-6.546607631737511E-2</v>
      </c>
      <c r="V322" s="37">
        <v>0.18969999664802639</v>
      </c>
      <c r="W322" s="37">
        <v>0.10899642406068466</v>
      </c>
      <c r="X322" s="37">
        <v>7.899874755561509E-2</v>
      </c>
    </row>
    <row r="323" spans="1:24" x14ac:dyDescent="0.3">
      <c r="A323" s="34">
        <v>19299</v>
      </c>
      <c r="B323" s="33">
        <v>25.03</v>
      </c>
      <c r="C323" s="33">
        <v>1.42333</v>
      </c>
      <c r="D323" s="33">
        <v>2.3866700000000001</v>
      </c>
      <c r="E323" s="37">
        <v>6.8517826387671343E-2</v>
      </c>
      <c r="F323" s="37">
        <v>0.12895380426431302</v>
      </c>
      <c r="G323" s="37">
        <v>7.33642455430914E-2</v>
      </c>
      <c r="H323" s="37">
        <v>4.0029913028180708E-2</v>
      </c>
      <c r="I323" s="33">
        <v>26.7</v>
      </c>
      <c r="J323" s="33">
        <v>2.8050000000000002</v>
      </c>
      <c r="K323" s="33">
        <v>243.50627677902622</v>
      </c>
      <c r="L323" s="33">
        <v>13.846975186891385</v>
      </c>
      <c r="M323" s="33">
        <v>19359.443095884719</v>
      </c>
      <c r="N323" s="33">
        <v>23.2189023411985</v>
      </c>
      <c r="O323" s="33">
        <v>1845.9689194428756</v>
      </c>
      <c r="P323" s="33">
        <v>12.47346976551531</v>
      </c>
      <c r="Q323" s="33">
        <v>15.986440360881502</v>
      </c>
      <c r="R323" s="33">
        <v>10.487415520369385</v>
      </c>
      <c r="S323" s="37">
        <v>3.1246201927778813E-2</v>
      </c>
      <c r="T323" s="37">
        <v>1.0312462019277788</v>
      </c>
      <c r="U323" s="37">
        <v>-1.6919141415825734E-2</v>
      </c>
      <c r="V323" s="37">
        <v>0.17902348395058709</v>
      </c>
      <c r="W323" s="37">
        <v>9.9907512404937115E-2</v>
      </c>
      <c r="X323" s="37">
        <v>7.7876530348957473E-2</v>
      </c>
    </row>
    <row r="324" spans="1:24" x14ac:dyDescent="0.3">
      <c r="A324" s="34">
        <v>19329</v>
      </c>
      <c r="B324" s="33">
        <v>26.04</v>
      </c>
      <c r="C324" s="33">
        <v>1.41</v>
      </c>
      <c r="D324" s="33">
        <v>2.4</v>
      </c>
      <c r="E324" s="37">
        <v>5.6959492375177279E-2</v>
      </c>
      <c r="F324" s="37">
        <v>0.13274986018574886</v>
      </c>
      <c r="G324" s="37">
        <v>7.0268659431160785E-2</v>
      </c>
      <c r="H324" s="37">
        <v>4.0761227292313684E-2</v>
      </c>
      <c r="I324" s="33">
        <v>26.7</v>
      </c>
      <c r="J324" s="33">
        <v>2.8174999999999999</v>
      </c>
      <c r="K324" s="33">
        <v>253.33213932584269</v>
      </c>
      <c r="L324" s="33">
        <v>13.717293258426965</v>
      </c>
      <c r="M324" s="33">
        <v>20231.507502221513</v>
      </c>
      <c r="N324" s="33">
        <v>23.348584269662922</v>
      </c>
      <c r="O324" s="33">
        <v>1864.6550693291717</v>
      </c>
      <c r="P324" s="33">
        <v>12.933964306161377</v>
      </c>
      <c r="Q324" s="33">
        <v>16.576519452417241</v>
      </c>
      <c r="R324" s="33">
        <v>10.85</v>
      </c>
      <c r="S324" s="37">
        <v>3.9558711896685611E-2</v>
      </c>
      <c r="T324" s="37">
        <v>1.0395587118966856</v>
      </c>
      <c r="U324" s="37">
        <v>-2.585735295928393E-2</v>
      </c>
      <c r="V324" s="37">
        <v>0.19000853711028043</v>
      </c>
      <c r="W324" s="37">
        <v>8.9258886519954395E-2</v>
      </c>
      <c r="X324" s="37">
        <v>8.1272348599092048E-2</v>
      </c>
    </row>
    <row r="325" spans="1:24" x14ac:dyDescent="0.3">
      <c r="A325" s="34">
        <v>19360</v>
      </c>
      <c r="B325" s="33">
        <v>26.18</v>
      </c>
      <c r="C325" s="33">
        <v>1.41</v>
      </c>
      <c r="D325" s="33">
        <v>2.41</v>
      </c>
      <c r="E325" s="37">
        <v>4.5537812130350686E-2</v>
      </c>
      <c r="F325" s="37">
        <v>0.13646478675911045</v>
      </c>
      <c r="G325" s="37">
        <v>6.7162058704559158E-2</v>
      </c>
      <c r="H325" s="37">
        <v>4.1479958754110591E-2</v>
      </c>
      <c r="I325" s="33">
        <v>26.6</v>
      </c>
      <c r="J325" s="33">
        <v>2.83</v>
      </c>
      <c r="K325" s="33">
        <v>255.65163684210523</v>
      </c>
      <c r="L325" s="33">
        <v>13.768862030075185</v>
      </c>
      <c r="M325" s="33">
        <v>20508.379863843355</v>
      </c>
      <c r="N325" s="33">
        <v>23.534012406015037</v>
      </c>
      <c r="O325" s="33">
        <v>1887.8989867021578</v>
      </c>
      <c r="P325" s="33">
        <v>13.010773447995186</v>
      </c>
      <c r="Q325" s="33">
        <v>16.673801176941986</v>
      </c>
      <c r="R325" s="33">
        <v>10.863070539419086</v>
      </c>
      <c r="S325" s="37">
        <v>5.3619431413853731E-3</v>
      </c>
      <c r="T325" s="37">
        <v>1.0053619431413854</v>
      </c>
      <c r="U325" s="37">
        <v>-5.0389208685190812E-2</v>
      </c>
      <c r="V325" s="37">
        <v>0.18001041359114023</v>
      </c>
      <c r="W325" s="37">
        <v>8.1344581953757711E-2</v>
      </c>
      <c r="X325" s="37">
        <v>8.1546472456420105E-2</v>
      </c>
    </row>
    <row r="326" spans="1:24" x14ac:dyDescent="0.3">
      <c r="A326" s="34">
        <v>19391</v>
      </c>
      <c r="B326" s="33">
        <v>25.86</v>
      </c>
      <c r="C326" s="33">
        <v>1.41</v>
      </c>
      <c r="D326" s="33">
        <v>2.42</v>
      </c>
      <c r="E326" s="37">
        <v>4.6723430456861337E-2</v>
      </c>
      <c r="F326" s="37">
        <v>0.13722473423105619</v>
      </c>
      <c r="G326" s="37">
        <v>6.1646239652084489E-2</v>
      </c>
      <c r="H326" s="37">
        <v>4.1426738158795828E-2</v>
      </c>
      <c r="I326" s="33">
        <v>26.5</v>
      </c>
      <c r="J326" s="33">
        <v>2.8008333333333333</v>
      </c>
      <c r="K326" s="33">
        <v>253.47971999999999</v>
      </c>
      <c r="L326" s="33">
        <v>13.820819999999998</v>
      </c>
      <c r="M326" s="33">
        <v>20426.540854296891</v>
      </c>
      <c r="N326" s="33">
        <v>23.720839999999999</v>
      </c>
      <c r="O326" s="33">
        <v>1911.5324388011784</v>
      </c>
      <c r="P326" s="33">
        <v>12.859346880687905</v>
      </c>
      <c r="Q326" s="33">
        <v>16.479048621864919</v>
      </c>
      <c r="R326" s="33">
        <v>10.685950413223141</v>
      </c>
      <c r="S326" s="37">
        <v>-1.2298387138042467E-2</v>
      </c>
      <c r="T326" s="37">
        <v>0.98770161286195757</v>
      </c>
      <c r="U326" s="37">
        <v>-3.1787268382491685E-2</v>
      </c>
      <c r="V326" s="37">
        <v>0.16885586675267206</v>
      </c>
      <c r="W326" s="37">
        <v>8.4136828984911816E-2</v>
      </c>
      <c r="X326" s="37">
        <v>8.4754294806664632E-2</v>
      </c>
    </row>
    <row r="327" spans="1:24" x14ac:dyDescent="0.3">
      <c r="A327" s="34">
        <v>19419</v>
      </c>
      <c r="B327" s="33">
        <v>25.99</v>
      </c>
      <c r="C327" s="33">
        <v>1.41</v>
      </c>
      <c r="D327" s="33">
        <v>2.4300000000000002</v>
      </c>
      <c r="E327" s="37">
        <v>4.7903379792578082E-2</v>
      </c>
      <c r="F327" s="37">
        <v>0.13797768649100295</v>
      </c>
      <c r="G327" s="37">
        <v>5.6025498604736157E-2</v>
      </c>
      <c r="H327" s="37">
        <v>4.1374199306463133E-2</v>
      </c>
      <c r="I327" s="33">
        <v>26.6</v>
      </c>
      <c r="J327" s="33">
        <v>2.7716666666666665</v>
      </c>
      <c r="K327" s="33">
        <v>253.79625827067667</v>
      </c>
      <c r="L327" s="33">
        <v>13.768862030075185</v>
      </c>
      <c r="M327" s="33">
        <v>20544.512029594338</v>
      </c>
      <c r="N327" s="33">
        <v>23.729315413533833</v>
      </c>
      <c r="O327" s="33">
        <v>1920.8604937250575</v>
      </c>
      <c r="P327" s="33">
        <v>12.834819340092505</v>
      </c>
      <c r="Q327" s="33">
        <v>16.446063827451102</v>
      </c>
      <c r="R327" s="33">
        <v>10.695473251028805</v>
      </c>
      <c r="S327" s="37">
        <v>5.0144753096874181E-3</v>
      </c>
      <c r="T327" s="37">
        <v>1.0050144753096875</v>
      </c>
      <c r="U327" s="37">
        <v>1.5960355919468761E-3</v>
      </c>
      <c r="V327" s="37">
        <v>0.17517068277741377</v>
      </c>
      <c r="W327" s="37">
        <v>8.7312909413217454E-2</v>
      </c>
      <c r="X327" s="37">
        <v>8.731463316529986E-2</v>
      </c>
    </row>
    <row r="328" spans="1:24" x14ac:dyDescent="0.3">
      <c r="A328" s="34">
        <v>19450</v>
      </c>
      <c r="B328" s="33">
        <v>24.71</v>
      </c>
      <c r="C328" s="33">
        <v>1.41333</v>
      </c>
      <c r="D328" s="33">
        <v>2.4566699999999999</v>
      </c>
      <c r="E328" s="37">
        <v>4.9069544957538902E-2</v>
      </c>
      <c r="F328" s="37">
        <v>0.13872193506252639</v>
      </c>
      <c r="G328" s="37">
        <v>5.0293247649845441E-2</v>
      </c>
      <c r="H328" s="37">
        <v>4.1321795529225547E-2</v>
      </c>
      <c r="I328" s="33">
        <v>26.6</v>
      </c>
      <c r="J328" s="33">
        <v>2.83</v>
      </c>
      <c r="K328" s="33">
        <v>241.29686578947366</v>
      </c>
      <c r="L328" s="33">
        <v>13.801379980827065</v>
      </c>
      <c r="M328" s="33">
        <v>19625.801212652619</v>
      </c>
      <c r="N328" s="33">
        <v>23.989751974060145</v>
      </c>
      <c r="O328" s="33">
        <v>1951.1985862034524</v>
      </c>
      <c r="P328" s="33">
        <v>12.16390145400681</v>
      </c>
      <c r="Q328" s="33">
        <v>15.58906838019614</v>
      </c>
      <c r="R328" s="33">
        <v>10.058330992766631</v>
      </c>
      <c r="S328" s="37">
        <v>-5.0503828652880112E-2</v>
      </c>
      <c r="T328" s="37">
        <v>0.94949617134711994</v>
      </c>
      <c r="U328" s="37">
        <v>1.7444755408383639E-2</v>
      </c>
      <c r="V328" s="37">
        <v>0.19530273872885218</v>
      </c>
      <c r="W328" s="37">
        <v>9.0372325948214538E-2</v>
      </c>
      <c r="X328" s="37">
        <v>8.642736948219909E-2</v>
      </c>
    </row>
    <row r="329" spans="1:24" x14ac:dyDescent="0.3">
      <c r="A329" s="34">
        <v>19480</v>
      </c>
      <c r="B329" s="33">
        <v>24.84</v>
      </c>
      <c r="C329" s="33">
        <v>1.4166700000000001</v>
      </c>
      <c r="D329" s="33">
        <v>2.48333</v>
      </c>
      <c r="E329" s="37">
        <v>4.719320752315137E-2</v>
      </c>
      <c r="F329" s="37">
        <v>0.13229915366110578</v>
      </c>
      <c r="G329" s="37">
        <v>4.3535001167148479E-2</v>
      </c>
      <c r="H329" s="37">
        <v>4.1390862704833609E-2</v>
      </c>
      <c r="I329" s="33">
        <v>26.7</v>
      </c>
      <c r="J329" s="33">
        <v>3.05</v>
      </c>
      <c r="K329" s="33">
        <v>241.65784719101123</v>
      </c>
      <c r="L329" s="33">
        <v>13.782182865543072</v>
      </c>
      <c r="M329" s="33">
        <v>19748.575625396905</v>
      </c>
      <c r="N329" s="33">
        <v>24.159266572659174</v>
      </c>
      <c r="O329" s="33">
        <v>1974.3248916190378</v>
      </c>
      <c r="P329" s="33">
        <v>12.141970791867793</v>
      </c>
      <c r="Q329" s="33">
        <v>15.563203387107304</v>
      </c>
      <c r="R329" s="33">
        <v>10.002697990198644</v>
      </c>
      <c r="S329" s="37">
        <v>5.2472370647592302E-3</v>
      </c>
      <c r="T329" s="37">
        <v>1.0052472370647592</v>
      </c>
      <c r="U329" s="37">
        <v>0.11348164898151203</v>
      </c>
      <c r="V329" s="37">
        <v>0.2168256088639362</v>
      </c>
      <c r="W329" s="37">
        <v>0.10191527656882737</v>
      </c>
      <c r="X329" s="37">
        <v>9.6178804096854087E-2</v>
      </c>
    </row>
    <row r="330" spans="1:24" x14ac:dyDescent="0.3">
      <c r="A330" s="34">
        <v>19511</v>
      </c>
      <c r="B330" s="33">
        <v>23.95</v>
      </c>
      <c r="C330" s="33">
        <v>1.42</v>
      </c>
      <c r="D330" s="33">
        <v>2.5099999999999998</v>
      </c>
      <c r="E330" s="37">
        <v>4.5365112248285655E-2</v>
      </c>
      <c r="F330" s="37">
        <v>0.12589756786192652</v>
      </c>
      <c r="G330" s="37">
        <v>3.6697974972572212E-2</v>
      </c>
      <c r="H330" s="37">
        <v>4.1459069702203699E-2</v>
      </c>
      <c r="I330" s="33">
        <v>26.8</v>
      </c>
      <c r="J330" s="33">
        <v>3.11</v>
      </c>
      <c r="K330" s="33">
        <v>232.13001305970147</v>
      </c>
      <c r="L330" s="33">
        <v>13.763032089552237</v>
      </c>
      <c r="M330" s="33">
        <v>19063.676990925313</v>
      </c>
      <c r="N330" s="33">
        <v>24.327613059701491</v>
      </c>
      <c r="O330" s="33">
        <v>1997.9051877754712</v>
      </c>
      <c r="P330" s="33">
        <v>11.624407885470092</v>
      </c>
      <c r="Q330" s="33">
        <v>14.90452221247709</v>
      </c>
      <c r="R330" s="33">
        <v>9.5418326693227105</v>
      </c>
      <c r="S330" s="37">
        <v>-3.6486933208353826E-2</v>
      </c>
      <c r="T330" s="37">
        <v>0.96351306679164617</v>
      </c>
      <c r="U330" s="37">
        <v>0.15091256536257758</v>
      </c>
      <c r="V330" s="37">
        <v>0.2040438709749397</v>
      </c>
      <c r="W330" s="37">
        <v>0.1071389504468554</v>
      </c>
      <c r="X330" s="37">
        <v>9.7634736721906812E-2</v>
      </c>
    </row>
    <row r="331" spans="1:24" x14ac:dyDescent="0.3">
      <c r="A331" s="34">
        <v>19541</v>
      </c>
      <c r="B331" s="33">
        <v>24.29</v>
      </c>
      <c r="C331" s="33">
        <v>1.42</v>
      </c>
      <c r="D331" s="33">
        <v>2.5233300000000001</v>
      </c>
      <c r="E331" s="37">
        <v>4.3567585695893252E-2</v>
      </c>
      <c r="F331" s="37">
        <v>0.1195132367787366</v>
      </c>
      <c r="G331" s="37">
        <v>2.9775105151002457E-2</v>
      </c>
      <c r="H331" s="37">
        <v>4.1525136936212625E-2</v>
      </c>
      <c r="I331" s="33">
        <v>26.8</v>
      </c>
      <c r="J331" s="33">
        <v>2.93</v>
      </c>
      <c r="K331" s="33">
        <v>235.42538694029847</v>
      </c>
      <c r="L331" s="33">
        <v>13.763032089552237</v>
      </c>
      <c r="M331" s="33">
        <v>19428.500315386304</v>
      </c>
      <c r="N331" s="33">
        <v>24.45681110037313</v>
      </c>
      <c r="O331" s="33">
        <v>2018.3004405444101</v>
      </c>
      <c r="P331" s="33">
        <v>11.750201645310009</v>
      </c>
      <c r="Q331" s="33">
        <v>15.069129207230224</v>
      </c>
      <c r="R331" s="33">
        <v>9.6261685946744961</v>
      </c>
      <c r="S331" s="37">
        <v>1.4096419157156776E-2</v>
      </c>
      <c r="T331" s="37">
        <v>1.0140964191571569</v>
      </c>
      <c r="U331" s="37">
        <v>0.20402061017003437</v>
      </c>
      <c r="V331" s="37">
        <v>0.21467071917913039</v>
      </c>
      <c r="W331" s="37">
        <v>0.11938042444360697</v>
      </c>
      <c r="X331" s="37">
        <v>0.10133933044874333</v>
      </c>
    </row>
    <row r="332" spans="1:24" x14ac:dyDescent="0.3">
      <c r="A332" s="34">
        <v>19572</v>
      </c>
      <c r="B332" s="33">
        <v>24.39</v>
      </c>
      <c r="C332" s="33">
        <v>1.42</v>
      </c>
      <c r="D332" s="33">
        <v>2.53667</v>
      </c>
      <c r="E332" s="37">
        <v>3.9387779875018181E-2</v>
      </c>
      <c r="F332" s="37">
        <v>0.11331459348330064</v>
      </c>
      <c r="G332" s="37">
        <v>2.7568899938103186E-2</v>
      </c>
      <c r="H332" s="37">
        <v>4.202956046793016E-2</v>
      </c>
      <c r="I332" s="33">
        <v>26.9</v>
      </c>
      <c r="J332" s="33">
        <v>2.95</v>
      </c>
      <c r="K332" s="33">
        <v>235.51582416356877</v>
      </c>
      <c r="L332" s="33">
        <v>13.711868401486988</v>
      </c>
      <c r="M332" s="33">
        <v>19530.261414995926</v>
      </c>
      <c r="N332" s="33">
        <v>24.494707899999998</v>
      </c>
      <c r="O332" s="33">
        <v>2031.2352695193815</v>
      </c>
      <c r="P332" s="33">
        <v>11.715076201734012</v>
      </c>
      <c r="Q332" s="33">
        <v>15.027019046734077</v>
      </c>
      <c r="R332" s="33">
        <v>9.614967654444607</v>
      </c>
      <c r="S332" s="37">
        <v>4.1084692137477626E-3</v>
      </c>
      <c r="T332" s="37">
        <v>1.0041084692137479</v>
      </c>
      <c r="U332" s="37">
        <v>0.23430747678260189</v>
      </c>
      <c r="V332" s="37">
        <v>0.227394357175422</v>
      </c>
      <c r="W332" s="37">
        <v>0.12195727567767189</v>
      </c>
      <c r="X332" s="37">
        <v>9.8409573362137515E-2</v>
      </c>
    </row>
    <row r="333" spans="1:24" x14ac:dyDescent="0.3">
      <c r="A333" s="34">
        <v>19603</v>
      </c>
      <c r="B333" s="33">
        <v>23.27</v>
      </c>
      <c r="C333" s="33">
        <v>1.42</v>
      </c>
      <c r="D333" s="33">
        <v>2.5499999999999998</v>
      </c>
      <c r="E333" s="37">
        <v>3.5251664932304916E-2</v>
      </c>
      <c r="F333" s="37">
        <v>0.10706931729366786</v>
      </c>
      <c r="G333" s="37">
        <v>2.5361973232138624E-2</v>
      </c>
      <c r="H333" s="37">
        <v>4.2525839982749503E-2</v>
      </c>
      <c r="I333" s="33">
        <v>26.9</v>
      </c>
      <c r="J333" s="33">
        <v>2.87</v>
      </c>
      <c r="K333" s="33">
        <v>224.70082936802973</v>
      </c>
      <c r="L333" s="33">
        <v>13.711868401486988</v>
      </c>
      <c r="M333" s="33">
        <v>18728.178108284668</v>
      </c>
      <c r="N333" s="33">
        <v>24.623425650557621</v>
      </c>
      <c r="O333" s="33">
        <v>2052.2928309465365</v>
      </c>
      <c r="P333" s="33">
        <v>11.13934935726293</v>
      </c>
      <c r="Q333" s="33">
        <v>14.294747954197085</v>
      </c>
      <c r="R333" s="33">
        <v>9.1254901960784327</v>
      </c>
      <c r="S333" s="37">
        <v>-4.7008234913628599E-2</v>
      </c>
      <c r="T333" s="37">
        <v>0.9529917650863714</v>
      </c>
      <c r="U333" s="37">
        <v>0.25349563178633816</v>
      </c>
      <c r="V333" s="37">
        <v>0.22397092743349578</v>
      </c>
      <c r="W333" s="37">
        <v>0.12841727953226023</v>
      </c>
      <c r="X333" s="37">
        <v>0.1007097204338514</v>
      </c>
    </row>
    <row r="334" spans="1:24" x14ac:dyDescent="0.3">
      <c r="A334" s="34">
        <v>19633</v>
      </c>
      <c r="B334" s="33">
        <v>23.97</v>
      </c>
      <c r="C334" s="33">
        <v>1.43</v>
      </c>
      <c r="D334" s="33">
        <v>2.53667</v>
      </c>
      <c r="E334" s="37">
        <v>3.1158819082973688E-2</v>
      </c>
      <c r="F334" s="37">
        <v>0.10077651420857858</v>
      </c>
      <c r="G334" s="37">
        <v>2.3154379250222235E-2</v>
      </c>
      <c r="H334" s="37">
        <v>4.3014947818323712E-2</v>
      </c>
      <c r="I334" s="33">
        <v>27</v>
      </c>
      <c r="J334" s="33">
        <v>2.66</v>
      </c>
      <c r="K334" s="33">
        <v>230.60294111111108</v>
      </c>
      <c r="L334" s="33">
        <v>13.757288518518518</v>
      </c>
      <c r="M334" s="33">
        <v>19315.655004190437</v>
      </c>
      <c r="N334" s="33">
        <v>24.403986759629628</v>
      </c>
      <c r="O334" s="33">
        <v>2044.1152515427518</v>
      </c>
      <c r="P334" s="33">
        <v>11.391934765421418</v>
      </c>
      <c r="Q334" s="33">
        <v>14.623798898879693</v>
      </c>
      <c r="R334" s="33">
        <v>9.4493962557210835</v>
      </c>
      <c r="S334" s="37">
        <v>2.9638071132092637E-2</v>
      </c>
      <c r="T334" s="37">
        <v>1.0296380711320927</v>
      </c>
      <c r="U334" s="37">
        <v>0.34578927645148472</v>
      </c>
      <c r="V334" s="37">
        <v>0.22835722994732599</v>
      </c>
      <c r="W334" s="37">
        <v>0.14336205342651009</v>
      </c>
      <c r="X334" s="37">
        <v>0.10815606848131054</v>
      </c>
    </row>
    <row r="335" spans="1:24" x14ac:dyDescent="0.3">
      <c r="A335" s="34">
        <v>19664</v>
      </c>
      <c r="B335" s="33">
        <v>24.5</v>
      </c>
      <c r="C335" s="33">
        <v>1.44</v>
      </c>
      <c r="D335" s="33">
        <v>2.5233300000000001</v>
      </c>
      <c r="E335" s="37">
        <v>5.4825038684150229E-2</v>
      </c>
      <c r="F335" s="37">
        <v>0.10091556714487204</v>
      </c>
      <c r="G335" s="37">
        <v>2.443889343974881E-2</v>
      </c>
      <c r="H335" s="37">
        <v>4.4046686168861982E-2</v>
      </c>
      <c r="I335" s="33">
        <v>26.9</v>
      </c>
      <c r="J335" s="33">
        <v>2.68</v>
      </c>
      <c r="K335" s="33">
        <v>236.57801115241634</v>
      </c>
      <c r="L335" s="33">
        <v>13.904993308550186</v>
      </c>
      <c r="M335" s="33">
        <v>19913.194633759289</v>
      </c>
      <c r="N335" s="33">
        <v>24.365893586988847</v>
      </c>
      <c r="O335" s="33">
        <v>2050.9208740899521</v>
      </c>
      <c r="P335" s="33">
        <v>11.644070268505775</v>
      </c>
      <c r="Q335" s="33">
        <v>14.95306851337477</v>
      </c>
      <c r="R335" s="33">
        <v>9.7093919542826335</v>
      </c>
      <c r="S335" s="37">
        <v>2.1870069104388334E-2</v>
      </c>
      <c r="T335" s="37">
        <v>1.0218700691043883</v>
      </c>
      <c r="U335" s="37">
        <v>0.33704260650758977</v>
      </c>
      <c r="V335" s="37">
        <v>0.21403687598115173</v>
      </c>
      <c r="W335" s="37">
        <v>0.14535789405828936</v>
      </c>
      <c r="X335" s="37">
        <v>0.10545800497865532</v>
      </c>
    </row>
    <row r="336" spans="1:24" x14ac:dyDescent="0.3">
      <c r="A336" s="34">
        <v>19694</v>
      </c>
      <c r="B336" s="33">
        <v>24.83</v>
      </c>
      <c r="C336" s="33">
        <v>1.45</v>
      </c>
      <c r="D336" s="33">
        <v>2.5099999999999998</v>
      </c>
      <c r="E336" s="37">
        <v>7.8742359184178046E-2</v>
      </c>
      <c r="F336" s="37">
        <v>0.10105836125554646</v>
      </c>
      <c r="G336" s="37">
        <v>2.573033386196677E-2</v>
      </c>
      <c r="H336" s="37">
        <v>4.5079177247666635E-2</v>
      </c>
      <c r="I336" s="33">
        <v>26.9</v>
      </c>
      <c r="J336" s="33">
        <v>2.59</v>
      </c>
      <c r="K336" s="33">
        <v>239.76457211895908</v>
      </c>
      <c r="L336" s="33">
        <v>14.001555762081784</v>
      </c>
      <c r="M336" s="33">
        <v>20279.624507802277</v>
      </c>
      <c r="N336" s="33">
        <v>24.237175836431227</v>
      </c>
      <c r="O336" s="33">
        <v>2050.0143984931019</v>
      </c>
      <c r="P336" s="33">
        <v>11.754449184027298</v>
      </c>
      <c r="Q336" s="33">
        <v>15.101395257015975</v>
      </c>
      <c r="R336" s="33">
        <v>9.8924302788844631</v>
      </c>
      <c r="S336" s="37">
        <v>1.337948196939388E-2</v>
      </c>
      <c r="T336" s="37">
        <v>1.013379481969394</v>
      </c>
      <c r="U336" s="37">
        <v>0.35868082300737636</v>
      </c>
      <c r="V336" s="37">
        <v>0.20314272740112749</v>
      </c>
      <c r="W336" s="37">
        <v>0.14695587930918563</v>
      </c>
      <c r="X336" s="37">
        <v>0.10270632273564306</v>
      </c>
    </row>
    <row r="337" spans="1:24" x14ac:dyDescent="0.3">
      <c r="A337" s="34">
        <v>19725</v>
      </c>
      <c r="B337" s="33">
        <v>25.46</v>
      </c>
      <c r="C337" s="33">
        <v>1.4566699999999999</v>
      </c>
      <c r="D337" s="33">
        <v>2.5233300000000001</v>
      </c>
      <c r="E337" s="37">
        <v>0.10291407745590075</v>
      </c>
      <c r="F337" s="37">
        <v>0.10120028041142426</v>
      </c>
      <c r="G337" s="37">
        <v>2.7025781489610878E-2</v>
      </c>
      <c r="H337" s="37">
        <v>4.6111678190436933E-2</v>
      </c>
      <c r="I337" s="33">
        <v>26.9</v>
      </c>
      <c r="J337" s="33">
        <v>2.48</v>
      </c>
      <c r="K337" s="33">
        <v>245.84800669144983</v>
      </c>
      <c r="L337" s="33">
        <v>14.06596291858736</v>
      </c>
      <c r="M337" s="33">
        <v>20893.313197259809</v>
      </c>
      <c r="N337" s="33">
        <v>24.365893586988847</v>
      </c>
      <c r="O337" s="33">
        <v>2070.7275722718614</v>
      </c>
      <c r="P337" s="33">
        <v>12.002650554927831</v>
      </c>
      <c r="Q337" s="33">
        <v>15.427061391002457</v>
      </c>
      <c r="R337" s="33">
        <v>10.089841598205545</v>
      </c>
      <c r="S337" s="37">
        <v>2.5055993609185315E-2</v>
      </c>
      <c r="T337" s="37">
        <v>1.0250559936091854</v>
      </c>
      <c r="U337" s="37">
        <v>0.40072419929923964</v>
      </c>
      <c r="V337" s="37">
        <v>0.20360113608268016</v>
      </c>
      <c r="W337" s="37">
        <v>0.14801239194751581</v>
      </c>
      <c r="X337" s="37">
        <v>0.10347372917996989</v>
      </c>
    </row>
    <row r="338" spans="1:24" x14ac:dyDescent="0.3">
      <c r="A338" s="34">
        <v>19756</v>
      </c>
      <c r="B338" s="33">
        <v>26.02</v>
      </c>
      <c r="C338" s="33">
        <v>1.46333</v>
      </c>
      <c r="D338" s="33">
        <v>2.53667</v>
      </c>
      <c r="E338" s="37">
        <v>0.12190347591383222</v>
      </c>
      <c r="F338" s="37">
        <v>9.9096124897389615E-2</v>
      </c>
      <c r="G338" s="37">
        <v>3.0928307387620535E-2</v>
      </c>
      <c r="H338" s="37">
        <v>4.6895717949550608E-2</v>
      </c>
      <c r="I338" s="33">
        <v>26.9</v>
      </c>
      <c r="J338" s="33">
        <v>2.4700000000000002</v>
      </c>
      <c r="K338" s="33">
        <v>251.25550408921933</v>
      </c>
      <c r="L338" s="33">
        <v>14.130273512639405</v>
      </c>
      <c r="M338" s="33">
        <v>21452.939004691503</v>
      </c>
      <c r="N338" s="33">
        <v>24.494707899999998</v>
      </c>
      <c r="O338" s="33">
        <v>2091.430698886656</v>
      </c>
      <c r="P338" s="33">
        <v>12.215052485432842</v>
      </c>
      <c r="Q338" s="33">
        <v>15.705755365444611</v>
      </c>
      <c r="R338" s="33">
        <v>10.25754236853828</v>
      </c>
      <c r="S338" s="37">
        <v>2.1756879955098805E-2</v>
      </c>
      <c r="T338" s="37">
        <v>1.0217568799550989</v>
      </c>
      <c r="U338" s="37">
        <v>0.39088426420140854</v>
      </c>
      <c r="V338" s="37">
        <v>0.1876854627507063</v>
      </c>
      <c r="W338" s="37">
        <v>0.150757706213974</v>
      </c>
      <c r="X338" s="37">
        <v>0.10398618401487525</v>
      </c>
    </row>
    <row r="339" spans="1:24" x14ac:dyDescent="0.3">
      <c r="A339" s="34">
        <v>19784</v>
      </c>
      <c r="B339" s="33">
        <v>26.57</v>
      </c>
      <c r="C339" s="33">
        <v>1.47</v>
      </c>
      <c r="D339" s="33">
        <v>2.5499999999999998</v>
      </c>
      <c r="E339" s="37">
        <v>0.14069317745723953</v>
      </c>
      <c r="F339" s="37">
        <v>9.6999036167896513E-2</v>
      </c>
      <c r="G339" s="37">
        <v>3.4717629965157926E-2</v>
      </c>
      <c r="H339" s="37">
        <v>4.7665453842889782E-2</v>
      </c>
      <c r="I339" s="33">
        <v>26.9</v>
      </c>
      <c r="J339" s="33">
        <v>2.37</v>
      </c>
      <c r="K339" s="33">
        <v>256.56643903345724</v>
      </c>
      <c r="L339" s="33">
        <v>14.194680669144981</v>
      </c>
      <c r="M339" s="33">
        <v>22007.401013940351</v>
      </c>
      <c r="N339" s="33">
        <v>24.623425650557621</v>
      </c>
      <c r="O339" s="33">
        <v>2112.1141356999583</v>
      </c>
      <c r="P339" s="33">
        <v>12.420105295189979</v>
      </c>
      <c r="Q339" s="33">
        <v>15.974058403613151</v>
      </c>
      <c r="R339" s="33">
        <v>10.419607843137255</v>
      </c>
      <c r="S339" s="37">
        <v>2.0917286687363007E-2</v>
      </c>
      <c r="T339" s="37">
        <v>1.020917286687363</v>
      </c>
      <c r="U339" s="37">
        <v>0.40602639123156203</v>
      </c>
      <c r="V339" s="37">
        <v>0.16514987588760111</v>
      </c>
      <c r="W339" s="37">
        <v>0.14325821610891509</v>
      </c>
      <c r="X339" s="37">
        <v>0.10304039478711857</v>
      </c>
    </row>
    <row r="340" spans="1:24" x14ac:dyDescent="0.3">
      <c r="A340" s="34">
        <v>19815</v>
      </c>
      <c r="B340" s="33">
        <v>27.63</v>
      </c>
      <c r="C340" s="33">
        <v>1.46333</v>
      </c>
      <c r="D340" s="33">
        <v>2.5733299999999999</v>
      </c>
      <c r="E340" s="37">
        <v>0.1592874681709544</v>
      </c>
      <c r="F340" s="37">
        <v>9.4913529765567439E-2</v>
      </c>
      <c r="G340" s="37">
        <v>3.8399513198005053E-2</v>
      </c>
      <c r="H340" s="37">
        <v>4.8421593636388316E-2</v>
      </c>
      <c r="I340" s="33">
        <v>26.8</v>
      </c>
      <c r="J340" s="33">
        <v>2.29</v>
      </c>
      <c r="K340" s="33">
        <v>267.79758917910448</v>
      </c>
      <c r="L340" s="33">
        <v>14.182998413805969</v>
      </c>
      <c r="M340" s="33">
        <v>23072.151872515435</v>
      </c>
      <c r="N340" s="33">
        <v>24.941424906343283</v>
      </c>
      <c r="O340" s="33">
        <v>2148.8331732935267</v>
      </c>
      <c r="P340" s="33">
        <v>12.907868184060925</v>
      </c>
      <c r="Q340" s="33">
        <v>16.603059291869464</v>
      </c>
      <c r="R340" s="33">
        <v>10.737060540233861</v>
      </c>
      <c r="S340" s="37">
        <v>3.9119379163602939E-2</v>
      </c>
      <c r="T340" s="37">
        <v>1.0391193791636029</v>
      </c>
      <c r="U340" s="37">
        <v>0.36631966739619815</v>
      </c>
      <c r="V340" s="37">
        <v>0.16245269525453931</v>
      </c>
      <c r="W340" s="37">
        <v>0.14407826420373393</v>
      </c>
      <c r="X340" s="37">
        <v>0.10275727131180368</v>
      </c>
    </row>
    <row r="341" spans="1:24" x14ac:dyDescent="0.3">
      <c r="A341" s="34">
        <v>19845</v>
      </c>
      <c r="B341" s="33">
        <v>28.73</v>
      </c>
      <c r="C341" s="33">
        <v>1.4566699999999999</v>
      </c>
      <c r="D341" s="33">
        <v>2.59667</v>
      </c>
      <c r="E341" s="37">
        <v>0.18197962879128826</v>
      </c>
      <c r="F341" s="37">
        <v>9.2525600177634892E-2</v>
      </c>
      <c r="G341" s="37">
        <v>4.2630739261138473E-2</v>
      </c>
      <c r="H341" s="37">
        <v>4.8698149116155776E-2</v>
      </c>
      <c r="I341" s="33">
        <v>26.9</v>
      </c>
      <c r="J341" s="33">
        <v>2.37</v>
      </c>
      <c r="K341" s="33">
        <v>277.42392899628254</v>
      </c>
      <c r="L341" s="33">
        <v>14.06596291858736</v>
      </c>
      <c r="M341" s="33">
        <v>24002.498971828987</v>
      </c>
      <c r="N341" s="33">
        <v>25.074082621189593</v>
      </c>
      <c r="O341" s="33">
        <v>2169.3898017813844</v>
      </c>
      <c r="P341" s="33">
        <v>13.312042238025862</v>
      </c>
      <c r="Q341" s="33">
        <v>17.121370897689335</v>
      </c>
      <c r="R341" s="33">
        <v>11.064170649331643</v>
      </c>
      <c r="S341" s="37">
        <v>3.9039734055873035E-2</v>
      </c>
      <c r="T341" s="37">
        <v>1.039039734055873</v>
      </c>
      <c r="U341" s="37">
        <v>0.35950686979983604</v>
      </c>
      <c r="V341" s="37">
        <v>0.15713948987062487</v>
      </c>
      <c r="W341" s="37">
        <v>0.1396443579891038</v>
      </c>
      <c r="X341" s="37">
        <v>0.10032562559949731</v>
      </c>
    </row>
    <row r="342" spans="1:24" x14ac:dyDescent="0.3">
      <c r="A342" s="34">
        <v>19876</v>
      </c>
      <c r="B342" s="33">
        <v>28.96</v>
      </c>
      <c r="C342" s="33">
        <v>1.45</v>
      </c>
      <c r="D342" s="33">
        <v>2.62</v>
      </c>
      <c r="E342" s="37">
        <v>0.20425745315778054</v>
      </c>
      <c r="F342" s="37">
        <v>9.0161950220778664E-2</v>
      </c>
      <c r="G342" s="37">
        <v>4.6701240706001457E-2</v>
      </c>
      <c r="H342" s="37">
        <v>4.8968640707435895E-2</v>
      </c>
      <c r="I342" s="33">
        <v>26.9</v>
      </c>
      <c r="J342" s="33">
        <v>2.38</v>
      </c>
      <c r="K342" s="33">
        <v>279.64486542750927</v>
      </c>
      <c r="L342" s="33">
        <v>14.001555762081784</v>
      </c>
      <c r="M342" s="33">
        <v>24295.602930151879</v>
      </c>
      <c r="N342" s="33">
        <v>25.299362825278813</v>
      </c>
      <c r="O342" s="33">
        <v>2198.0138010013097</v>
      </c>
      <c r="P342" s="33">
        <v>13.357885903658998</v>
      </c>
      <c r="Q342" s="33">
        <v>17.178043503737324</v>
      </c>
      <c r="R342" s="33">
        <v>11.053435114503817</v>
      </c>
      <c r="S342" s="37">
        <v>7.9736945263174201E-3</v>
      </c>
      <c r="T342" s="37">
        <v>1.0079736945263174</v>
      </c>
      <c r="U342" s="37">
        <v>0.3028702982233975</v>
      </c>
      <c r="V342" s="37">
        <v>0.15669818504708477</v>
      </c>
      <c r="W342" s="37">
        <v>0.13489897040353771</v>
      </c>
      <c r="X342" s="37">
        <v>9.7438653823082255E-2</v>
      </c>
    </row>
    <row r="343" spans="1:24" x14ac:dyDescent="0.3">
      <c r="A343" s="34">
        <v>19906</v>
      </c>
      <c r="B343" s="33">
        <v>30.13</v>
      </c>
      <c r="C343" s="33">
        <v>1.4566699999999999</v>
      </c>
      <c r="D343" s="33">
        <v>2.6233300000000002</v>
      </c>
      <c r="E343" s="37">
        <v>0.22614840631488375</v>
      </c>
      <c r="F343" s="37">
        <v>8.7826623678400217E-2</v>
      </c>
      <c r="G343" s="37">
        <v>5.0623384304866903E-2</v>
      </c>
      <c r="H343" s="37">
        <v>4.9234012463959864E-2</v>
      </c>
      <c r="I343" s="33">
        <v>26.9</v>
      </c>
      <c r="J343" s="33">
        <v>2.2999999999999998</v>
      </c>
      <c r="K343" s="33">
        <v>290.94267249070629</v>
      </c>
      <c r="L343" s="33">
        <v>14.06596291858736</v>
      </c>
      <c r="M343" s="33">
        <v>25378.996522059093</v>
      </c>
      <c r="N343" s="33">
        <v>25.331518122304836</v>
      </c>
      <c r="O343" s="33">
        <v>2209.6741767744206</v>
      </c>
      <c r="P343" s="33">
        <v>13.833009564245328</v>
      </c>
      <c r="Q343" s="33">
        <v>17.784289655101251</v>
      </c>
      <c r="R343" s="33">
        <v>11.48540214155291</v>
      </c>
      <c r="S343" s="37">
        <v>3.9605785624694093E-2</v>
      </c>
      <c r="T343" s="37">
        <v>1.0396057856246941</v>
      </c>
      <c r="U343" s="37">
        <v>0.36541297286252439</v>
      </c>
      <c r="V343" s="37">
        <v>0.15948512988051</v>
      </c>
      <c r="W343" s="37">
        <v>0.13153323898249791</v>
      </c>
      <c r="X343" s="37">
        <v>9.6035012789566387E-2</v>
      </c>
    </row>
    <row r="344" spans="1:24" x14ac:dyDescent="0.3">
      <c r="A344" s="34">
        <v>19937</v>
      </c>
      <c r="B344" s="33">
        <v>30.73</v>
      </c>
      <c r="C344" s="33">
        <v>1.46333</v>
      </c>
      <c r="D344" s="33">
        <v>2.6266699999999998</v>
      </c>
      <c r="E344" s="37">
        <v>0.25216814828488676</v>
      </c>
      <c r="F344" s="37">
        <v>8.9029175602253652E-2</v>
      </c>
      <c r="G344" s="37">
        <v>5.0957427432660296E-2</v>
      </c>
      <c r="H344" s="37">
        <v>5.0177321814999232E-2</v>
      </c>
      <c r="I344" s="33">
        <v>26.9</v>
      </c>
      <c r="J344" s="33">
        <v>2.36</v>
      </c>
      <c r="K344" s="33">
        <v>296.73641970260223</v>
      </c>
      <c r="L344" s="33">
        <v>14.130273512639405</v>
      </c>
      <c r="M344" s="33">
        <v>25987.102014755885</v>
      </c>
      <c r="N344" s="33">
        <v>25.363769981784383</v>
      </c>
      <c r="O344" s="33">
        <v>2221.2672062837237</v>
      </c>
      <c r="P344" s="33">
        <v>14.042112347320577</v>
      </c>
      <c r="Q344" s="33">
        <v>18.047877301272536</v>
      </c>
      <c r="R344" s="33">
        <v>11.69922373194958</v>
      </c>
      <c r="S344" s="37">
        <v>1.9718023000183434E-2</v>
      </c>
      <c r="T344" s="37">
        <v>1.0197180230001834</v>
      </c>
      <c r="U344" s="37">
        <v>0.40612117829771965</v>
      </c>
      <c r="V344" s="37">
        <v>0.15305224989291677</v>
      </c>
      <c r="W344" s="37">
        <v>0.13139840855609286</v>
      </c>
      <c r="X344" s="37">
        <v>9.573007922223109E-2</v>
      </c>
    </row>
    <row r="345" spans="1:24" x14ac:dyDescent="0.3">
      <c r="A345" s="34">
        <v>19968</v>
      </c>
      <c r="B345" s="33">
        <v>31.45</v>
      </c>
      <c r="C345" s="33">
        <v>1.47</v>
      </c>
      <c r="D345" s="33">
        <v>2.63</v>
      </c>
      <c r="E345" s="37">
        <v>0.27812078771585913</v>
      </c>
      <c r="F345" s="37">
        <v>9.0222279064875011E-2</v>
      </c>
      <c r="G345" s="37">
        <v>5.1289317066419926E-2</v>
      </c>
      <c r="H345" s="37">
        <v>5.1108960816517168E-2</v>
      </c>
      <c r="I345" s="33">
        <v>26.8</v>
      </c>
      <c r="J345" s="33">
        <v>2.38</v>
      </c>
      <c r="K345" s="33">
        <v>304.82208395522383</v>
      </c>
      <c r="L345" s="33">
        <v>14.247645895522387</v>
      </c>
      <c r="M345" s="33">
        <v>26799.195008411822</v>
      </c>
      <c r="N345" s="33">
        <v>25.490686194029845</v>
      </c>
      <c r="O345" s="33">
        <v>2241.0773568242635</v>
      </c>
      <c r="P345" s="33">
        <v>14.356474143296971</v>
      </c>
      <c r="Q345" s="33">
        <v>18.445764153358329</v>
      </c>
      <c r="R345" s="33">
        <v>11.958174904942966</v>
      </c>
      <c r="S345" s="37">
        <v>2.3159607004056251E-2</v>
      </c>
      <c r="T345" s="37">
        <v>1.0231596070040563</v>
      </c>
      <c r="U345" s="37">
        <v>0.3705074285884089</v>
      </c>
      <c r="V345" s="37">
        <v>0.12681492560668861</v>
      </c>
      <c r="W345" s="37">
        <v>0.12629417005588195</v>
      </c>
      <c r="X345" s="37">
        <v>9.2262656238564666E-2</v>
      </c>
    </row>
    <row r="346" spans="1:24" x14ac:dyDescent="0.3">
      <c r="A346" s="34">
        <v>19998</v>
      </c>
      <c r="B346" s="33">
        <v>32.18</v>
      </c>
      <c r="C346" s="33">
        <v>1.49333</v>
      </c>
      <c r="D346" s="33">
        <v>2.6766700000000001</v>
      </c>
      <c r="E346" s="37">
        <v>0.30400876919889508</v>
      </c>
      <c r="F346" s="37">
        <v>9.1410501710076808E-2</v>
      </c>
      <c r="G346" s="37">
        <v>5.1620590672683875E-2</v>
      </c>
      <c r="H346" s="37">
        <v>5.2030378241988195E-2</v>
      </c>
      <c r="I346" s="33">
        <v>26.8</v>
      </c>
      <c r="J346" s="33">
        <v>2.4300000000000002</v>
      </c>
      <c r="K346" s="33">
        <v>311.89744552238801</v>
      </c>
      <c r="L346" s="33">
        <v>14.47376669738806</v>
      </c>
      <c r="M346" s="33">
        <v>27527.284542475412</v>
      </c>
      <c r="N346" s="33">
        <v>25.943024720522388</v>
      </c>
      <c r="O346" s="33">
        <v>2289.666150289238</v>
      </c>
      <c r="P346" s="33">
        <v>14.619231935730559</v>
      </c>
      <c r="Q346" s="33">
        <v>18.776965474104706</v>
      </c>
      <c r="R346" s="33">
        <v>12.02240096836741</v>
      </c>
      <c r="S346" s="37">
        <v>2.2946158417787733E-2</v>
      </c>
      <c r="T346" s="37">
        <v>1.0229461584177877</v>
      </c>
      <c r="U346" s="37">
        <v>0.39846508626071531</v>
      </c>
      <c r="V346" s="37">
        <v>0.10487181759398823</v>
      </c>
      <c r="W346" s="37">
        <v>0.11334637196800568</v>
      </c>
      <c r="X346" s="37">
        <v>9.1659041991128731E-2</v>
      </c>
    </row>
    <row r="347" spans="1:24" x14ac:dyDescent="0.3">
      <c r="A347" s="34">
        <v>20029</v>
      </c>
      <c r="B347" s="33">
        <v>33.44</v>
      </c>
      <c r="C347" s="33">
        <v>1.51667</v>
      </c>
      <c r="D347" s="33">
        <v>2.7233299999999998</v>
      </c>
      <c r="E347" s="37">
        <v>0.30362671057610591</v>
      </c>
      <c r="F347" s="37">
        <v>8.2299959612342377E-2</v>
      </c>
      <c r="G347" s="37">
        <v>4.7335354398478913E-2</v>
      </c>
      <c r="H347" s="37">
        <v>5.0874880875449335E-2</v>
      </c>
      <c r="I347" s="33">
        <v>26.8</v>
      </c>
      <c r="J347" s="33">
        <v>2.48</v>
      </c>
      <c r="K347" s="33">
        <v>324.10971343283575</v>
      </c>
      <c r="L347" s="33">
        <v>14.699984422014923</v>
      </c>
      <c r="M347" s="33">
        <v>28713.223917162752</v>
      </c>
      <c r="N347" s="33">
        <v>26.395266324253729</v>
      </c>
      <c r="O347" s="33">
        <v>2338.3846916963771</v>
      </c>
      <c r="P347" s="33">
        <v>15.117311697434387</v>
      </c>
      <c r="Q347" s="33">
        <v>19.407607457588686</v>
      </c>
      <c r="R347" s="33">
        <v>12.279084796921417</v>
      </c>
      <c r="S347" s="37">
        <v>3.8407646652263767E-2</v>
      </c>
      <c r="T347" s="37">
        <v>1.0384076466522638</v>
      </c>
      <c r="U347" s="37">
        <v>0.29655068655083738</v>
      </c>
      <c r="V347" s="37">
        <v>7.4924028477999727E-2</v>
      </c>
      <c r="W347" s="37">
        <v>0.10858998151679966</v>
      </c>
      <c r="X347" s="37">
        <v>9.1083199431357009E-2</v>
      </c>
    </row>
    <row r="348" spans="1:24" x14ac:dyDescent="0.3">
      <c r="A348" s="34">
        <v>20059</v>
      </c>
      <c r="B348" s="33">
        <v>34.97</v>
      </c>
      <c r="C348" s="33">
        <v>1.54</v>
      </c>
      <c r="D348" s="33">
        <v>2.77</v>
      </c>
      <c r="E348" s="37">
        <v>0.30326234059256363</v>
      </c>
      <c r="F348" s="37">
        <v>7.3264865600277673E-2</v>
      </c>
      <c r="G348" s="37">
        <v>4.3108690388851123E-2</v>
      </c>
      <c r="H348" s="37">
        <v>4.9746132732040316E-2</v>
      </c>
      <c r="I348" s="33">
        <v>26.7</v>
      </c>
      <c r="J348" s="33">
        <v>2.5099999999999998</v>
      </c>
      <c r="K348" s="33">
        <v>340.20832996254677</v>
      </c>
      <c r="L348" s="33">
        <v>14.982008239700374</v>
      </c>
      <c r="M348" s="33">
        <v>30250.023464682705</v>
      </c>
      <c r="N348" s="33">
        <v>26.948157677902621</v>
      </c>
      <c r="O348" s="33">
        <v>2396.127108869634</v>
      </c>
      <c r="P348" s="33">
        <v>15.789062002327078</v>
      </c>
      <c r="Q348" s="33">
        <v>20.257529192442469</v>
      </c>
      <c r="R348" s="33">
        <v>12.624548736462094</v>
      </c>
      <c r="S348" s="37">
        <v>4.4737762858783572E-2</v>
      </c>
      <c r="T348" s="37">
        <v>1.0447377628587835</v>
      </c>
      <c r="U348" s="37">
        <v>0.33008529370808604</v>
      </c>
      <c r="V348" s="37">
        <v>5.4900564709255306E-2</v>
      </c>
      <c r="W348" s="37">
        <v>0.10179704164008108</v>
      </c>
      <c r="X348" s="37">
        <v>8.7981937634000751E-2</v>
      </c>
    </row>
    <row r="349" spans="1:24" x14ac:dyDescent="0.3">
      <c r="A349" s="34">
        <v>20090</v>
      </c>
      <c r="B349" s="33">
        <v>35.6</v>
      </c>
      <c r="C349" s="33">
        <v>1.54667</v>
      </c>
      <c r="D349" s="33">
        <v>2.8333300000000001</v>
      </c>
      <c r="E349" s="37">
        <v>0.3029055193790966</v>
      </c>
      <c r="F349" s="37">
        <v>6.4300595072825928E-2</v>
      </c>
      <c r="G349" s="37">
        <v>3.8938213818948242E-2</v>
      </c>
      <c r="H349" s="37">
        <v>4.864286792450212E-2</v>
      </c>
      <c r="I349" s="33">
        <v>26.7</v>
      </c>
      <c r="J349" s="33">
        <v>2.61</v>
      </c>
      <c r="K349" s="33">
        <v>346.33733333333333</v>
      </c>
      <c r="L349" s="33">
        <v>15.04689784681648</v>
      </c>
      <c r="M349" s="33">
        <v>30906.483719151111</v>
      </c>
      <c r="N349" s="33">
        <v>27.564268445318355</v>
      </c>
      <c r="O349" s="33">
        <v>2459.7827953927649</v>
      </c>
      <c r="P349" s="33">
        <v>15.990781062969832</v>
      </c>
      <c r="Q349" s="33">
        <v>20.501927865048494</v>
      </c>
      <c r="R349" s="33">
        <v>12.564720664377251</v>
      </c>
      <c r="S349" s="37">
        <v>1.7855086782700265E-2</v>
      </c>
      <c r="T349" s="37">
        <v>1.0178550867827003</v>
      </c>
      <c r="U349" s="37">
        <v>0.28496889579540863</v>
      </c>
      <c r="V349" s="37">
        <v>4.0088233096669867E-2</v>
      </c>
      <c r="W349" s="37">
        <v>9.9220546413964605E-2</v>
      </c>
      <c r="X349" s="37">
        <v>8.1799080195138707E-2</v>
      </c>
    </row>
    <row r="350" spans="1:24" x14ac:dyDescent="0.3">
      <c r="A350" s="34">
        <v>20121</v>
      </c>
      <c r="B350" s="33">
        <v>36.79</v>
      </c>
      <c r="C350" s="33">
        <v>1.5533300000000001</v>
      </c>
      <c r="D350" s="33">
        <v>2.8966699999999999</v>
      </c>
      <c r="E350" s="37">
        <v>0.2822888547773621</v>
      </c>
      <c r="F350" s="37">
        <v>4.9016725268566042E-2</v>
      </c>
      <c r="G350" s="37">
        <v>3.4453809776676003E-2</v>
      </c>
      <c r="H350" s="37">
        <v>4.7345672502199676E-2</v>
      </c>
      <c r="I350" s="33">
        <v>26.7</v>
      </c>
      <c r="J350" s="33">
        <v>2.65</v>
      </c>
      <c r="K350" s="33">
        <v>357.91433970037451</v>
      </c>
      <c r="L350" s="33">
        <v>15.111690168164793</v>
      </c>
      <c r="M350" s="33">
        <v>32051.971911718872</v>
      </c>
      <c r="N350" s="33">
        <v>28.180476498501871</v>
      </c>
      <c r="O350" s="33">
        <v>2523.6201543223351</v>
      </c>
      <c r="P350" s="33">
        <v>16.437728215987114</v>
      </c>
      <c r="Q350" s="33">
        <v>21.056961301473887</v>
      </c>
      <c r="R350" s="33">
        <v>12.700790908180773</v>
      </c>
      <c r="S350" s="37">
        <v>3.2880431258698099E-2</v>
      </c>
      <c r="T350" s="37">
        <v>1.0328804312586981</v>
      </c>
      <c r="U350" s="37">
        <v>0.2280166555689298</v>
      </c>
      <c r="V350" s="37">
        <v>4.0595162548837216E-2</v>
      </c>
      <c r="W350" s="37">
        <v>9.2074453200154949E-2</v>
      </c>
      <c r="X350" s="37">
        <v>8.2542775234735188E-2</v>
      </c>
    </row>
    <row r="351" spans="1:24" x14ac:dyDescent="0.3">
      <c r="A351" s="34">
        <v>20149</v>
      </c>
      <c r="B351" s="33">
        <v>36.5</v>
      </c>
      <c r="C351" s="33">
        <v>1.56</v>
      </c>
      <c r="D351" s="33">
        <v>2.96</v>
      </c>
      <c r="E351" s="37">
        <v>0.26256314932766256</v>
      </c>
      <c r="F351" s="37">
        <v>3.3730008765538777E-2</v>
      </c>
      <c r="G351" s="37">
        <v>3.0068403500628449E-2</v>
      </c>
      <c r="H351" s="37">
        <v>4.6088710144595701E-2</v>
      </c>
      <c r="I351" s="33">
        <v>26.7</v>
      </c>
      <c r="J351" s="33">
        <v>2.68</v>
      </c>
      <c r="K351" s="33">
        <v>355.09305243445687</v>
      </c>
      <c r="L351" s="33">
        <v>15.176579775280899</v>
      </c>
      <c r="M351" s="33">
        <v>31912.577633222674</v>
      </c>
      <c r="N351" s="33">
        <v>28.796587265917605</v>
      </c>
      <c r="O351" s="33">
        <v>2587.9788984750448</v>
      </c>
      <c r="P351" s="33">
        <v>16.219282945537792</v>
      </c>
      <c r="Q351" s="33">
        <v>20.759297152464594</v>
      </c>
      <c r="R351" s="33">
        <v>12.331081081081081</v>
      </c>
      <c r="S351" s="37">
        <v>-7.9138085282371602E-3</v>
      </c>
      <c r="T351" s="37">
        <v>0.9920861914717628</v>
      </c>
      <c r="U351" s="37">
        <v>0.19644067896016559</v>
      </c>
      <c r="V351" s="37">
        <v>3.0913631962753207E-2</v>
      </c>
      <c r="W351" s="37">
        <v>7.7431901765398159E-2</v>
      </c>
      <c r="X351" s="37">
        <v>8.0016869319713635E-2</v>
      </c>
    </row>
    <row r="352" spans="1:24" x14ac:dyDescent="0.3">
      <c r="A352" s="34">
        <v>20180</v>
      </c>
      <c r="B352" s="33">
        <v>37.76</v>
      </c>
      <c r="C352" s="33">
        <v>1.5633300000000001</v>
      </c>
      <c r="D352" s="33">
        <v>3.0466700000000002</v>
      </c>
      <c r="E352" s="37">
        <v>0.24367352975829348</v>
      </c>
      <c r="F352" s="37">
        <v>1.8424649014073147E-2</v>
      </c>
      <c r="G352" s="37">
        <v>2.577906319621448E-2</v>
      </c>
      <c r="H352" s="37">
        <v>4.4870286604699494E-2</v>
      </c>
      <c r="I352" s="33">
        <v>26.7</v>
      </c>
      <c r="J352" s="33">
        <v>2.75</v>
      </c>
      <c r="K352" s="33">
        <v>367.35105917602993</v>
      </c>
      <c r="L352" s="33">
        <v>15.208975935955056</v>
      </c>
      <c r="M352" s="33">
        <v>33128.121157893162</v>
      </c>
      <c r="N352" s="33">
        <v>29.639763015355808</v>
      </c>
      <c r="O352" s="33">
        <v>2672.9463158929652</v>
      </c>
      <c r="P352" s="33">
        <v>16.685266628063506</v>
      </c>
      <c r="Q352" s="33">
        <v>21.334047746091059</v>
      </c>
      <c r="R352" s="33">
        <v>12.393859525317804</v>
      </c>
      <c r="S352" s="37">
        <v>3.3938080688853962E-2</v>
      </c>
      <c r="T352" s="37">
        <v>1.0339380806888541</v>
      </c>
      <c r="U352" s="37">
        <v>0.28630830544080843</v>
      </c>
      <c r="V352" s="37">
        <v>4.0318762105642669E-2</v>
      </c>
      <c r="W352" s="37">
        <v>7.625072474650807E-2</v>
      </c>
      <c r="X352" s="37">
        <v>8.0909477587757017E-2</v>
      </c>
    </row>
    <row r="353" spans="1:24" x14ac:dyDescent="0.3">
      <c r="A353" s="34">
        <v>20210</v>
      </c>
      <c r="B353" s="33">
        <v>37.6</v>
      </c>
      <c r="C353" s="33">
        <v>1.56667</v>
      </c>
      <c r="D353" s="33">
        <v>3.1333299999999999</v>
      </c>
      <c r="E353" s="37">
        <v>0.19892028969307041</v>
      </c>
      <c r="F353" s="37">
        <v>1.3257303129448061E-3</v>
      </c>
      <c r="G353" s="37">
        <v>1.7484362701194911E-2</v>
      </c>
      <c r="H353" s="37">
        <v>4.3145567660647366E-2</v>
      </c>
      <c r="I353" s="33">
        <v>26.7</v>
      </c>
      <c r="J353" s="33">
        <v>2.76</v>
      </c>
      <c r="K353" s="33">
        <v>365.79448689138576</v>
      </c>
      <c r="L353" s="33">
        <v>15.241469382397003</v>
      </c>
      <c r="M353" s="33">
        <v>33102.28879770443</v>
      </c>
      <c r="N353" s="33">
        <v>30.482841479026217</v>
      </c>
      <c r="O353" s="33">
        <v>2758.5211318752986</v>
      </c>
      <c r="P353" s="33">
        <v>16.518057827257799</v>
      </c>
      <c r="Q353" s="33">
        <v>21.097803794241592</v>
      </c>
      <c r="R353" s="33">
        <v>12.000012765971029</v>
      </c>
      <c r="S353" s="37">
        <v>-4.2462908814509849E-3</v>
      </c>
      <c r="T353" s="37">
        <v>0.99575370911854899</v>
      </c>
      <c r="U353" s="37">
        <v>0.2586707918930311</v>
      </c>
      <c r="V353" s="37">
        <v>3.0976876995777225E-2</v>
      </c>
      <c r="W353" s="37">
        <v>7.2098305723292455E-2</v>
      </c>
      <c r="X353" s="37">
        <v>7.885433092633054E-2</v>
      </c>
    </row>
    <row r="354" spans="1:24" x14ac:dyDescent="0.3">
      <c r="A354" s="34">
        <v>20241</v>
      </c>
      <c r="B354" s="33">
        <v>39.78</v>
      </c>
      <c r="C354" s="33">
        <v>1.57</v>
      </c>
      <c r="D354" s="33">
        <v>3.22</v>
      </c>
      <c r="E354" s="37">
        <v>0.15661288690865338</v>
      </c>
      <c r="F354" s="37">
        <v>-1.5662934184463406E-2</v>
      </c>
      <c r="G354" s="37">
        <v>9.3189546393457334E-3</v>
      </c>
      <c r="H354" s="37">
        <v>4.1488007968384366E-2</v>
      </c>
      <c r="I354" s="33">
        <v>26.7</v>
      </c>
      <c r="J354" s="33">
        <v>2.78</v>
      </c>
      <c r="K354" s="33">
        <v>387.00278426966287</v>
      </c>
      <c r="L354" s="33">
        <v>15.273865543071162</v>
      </c>
      <c r="M354" s="33">
        <v>35136.700296730007</v>
      </c>
      <c r="N354" s="33">
        <v>31.326017228464423</v>
      </c>
      <c r="O354" s="33">
        <v>2844.1471833954411</v>
      </c>
      <c r="P354" s="33">
        <v>17.370091963405308</v>
      </c>
      <c r="Q354" s="33">
        <v>22.157121672370522</v>
      </c>
      <c r="R354" s="33">
        <v>12.354037267080745</v>
      </c>
      <c r="S354" s="37">
        <v>5.6360223029977244E-2</v>
      </c>
      <c r="T354" s="37">
        <v>1.0563602230299773</v>
      </c>
      <c r="U354" s="37">
        <v>0.22367755260839584</v>
      </c>
      <c r="V354" s="37">
        <v>4.2807027080203675E-2</v>
      </c>
      <c r="W354" s="37">
        <v>7.1096245821828497E-2</v>
      </c>
      <c r="X354" s="37">
        <v>8.0759799641037411E-2</v>
      </c>
    </row>
    <row r="355" spans="1:24" x14ac:dyDescent="0.3">
      <c r="A355" s="34">
        <v>20271</v>
      </c>
      <c r="B355" s="33">
        <v>42.69</v>
      </c>
      <c r="C355" s="33">
        <v>1.58667</v>
      </c>
      <c r="D355" s="33">
        <v>3.2933300000000001</v>
      </c>
      <c r="E355" s="37">
        <v>0.11654931123649837</v>
      </c>
      <c r="F355" s="37">
        <v>-3.2566383409559752E-2</v>
      </c>
      <c r="G355" s="37">
        <v>1.2731609827199009E-3</v>
      </c>
      <c r="H355" s="37">
        <v>3.9892555973948696E-2</v>
      </c>
      <c r="I355" s="33">
        <v>26.8</v>
      </c>
      <c r="J355" s="33">
        <v>2.9</v>
      </c>
      <c r="K355" s="33">
        <v>413.76326753731342</v>
      </c>
      <c r="L355" s="33">
        <v>15.378443750373133</v>
      </c>
      <c r="M355" s="33">
        <v>37682.687305551597</v>
      </c>
      <c r="N355" s="33">
        <v>31.919863712313429</v>
      </c>
      <c r="O355" s="33">
        <v>2907.0396951040575</v>
      </c>
      <c r="P355" s="33">
        <v>18.454031906632878</v>
      </c>
      <c r="Q355" s="33">
        <v>23.503510201463087</v>
      </c>
      <c r="R355" s="33">
        <v>12.96256372729122</v>
      </c>
      <c r="S355" s="37">
        <v>7.0600427344044522E-2</v>
      </c>
      <c r="T355" s="37">
        <v>1.0706004273440446</v>
      </c>
      <c r="U355" s="37">
        <v>0.15165048411903359</v>
      </c>
      <c r="V355" s="37">
        <v>3.2319837551583852E-2</v>
      </c>
      <c r="W355" s="37">
        <v>6.7235183987292224E-2</v>
      </c>
      <c r="X355" s="37">
        <v>7.0223072916864027E-2</v>
      </c>
    </row>
    <row r="356" spans="1:24" x14ac:dyDescent="0.3">
      <c r="A356" s="34">
        <v>20302</v>
      </c>
      <c r="B356" s="33">
        <v>42.43</v>
      </c>
      <c r="C356" s="33">
        <v>1.6033299999999999</v>
      </c>
      <c r="D356" s="33">
        <v>3.3666700000000001</v>
      </c>
      <c r="E356" s="37">
        <v>7.7712085597991365E-2</v>
      </c>
      <c r="F356" s="37">
        <v>-4.1867471052416505E-2</v>
      </c>
      <c r="G356" s="37">
        <v>-2.9760648755079444E-3</v>
      </c>
      <c r="H356" s="37">
        <v>3.8616650736962299E-2</v>
      </c>
      <c r="I356" s="33">
        <v>26.8</v>
      </c>
      <c r="J356" s="33">
        <v>2.97</v>
      </c>
      <c r="K356" s="33">
        <v>411.24327574626864</v>
      </c>
      <c r="L356" s="33">
        <v>15.539917070522385</v>
      </c>
      <c r="M356" s="33">
        <v>37571.122924049858</v>
      </c>
      <c r="N356" s="33">
        <v>32.630695242910448</v>
      </c>
      <c r="O356" s="33">
        <v>2981.1353385508119</v>
      </c>
      <c r="P356" s="33">
        <v>18.222326463047754</v>
      </c>
      <c r="Q356" s="33">
        <v>23.173696654482612</v>
      </c>
      <c r="R356" s="33">
        <v>12.602957818853644</v>
      </c>
      <c r="S356" s="37">
        <v>-6.1090415556371621E-3</v>
      </c>
      <c r="T356" s="37">
        <v>0.99389095844436282</v>
      </c>
      <c r="U356" s="37">
        <v>0.13253107410373777</v>
      </c>
      <c r="V356" s="37">
        <v>1.8468701291389777E-2</v>
      </c>
      <c r="W356" s="37">
        <v>4.8414498456752497E-2</v>
      </c>
      <c r="X356" s="37">
        <v>6.3209226819197717E-2</v>
      </c>
    </row>
    <row r="357" spans="1:24" x14ac:dyDescent="0.3">
      <c r="A357" s="34">
        <v>20333</v>
      </c>
      <c r="B357" s="33">
        <v>44.34</v>
      </c>
      <c r="C357" s="33">
        <v>1.62</v>
      </c>
      <c r="D357" s="33">
        <v>3.44</v>
      </c>
      <c r="E357" s="37">
        <v>4.0548546794155094E-2</v>
      </c>
      <c r="F357" s="37">
        <v>-5.1011059002628034E-2</v>
      </c>
      <c r="G357" s="37">
        <v>-7.1270009927881794E-3</v>
      </c>
      <c r="H357" s="37">
        <v>3.7379985801597293E-2</v>
      </c>
      <c r="I357" s="33">
        <v>26.9</v>
      </c>
      <c r="J357" s="33">
        <v>2.97</v>
      </c>
      <c r="K357" s="33">
        <v>428.1579189591078</v>
      </c>
      <c r="L357" s="33">
        <v>15.643117472118961</v>
      </c>
      <c r="M357" s="33">
        <v>39235.538215896166</v>
      </c>
      <c r="N357" s="33">
        <v>33.217484014869889</v>
      </c>
      <c r="O357" s="33">
        <v>3043.9840203582048</v>
      </c>
      <c r="P357" s="33">
        <v>18.843960654261313</v>
      </c>
      <c r="Q357" s="33">
        <v>23.925531307723027</v>
      </c>
      <c r="R357" s="33">
        <v>12.889534883720932</v>
      </c>
      <c r="S357" s="37">
        <v>4.4031544973931927E-2</v>
      </c>
      <c r="T357" s="37">
        <v>1.0440315449739319</v>
      </c>
      <c r="U357" s="37">
        <v>0.13269771332383407</v>
      </c>
      <c r="V357" s="37">
        <v>3.2563395162303443E-2</v>
      </c>
      <c r="W357" s="37">
        <v>5.2026424548186512E-2</v>
      </c>
      <c r="X357" s="37">
        <v>6.5662007685328483E-2</v>
      </c>
    </row>
    <row r="358" spans="1:24" x14ac:dyDescent="0.3">
      <c r="A358" s="34">
        <v>20363</v>
      </c>
      <c r="B358" s="33">
        <v>42.11</v>
      </c>
      <c r="C358" s="33">
        <v>1.6266700000000001</v>
      </c>
      <c r="D358" s="33">
        <v>3.5</v>
      </c>
      <c r="E358" s="37">
        <v>4.9529175272704506E-3</v>
      </c>
      <c r="F358" s="37">
        <v>-6.0004833253019196E-2</v>
      </c>
      <c r="G358" s="37">
        <v>-1.1183930332871128E-2</v>
      </c>
      <c r="H358" s="37">
        <v>3.6181637974244119E-2</v>
      </c>
      <c r="I358" s="33">
        <v>26.9</v>
      </c>
      <c r="J358" s="33">
        <v>2.88</v>
      </c>
      <c r="K358" s="33">
        <v>406.62449182156132</v>
      </c>
      <c r="L358" s="33">
        <v>15.707524628624535</v>
      </c>
      <c r="M358" s="33">
        <v>37382.208397621223</v>
      </c>
      <c r="N358" s="33">
        <v>33.796858736059484</v>
      </c>
      <c r="O358" s="33">
        <v>3107.0465303176043</v>
      </c>
      <c r="P358" s="33">
        <v>17.772325789386095</v>
      </c>
      <c r="Q358" s="33">
        <v>22.532366303323762</v>
      </c>
      <c r="R358" s="33">
        <v>12.031428571428572</v>
      </c>
      <c r="S358" s="37">
        <v>-5.1601962014329046E-2</v>
      </c>
      <c r="T358" s="37">
        <v>0.94839803798567091</v>
      </c>
      <c r="U358" s="37">
        <v>4.7366494253185731E-2</v>
      </c>
      <c r="V358" s="37">
        <v>2.6765247252847679E-2</v>
      </c>
      <c r="W358" s="37">
        <v>3.7149176680845386E-2</v>
      </c>
      <c r="X358" s="37">
        <v>6.4581157082056251E-2</v>
      </c>
    </row>
    <row r="359" spans="1:24" x14ac:dyDescent="0.3">
      <c r="A359" s="34">
        <v>20394</v>
      </c>
      <c r="B359" s="33">
        <v>44.95</v>
      </c>
      <c r="C359" s="33">
        <v>1.6333299999999999</v>
      </c>
      <c r="D359" s="33">
        <v>3.56</v>
      </c>
      <c r="E359" s="37">
        <v>-1.6899839149405405E-2</v>
      </c>
      <c r="F359" s="37">
        <v>-6.5306600899901479E-2</v>
      </c>
      <c r="G359" s="37">
        <v>-1.4608985524261708E-2</v>
      </c>
      <c r="H359" s="37">
        <v>3.5852466057570531E-2</v>
      </c>
      <c r="I359" s="33">
        <v>26.9</v>
      </c>
      <c r="J359" s="33">
        <v>2.89</v>
      </c>
      <c r="K359" s="33">
        <v>434.04822862453528</v>
      </c>
      <c r="L359" s="33">
        <v>15.771835222676581</v>
      </c>
      <c r="M359" s="33">
        <v>40024.18406577807</v>
      </c>
      <c r="N359" s="33">
        <v>34.376233457249072</v>
      </c>
      <c r="O359" s="33">
        <v>3169.8797613830911</v>
      </c>
      <c r="P359" s="33">
        <v>18.835559288273892</v>
      </c>
      <c r="Q359" s="33">
        <v>23.841583744997806</v>
      </c>
      <c r="R359" s="33">
        <v>12.626404494382022</v>
      </c>
      <c r="S359" s="37">
        <v>6.5265518743793036E-2</v>
      </c>
      <c r="T359" s="37">
        <v>1.0652655187437929</v>
      </c>
      <c r="U359" s="37">
        <v>9.0115621020625758E-2</v>
      </c>
      <c r="V359" s="37">
        <v>5.7556007341589499E-2</v>
      </c>
      <c r="W359" s="37">
        <v>4.3747170356464693E-2</v>
      </c>
      <c r="X359" s="37">
        <v>7.2121506029446003E-2</v>
      </c>
    </row>
    <row r="360" spans="1:24" x14ac:dyDescent="0.3">
      <c r="A360" s="34">
        <v>20424</v>
      </c>
      <c r="B360" s="33">
        <v>45.37</v>
      </c>
      <c r="C360" s="33">
        <v>1.64</v>
      </c>
      <c r="D360" s="33">
        <v>3.62</v>
      </c>
      <c r="E360" s="37">
        <v>-3.8019296302743699E-2</v>
      </c>
      <c r="F360" s="37">
        <v>-7.050955342012255E-2</v>
      </c>
      <c r="G360" s="37">
        <v>-1.7975355621152378E-2</v>
      </c>
      <c r="H360" s="37">
        <v>3.5533276320025564E-2</v>
      </c>
      <c r="I360" s="33">
        <v>26.8</v>
      </c>
      <c r="J360" s="33">
        <v>2.96</v>
      </c>
      <c r="K360" s="33">
        <v>439.73856753731343</v>
      </c>
      <c r="L360" s="33">
        <v>15.895332835820895</v>
      </c>
      <c r="M360" s="33">
        <v>40671.04225063631</v>
      </c>
      <c r="N360" s="33">
        <v>35.086039552238802</v>
      </c>
      <c r="O360" s="33">
        <v>3245.0776492683144</v>
      </c>
      <c r="P360" s="33">
        <v>18.942369035813577</v>
      </c>
      <c r="Q360" s="33">
        <v>23.937765745387562</v>
      </c>
      <c r="R360" s="33">
        <v>12.533149171270717</v>
      </c>
      <c r="S360" s="37">
        <v>9.3003327582430861E-3</v>
      </c>
      <c r="T360" s="37">
        <v>1.009300332758243</v>
      </c>
      <c r="U360" s="37">
        <v>1.2649315405091288E-2</v>
      </c>
      <c r="V360" s="37">
        <v>4.6275431903112008E-2</v>
      </c>
      <c r="W360" s="37">
        <v>3.7355526578278564E-2</v>
      </c>
      <c r="X360" s="37">
        <v>6.6592074633167186E-2</v>
      </c>
    </row>
    <row r="361" spans="1:24" x14ac:dyDescent="0.3">
      <c r="A361" s="34">
        <v>20455</v>
      </c>
      <c r="B361" s="33">
        <v>44.15</v>
      </c>
      <c r="C361" s="33">
        <v>1.67</v>
      </c>
      <c r="D361" s="33">
        <v>3.6433300000000002</v>
      </c>
      <c r="E361" s="37">
        <v>-5.8447167570242597E-2</v>
      </c>
      <c r="F361" s="37">
        <v>-7.5619283914478252E-2</v>
      </c>
      <c r="G361" s="37">
        <v>-2.1285002199506131E-2</v>
      </c>
      <c r="H361" s="37">
        <v>3.5223619922984284E-2</v>
      </c>
      <c r="I361" s="33">
        <v>26.8</v>
      </c>
      <c r="J361" s="33">
        <v>2.9</v>
      </c>
      <c r="K361" s="33">
        <v>427.91399067164173</v>
      </c>
      <c r="L361" s="33">
        <v>16.186101119402981</v>
      </c>
      <c r="M361" s="33">
        <v>39702.150512353379</v>
      </c>
      <c r="N361" s="33">
        <v>35.312160354104478</v>
      </c>
      <c r="O361" s="33">
        <v>3276.2862067083229</v>
      </c>
      <c r="P361" s="33">
        <v>18.292585385418892</v>
      </c>
      <c r="Q361" s="33">
        <v>23.082459084217518</v>
      </c>
      <c r="R361" s="33">
        <v>12.118034874688814</v>
      </c>
      <c r="S361" s="37">
        <v>-2.7258166625903534E-2</v>
      </c>
      <c r="T361" s="37">
        <v>0.97274183337409648</v>
      </c>
      <c r="U361" s="37">
        <v>1.81178777580846E-2</v>
      </c>
      <c r="V361" s="37">
        <v>4.9371670031923109E-2</v>
      </c>
      <c r="W361" s="37">
        <v>4.019673686916736E-2</v>
      </c>
      <c r="X361" s="37">
        <v>6.5200874591075042E-2</v>
      </c>
    </row>
    <row r="362" spans="1:24" x14ac:dyDescent="0.3">
      <c r="A362" s="34">
        <v>20486</v>
      </c>
      <c r="B362" s="33">
        <v>44.43</v>
      </c>
      <c r="C362" s="33">
        <v>1.7</v>
      </c>
      <c r="D362" s="33">
        <v>3.6666699999999999</v>
      </c>
      <c r="E362" s="37">
        <v>-6.5371203824245661E-2</v>
      </c>
      <c r="F362" s="37">
        <v>-6.954132772742927E-2</v>
      </c>
      <c r="G362" s="37">
        <v>-2.6294291353069266E-2</v>
      </c>
      <c r="H362" s="37">
        <v>3.5538405666511785E-2</v>
      </c>
      <c r="I362" s="33">
        <v>26.8</v>
      </c>
      <c r="J362" s="33">
        <v>2.84</v>
      </c>
      <c r="K362" s="33">
        <v>430.62782798507459</v>
      </c>
      <c r="L362" s="33">
        <v>16.476869402985074</v>
      </c>
      <c r="M362" s="33">
        <v>40081.336774324896</v>
      </c>
      <c r="N362" s="33">
        <v>35.538378078731341</v>
      </c>
      <c r="O362" s="33">
        <v>3307.7883211864478</v>
      </c>
      <c r="P362" s="33">
        <v>18.266116815127781</v>
      </c>
      <c r="Q362" s="33">
        <v>23.017216418743011</v>
      </c>
      <c r="R362" s="33">
        <v>12.117261711580262</v>
      </c>
      <c r="S362" s="37">
        <v>6.3219898978480217E-3</v>
      </c>
      <c r="T362" s="37">
        <v>1.0063219898978479</v>
      </c>
      <c r="U362" s="37">
        <v>2.3633385547363606E-2</v>
      </c>
      <c r="V362" s="37">
        <v>7.1462862596537668E-2</v>
      </c>
      <c r="W362" s="37">
        <v>5.5568054582733062E-2</v>
      </c>
      <c r="X362" s="37">
        <v>6.9693538757654494E-2</v>
      </c>
    </row>
    <row r="363" spans="1:24" x14ac:dyDescent="0.3">
      <c r="A363" s="34">
        <v>20515</v>
      </c>
      <c r="B363" s="33">
        <v>47.49</v>
      </c>
      <c r="C363" s="33">
        <v>1.73</v>
      </c>
      <c r="D363" s="33">
        <v>3.69</v>
      </c>
      <c r="E363" s="37">
        <v>-7.2212650487599173E-2</v>
      </c>
      <c r="F363" s="37">
        <v>-6.3644790758327296E-2</v>
      </c>
      <c r="G363" s="37">
        <v>-3.1364931356535397E-2</v>
      </c>
      <c r="H363" s="37">
        <v>3.5847968218256199E-2</v>
      </c>
      <c r="I363" s="33">
        <v>26.8</v>
      </c>
      <c r="J363" s="33">
        <v>2.96</v>
      </c>
      <c r="K363" s="33">
        <v>460.28619291044771</v>
      </c>
      <c r="L363" s="33">
        <v>16.767637686567163</v>
      </c>
      <c r="M363" s="33">
        <v>42971.890077222321</v>
      </c>
      <c r="N363" s="33">
        <v>35.76449888059701</v>
      </c>
      <c r="O363" s="33">
        <v>3338.940290270591</v>
      </c>
      <c r="P363" s="33">
        <v>19.371210099299958</v>
      </c>
      <c r="Q363" s="33">
        <v>24.373586635398734</v>
      </c>
      <c r="R363" s="33">
        <v>12.869918699186993</v>
      </c>
      <c r="S363" s="37">
        <v>6.6604245613213486E-2</v>
      </c>
      <c r="T363" s="37">
        <v>1.0666042456132134</v>
      </c>
      <c r="U363" s="37">
        <v>-2.7657658620501846E-2</v>
      </c>
      <c r="V363" s="37">
        <v>6.4147709381463081E-2</v>
      </c>
      <c r="W363" s="37">
        <v>6.2223819682085235E-2</v>
      </c>
      <c r="X363" s="37">
        <v>6.8376103846994774E-2</v>
      </c>
    </row>
    <row r="364" spans="1:24" x14ac:dyDescent="0.3">
      <c r="A364" s="34">
        <v>20546</v>
      </c>
      <c r="B364" s="33">
        <v>48.05</v>
      </c>
      <c r="C364" s="33">
        <v>1.7533300000000001</v>
      </c>
      <c r="D364" s="33">
        <v>3.66</v>
      </c>
      <c r="E364" s="37">
        <v>-7.8962630860557326E-2</v>
      </c>
      <c r="F364" s="37">
        <v>-5.792111665295252E-2</v>
      </c>
      <c r="G364" s="37">
        <v>-3.6498618971255947E-2</v>
      </c>
      <c r="H364" s="37">
        <v>3.6152970260009631E-2</v>
      </c>
      <c r="I364" s="33">
        <v>26.9</v>
      </c>
      <c r="J364" s="33">
        <v>3.18</v>
      </c>
      <c r="K364" s="33">
        <v>463.98258921933086</v>
      </c>
      <c r="L364" s="33">
        <v>16.930584665055761</v>
      </c>
      <c r="M364" s="33">
        <v>43448.700826371532</v>
      </c>
      <c r="N364" s="33">
        <v>35.341857992565053</v>
      </c>
      <c r="O364" s="33">
        <v>3309.5160254842831</v>
      </c>
      <c r="P364" s="33">
        <v>19.370593634578505</v>
      </c>
      <c r="Q364" s="33">
        <v>24.338669114170251</v>
      </c>
      <c r="R364" s="33">
        <v>13.128415300546447</v>
      </c>
      <c r="S364" s="37">
        <v>1.1722972855270845E-2</v>
      </c>
      <c r="T364" s="37">
        <v>1.0117229728552708</v>
      </c>
      <c r="U364" s="37">
        <v>-7.6706756669342901E-2</v>
      </c>
      <c r="V364" s="37">
        <v>5.0842015917619499E-2</v>
      </c>
      <c r="W364" s="37">
        <v>5.5377727863055171E-2</v>
      </c>
      <c r="X364" s="37">
        <v>5.7583780275568763E-2</v>
      </c>
    </row>
    <row r="365" spans="1:24" x14ac:dyDescent="0.3">
      <c r="A365" s="34">
        <v>20576</v>
      </c>
      <c r="B365" s="33">
        <v>46.54</v>
      </c>
      <c r="C365" s="33">
        <v>1.77667</v>
      </c>
      <c r="D365" s="33">
        <v>3.63</v>
      </c>
      <c r="E365" s="37">
        <v>-6.9562088556629265E-2</v>
      </c>
      <c r="F365" s="37">
        <v>-4.5193386524557067E-2</v>
      </c>
      <c r="G365" s="37">
        <v>-3.6163215729357212E-2</v>
      </c>
      <c r="H365" s="37">
        <v>3.7720964437350624E-2</v>
      </c>
      <c r="I365" s="33">
        <v>27</v>
      </c>
      <c r="J365" s="33">
        <v>3.07</v>
      </c>
      <c r="K365" s="33">
        <v>447.73720814814811</v>
      </c>
      <c r="L365" s="33">
        <v>17.092420833703702</v>
      </c>
      <c r="M365" s="33">
        <v>42060.81740071212</v>
      </c>
      <c r="N365" s="33">
        <v>34.922347777777773</v>
      </c>
      <c r="O365" s="33">
        <v>3280.635306501611</v>
      </c>
      <c r="P365" s="33">
        <v>18.544506591754434</v>
      </c>
      <c r="Q365" s="33">
        <v>23.274196470664432</v>
      </c>
      <c r="R365" s="33">
        <v>12.820936639118457</v>
      </c>
      <c r="S365" s="37">
        <v>-3.1929977542155825E-2</v>
      </c>
      <c r="T365" s="37">
        <v>0.96807002245784413</v>
      </c>
      <c r="U365" s="37">
        <v>-6.650504842098881E-2</v>
      </c>
      <c r="V365" s="37">
        <v>5.2451681513233872E-2</v>
      </c>
      <c r="W365" s="37">
        <v>5.8256121810047468E-2</v>
      </c>
      <c r="X365" s="37">
        <v>5.9396968219858515E-2</v>
      </c>
    </row>
    <row r="366" spans="1:24" x14ac:dyDescent="0.3">
      <c r="A366" s="34">
        <v>20607</v>
      </c>
      <c r="B366" s="33">
        <v>46.27</v>
      </c>
      <c r="C366" s="33">
        <v>1.8</v>
      </c>
      <c r="D366" s="33">
        <v>3.6</v>
      </c>
      <c r="E366" s="37">
        <v>-6.0008267927738945E-2</v>
      </c>
      <c r="F366" s="37">
        <v>-3.2723953514788739E-2</v>
      </c>
      <c r="G366" s="37">
        <v>-3.5822813264167142E-2</v>
      </c>
      <c r="H366" s="37">
        <v>3.92904542815673E-2</v>
      </c>
      <c r="I366" s="33">
        <v>27.2</v>
      </c>
      <c r="J366" s="33">
        <v>3</v>
      </c>
      <c r="K366" s="33">
        <v>441.8665922794118</v>
      </c>
      <c r="L366" s="33">
        <v>17.189536764705881</v>
      </c>
      <c r="M366" s="33">
        <v>41643.893362610703</v>
      </c>
      <c r="N366" s="33">
        <v>34.379073529411762</v>
      </c>
      <c r="O366" s="33">
        <v>3240.0695073567863</v>
      </c>
      <c r="P366" s="33">
        <v>18.158163846958701</v>
      </c>
      <c r="Q366" s="33">
        <v>22.767416558558139</v>
      </c>
      <c r="R366" s="33">
        <v>12.852777777777778</v>
      </c>
      <c r="S366" s="37">
        <v>-5.8183549552373653E-3</v>
      </c>
      <c r="T366" s="37">
        <v>0.99418164504476259</v>
      </c>
      <c r="U366" s="37">
        <v>6.2145432986415727E-4</v>
      </c>
      <c r="V366" s="37">
        <v>6.8294058663662227E-2</v>
      </c>
      <c r="W366" s="37">
        <v>6.6805684683548527E-2</v>
      </c>
      <c r="X366" s="37">
        <v>5.7073739110492738E-2</v>
      </c>
    </row>
    <row r="367" spans="1:24" x14ac:dyDescent="0.3">
      <c r="A367" s="34">
        <v>20637</v>
      </c>
      <c r="B367" s="33">
        <v>48.78</v>
      </c>
      <c r="C367" s="33">
        <v>1.8133300000000001</v>
      </c>
      <c r="D367" s="33">
        <v>3.5533299999999999</v>
      </c>
      <c r="E367" s="37">
        <v>-5.0291777909149293E-2</v>
      </c>
      <c r="F367" s="37">
        <v>-2.0494585460621551E-2</v>
      </c>
      <c r="G367" s="37">
        <v>-3.5477298457750717E-2</v>
      </c>
      <c r="H367" s="37">
        <v>4.086163429346179E-2</v>
      </c>
      <c r="I367" s="33">
        <v>27.4</v>
      </c>
      <c r="J367" s="33">
        <v>3.11</v>
      </c>
      <c r="K367" s="33">
        <v>462.4361802919708</v>
      </c>
      <c r="L367" s="33">
        <v>17.190434579927008</v>
      </c>
      <c r="M367" s="33">
        <v>43717.492342693229</v>
      </c>
      <c r="N367" s="33">
        <v>33.685698083576639</v>
      </c>
      <c r="O367" s="33">
        <v>3184.5567254215275</v>
      </c>
      <c r="P367" s="33">
        <v>18.856797596896786</v>
      </c>
      <c r="Q367" s="33">
        <v>23.620311675201719</v>
      </c>
      <c r="R367" s="33">
        <v>13.727967849876032</v>
      </c>
      <c r="S367" s="37">
        <v>5.2826589868866056E-2</v>
      </c>
      <c r="T367" s="37">
        <v>1.052826589868866</v>
      </c>
      <c r="U367" s="37">
        <v>2.2909277308303277E-2</v>
      </c>
      <c r="V367" s="37">
        <v>6.7333169870614107E-2</v>
      </c>
      <c r="W367" s="37">
        <v>6.5282226240350738E-2</v>
      </c>
      <c r="X367" s="37">
        <v>5.6819437412188201E-2</v>
      </c>
    </row>
    <row r="368" spans="1:24" x14ac:dyDescent="0.3">
      <c r="A368" s="34">
        <v>20668</v>
      </c>
      <c r="B368" s="33">
        <v>48.49</v>
      </c>
      <c r="C368" s="33">
        <v>1.82667</v>
      </c>
      <c r="D368" s="33">
        <v>3.5066700000000002</v>
      </c>
      <c r="E368" s="37">
        <v>-3.3056580232748489E-2</v>
      </c>
      <c r="F368" s="37">
        <v>-1.5146842212876876E-2</v>
      </c>
      <c r="G368" s="37">
        <v>-3.2419768542554017E-2</v>
      </c>
      <c r="H368" s="37">
        <v>4.2485088699401707E-2</v>
      </c>
      <c r="I368" s="33">
        <v>27.3</v>
      </c>
      <c r="J368" s="33">
        <v>3.33</v>
      </c>
      <c r="K368" s="33">
        <v>461.37080476190471</v>
      </c>
      <c r="L368" s="33">
        <v>17.380330128571426</v>
      </c>
      <c r="M368" s="33">
        <v>43753.698760454012</v>
      </c>
      <c r="N368" s="33">
        <v>33.36513012857143</v>
      </c>
      <c r="O368" s="33">
        <v>3164.1530796519137</v>
      </c>
      <c r="P368" s="33">
        <v>18.670937110186419</v>
      </c>
      <c r="Q368" s="33">
        <v>23.368947299227301</v>
      </c>
      <c r="R368" s="33">
        <v>13.827933623637239</v>
      </c>
      <c r="S368" s="37">
        <v>-5.9628016705133456E-3</v>
      </c>
      <c r="T368" s="37">
        <v>0.99403719832948667</v>
      </c>
      <c r="U368" s="37">
        <v>-8.9959968543209534E-3</v>
      </c>
      <c r="V368" s="37">
        <v>6.2874512439563546E-2</v>
      </c>
      <c r="W368" s="37">
        <v>5.4382318961795129E-2</v>
      </c>
      <c r="X368" s="37">
        <v>5.1390926669655279E-2</v>
      </c>
    </row>
    <row r="369" spans="1:24" x14ac:dyDescent="0.3">
      <c r="A369" s="34">
        <v>20699</v>
      </c>
      <c r="B369" s="33">
        <v>46.84</v>
      </c>
      <c r="C369" s="33">
        <v>1.84</v>
      </c>
      <c r="D369" s="33">
        <v>3.46</v>
      </c>
      <c r="E369" s="37">
        <v>-1.5365217994400382E-2</v>
      </c>
      <c r="F369" s="37">
        <v>-9.7423051714455866E-3</v>
      </c>
      <c r="G369" s="37">
        <v>-2.9328770479037924E-2</v>
      </c>
      <c r="H369" s="37">
        <v>4.4124908703413013E-2</v>
      </c>
      <c r="I369" s="33">
        <v>27.4</v>
      </c>
      <c r="J369" s="33">
        <v>3.38</v>
      </c>
      <c r="K369" s="33">
        <v>444.04490948905112</v>
      </c>
      <c r="L369" s="33">
        <v>17.443267153284673</v>
      </c>
      <c r="M369" s="33">
        <v>42248.463981861074</v>
      </c>
      <c r="N369" s="33">
        <v>32.800926277372263</v>
      </c>
      <c r="O369" s="33">
        <v>3120.8301745781237</v>
      </c>
      <c r="P369" s="33">
        <v>17.836640796312022</v>
      </c>
      <c r="Q369" s="33">
        <v>22.311473210449883</v>
      </c>
      <c r="R369" s="33">
        <v>13.537572254335261</v>
      </c>
      <c r="S369" s="37">
        <v>-3.4620052387744231E-2</v>
      </c>
      <c r="T369" s="37">
        <v>0.96537994761225576</v>
      </c>
      <c r="U369" s="37">
        <v>-5.9491531861000424E-2</v>
      </c>
      <c r="V369" s="37">
        <v>6.2960532174237471E-2</v>
      </c>
      <c r="W369" s="37">
        <v>6.2552641171333079E-2</v>
      </c>
      <c r="X369" s="37">
        <v>4.552581143487977E-2</v>
      </c>
    </row>
    <row r="370" spans="1:24" x14ac:dyDescent="0.3">
      <c r="A370" s="34">
        <v>20729</v>
      </c>
      <c r="B370" s="33">
        <v>46.24</v>
      </c>
      <c r="C370" s="33">
        <v>1.80667</v>
      </c>
      <c r="D370" s="33">
        <v>3.44333</v>
      </c>
      <c r="E370" s="37">
        <v>2.8123610824120071E-3</v>
      </c>
      <c r="F370" s="37">
        <v>-4.2773984825412725E-3</v>
      </c>
      <c r="G370" s="37">
        <v>-2.6200877605428108E-2</v>
      </c>
      <c r="H370" s="37">
        <v>4.5782521171966017E-2</v>
      </c>
      <c r="I370" s="33">
        <v>27.5</v>
      </c>
      <c r="J370" s="33">
        <v>3.34</v>
      </c>
      <c r="K370" s="33">
        <v>436.76286254545454</v>
      </c>
      <c r="L370" s="33">
        <v>17.065016454909088</v>
      </c>
      <c r="M370" s="33">
        <v>41690.920367916231</v>
      </c>
      <c r="N370" s="33">
        <v>32.524192635999995</v>
      </c>
      <c r="O370" s="33">
        <v>3104.5760560219933</v>
      </c>
      <c r="P370" s="33">
        <v>17.418952948636129</v>
      </c>
      <c r="Q370" s="33">
        <v>21.777269004413139</v>
      </c>
      <c r="R370" s="33">
        <v>13.428861015354324</v>
      </c>
      <c r="S370" s="37">
        <v>-1.289231436539456E-2</v>
      </c>
      <c r="T370" s="37">
        <v>0.98710768563460549</v>
      </c>
      <c r="U370" s="37">
        <v>-6.6118323138821711E-2</v>
      </c>
      <c r="V370" s="37">
        <v>6.0960274987536422E-2</v>
      </c>
      <c r="W370" s="37">
        <v>6.8053127497234023E-2</v>
      </c>
      <c r="X370" s="37">
        <v>4.539796172077093E-2</v>
      </c>
    </row>
    <row r="371" spans="1:24" x14ac:dyDescent="0.3">
      <c r="A371" s="34">
        <v>20760</v>
      </c>
      <c r="B371" s="33">
        <v>45.76</v>
      </c>
      <c r="C371" s="33">
        <v>1.7733300000000001</v>
      </c>
      <c r="D371" s="33">
        <v>3.4266700000000001</v>
      </c>
      <c r="E371" s="37">
        <v>-2.0467195086739665E-3</v>
      </c>
      <c r="F371" s="37">
        <v>-3.9642416620289112E-3</v>
      </c>
      <c r="G371" s="37">
        <v>-2.2226341015017415E-2</v>
      </c>
      <c r="H371" s="37">
        <v>4.6510777411302939E-2</v>
      </c>
      <c r="I371" s="33">
        <v>27.5</v>
      </c>
      <c r="J371" s="33">
        <v>3.49</v>
      </c>
      <c r="K371" s="33">
        <v>432.22899199999995</v>
      </c>
      <c r="L371" s="33">
        <v>16.750101363272726</v>
      </c>
      <c r="M371" s="33">
        <v>41391.381834353728</v>
      </c>
      <c r="N371" s="33">
        <v>32.366829545818177</v>
      </c>
      <c r="O371" s="33">
        <v>3099.532482306051</v>
      </c>
      <c r="P371" s="33">
        <v>17.120339736628253</v>
      </c>
      <c r="Q371" s="33">
        <v>21.39208741537233</v>
      </c>
      <c r="R371" s="33">
        <v>13.354072612769832</v>
      </c>
      <c r="S371" s="37">
        <v>-1.0434877292579619E-2</v>
      </c>
      <c r="T371" s="37">
        <v>0.98956512270742036</v>
      </c>
      <c r="U371" s="37">
        <v>-0.11477895227926094</v>
      </c>
      <c r="V371" s="37">
        <v>6.5014426664185443E-2</v>
      </c>
      <c r="W371" s="37">
        <v>7.2852884699342368E-2</v>
      </c>
      <c r="X371" s="37">
        <v>4.5815516992415262E-2</v>
      </c>
    </row>
    <row r="372" spans="1:24" x14ac:dyDescent="0.3">
      <c r="A372" s="34">
        <v>20790</v>
      </c>
      <c r="B372" s="33">
        <v>46.44</v>
      </c>
      <c r="C372" s="33">
        <v>1.74</v>
      </c>
      <c r="D372" s="33">
        <v>3.41</v>
      </c>
      <c r="E372" s="37">
        <v>-6.9590517299247256E-3</v>
      </c>
      <c r="F372" s="37">
        <v>-3.6502807520775171E-3</v>
      </c>
      <c r="G372" s="37">
        <v>-1.8291683055616126E-2</v>
      </c>
      <c r="H372" s="37">
        <v>4.724074529099731E-2</v>
      </c>
      <c r="I372" s="33">
        <v>27.6</v>
      </c>
      <c r="J372" s="33">
        <v>3.59</v>
      </c>
      <c r="K372" s="33">
        <v>437.06265652173909</v>
      </c>
      <c r="L372" s="33">
        <v>16.37573260869565</v>
      </c>
      <c r="M372" s="33">
        <v>41984.948150810174</v>
      </c>
      <c r="N372" s="33">
        <v>32.092671376811595</v>
      </c>
      <c r="O372" s="33">
        <v>3082.8740997903255</v>
      </c>
      <c r="P372" s="33">
        <v>17.197522725560919</v>
      </c>
      <c r="Q372" s="33">
        <v>21.474498795561207</v>
      </c>
      <c r="R372" s="33">
        <v>13.618768328445746</v>
      </c>
      <c r="S372" s="37">
        <v>1.4750809758148218E-2</v>
      </c>
      <c r="T372" s="37">
        <v>1.0147508097581481</v>
      </c>
      <c r="U372" s="37">
        <v>-0.12496113073181436</v>
      </c>
      <c r="V372" s="37">
        <v>6.9877803278911799E-2</v>
      </c>
      <c r="W372" s="37">
        <v>8.3690088335563573E-2</v>
      </c>
      <c r="X372" s="37">
        <v>5.1655959035327825E-2</v>
      </c>
    </row>
    <row r="373" spans="1:24" x14ac:dyDescent="0.3">
      <c r="A373" s="34">
        <v>20821</v>
      </c>
      <c r="B373" s="33">
        <v>45.43</v>
      </c>
      <c r="C373" s="33">
        <v>1.7366699999999999</v>
      </c>
      <c r="D373" s="33">
        <v>3.4066700000000001</v>
      </c>
      <c r="E373" s="37">
        <v>-1.1913628907447626E-2</v>
      </c>
      <c r="F373" s="37">
        <v>-3.3315671688338711E-3</v>
      </c>
      <c r="G373" s="37">
        <v>-1.4393159526881139E-2</v>
      </c>
      <c r="H373" s="37">
        <v>4.7972676212807208E-2</v>
      </c>
      <c r="I373" s="33">
        <v>27.6</v>
      </c>
      <c r="J373" s="33">
        <v>3.46</v>
      </c>
      <c r="K373" s="33">
        <v>427.55720253623184</v>
      </c>
      <c r="L373" s="33">
        <v>16.344392844565217</v>
      </c>
      <c r="M373" s="33">
        <v>41202.677888674894</v>
      </c>
      <c r="N373" s="33">
        <v>32.061331612681158</v>
      </c>
      <c r="O373" s="33">
        <v>3089.6748114244356</v>
      </c>
      <c r="P373" s="33">
        <v>16.717780078533004</v>
      </c>
      <c r="Q373" s="33">
        <v>20.863186388755381</v>
      </c>
      <c r="R373" s="33">
        <v>13.335603389820557</v>
      </c>
      <c r="S373" s="37">
        <v>-2.1988477058378718E-2</v>
      </c>
      <c r="T373" s="37">
        <v>0.9780115229416213</v>
      </c>
      <c r="U373" s="37">
        <v>-0.1381085592787481</v>
      </c>
      <c r="V373" s="37">
        <v>7.53598997026943E-2</v>
      </c>
      <c r="W373" s="37">
        <v>8.259393466062015E-2</v>
      </c>
      <c r="X373" s="37">
        <v>5.0605244726259713E-2</v>
      </c>
    </row>
    <row r="374" spans="1:24" x14ac:dyDescent="0.3">
      <c r="A374" s="34">
        <v>20852</v>
      </c>
      <c r="B374" s="33">
        <v>43.47</v>
      </c>
      <c r="C374" s="33">
        <v>1.73333</v>
      </c>
      <c r="D374" s="33">
        <v>3.40333</v>
      </c>
      <c r="E374" s="37">
        <v>-3.3708905078138285E-2</v>
      </c>
      <c r="F374" s="37">
        <v>-3.0058217716071312E-3</v>
      </c>
      <c r="G374" s="37">
        <v>-1.0509176466087844E-2</v>
      </c>
      <c r="H374" s="37">
        <v>4.7464239343656622E-2</v>
      </c>
      <c r="I374" s="33">
        <v>27.7</v>
      </c>
      <c r="J374" s="33">
        <v>3.34</v>
      </c>
      <c r="K374" s="33">
        <v>407.63404007220214</v>
      </c>
      <c r="L374" s="33">
        <v>16.254067418411552</v>
      </c>
      <c r="M374" s="33">
        <v>39413.260280210714</v>
      </c>
      <c r="N374" s="33">
        <v>31.914266335379061</v>
      </c>
      <c r="O374" s="33">
        <v>3085.7219026788484</v>
      </c>
      <c r="P374" s="33">
        <v>15.843733142229739</v>
      </c>
      <c r="Q374" s="33">
        <v>19.762632437908923</v>
      </c>
      <c r="R374" s="33">
        <v>12.772784302433205</v>
      </c>
      <c r="S374" s="37">
        <v>-4.4101634770611249E-2</v>
      </c>
      <c r="T374" s="37">
        <v>0.95589836522938876</v>
      </c>
      <c r="U374" s="37">
        <v>-0.10163503932412732</v>
      </c>
      <c r="V374" s="37">
        <v>7.6863865038174772E-2</v>
      </c>
      <c r="W374" s="37">
        <v>7.9285338063399102E-2</v>
      </c>
      <c r="X374" s="37">
        <v>5.6550395792837271E-2</v>
      </c>
    </row>
    <row r="375" spans="1:24" x14ac:dyDescent="0.3">
      <c r="A375" s="34">
        <v>20880</v>
      </c>
      <c r="B375" s="33">
        <v>44.03</v>
      </c>
      <c r="C375" s="33">
        <v>1.73</v>
      </c>
      <c r="D375" s="33">
        <v>3.4</v>
      </c>
      <c r="E375" s="37">
        <v>-5.5541092804063497E-2</v>
      </c>
      <c r="F375" s="37">
        <v>-2.6787686177667247E-3</v>
      </c>
      <c r="G375" s="37">
        <v>-6.6900598809733758E-3</v>
      </c>
      <c r="H375" s="37">
        <v>4.6952344191813822E-2</v>
      </c>
      <c r="I375" s="33">
        <v>27.8</v>
      </c>
      <c r="J375" s="33">
        <v>3.41</v>
      </c>
      <c r="K375" s="33">
        <v>411.40016510791366</v>
      </c>
      <c r="L375" s="33">
        <v>16.16448525179856</v>
      </c>
      <c r="M375" s="33">
        <v>39907.641273568595</v>
      </c>
      <c r="N375" s="33">
        <v>31.768352517985608</v>
      </c>
      <c r="O375" s="33">
        <v>3081.6711408161073</v>
      </c>
      <c r="P375" s="33">
        <v>15.900417108869165</v>
      </c>
      <c r="Q375" s="33">
        <v>19.821836742269998</v>
      </c>
      <c r="R375" s="33">
        <v>12.950000000000001</v>
      </c>
      <c r="S375" s="37">
        <v>1.2800174766961816E-2</v>
      </c>
      <c r="T375" s="37">
        <v>1.0128001747669617</v>
      </c>
      <c r="U375" s="37">
        <v>-5.6993469182202605E-2</v>
      </c>
      <c r="V375" s="37">
        <v>7.8459394758121803E-2</v>
      </c>
      <c r="W375" s="37">
        <v>9.166922882881412E-2</v>
      </c>
      <c r="X375" s="37">
        <v>6.4431960455381798E-2</v>
      </c>
    </row>
    <row r="376" spans="1:24" x14ac:dyDescent="0.3">
      <c r="A376" s="34">
        <v>20911</v>
      </c>
      <c r="B376" s="33">
        <v>45.05</v>
      </c>
      <c r="C376" s="33">
        <v>1.73</v>
      </c>
      <c r="D376" s="33">
        <v>3.4066700000000001</v>
      </c>
      <c r="E376" s="37">
        <v>-7.7421948524271755E-2</v>
      </c>
      <c r="F376" s="37">
        <v>-2.3523664156148705E-3</v>
      </c>
      <c r="G376" s="37">
        <v>-2.934664313198887E-3</v>
      </c>
      <c r="H376" s="37">
        <v>4.643672333203952E-2</v>
      </c>
      <c r="I376" s="33">
        <v>27.9</v>
      </c>
      <c r="J376" s="33">
        <v>3.48</v>
      </c>
      <c r="K376" s="33">
        <v>419.42195878136198</v>
      </c>
      <c r="L376" s="33">
        <v>16.106548028673835</v>
      </c>
      <c r="M376" s="33">
        <v>40815.991401720632</v>
      </c>
      <c r="N376" s="33">
        <v>31.716586111469532</v>
      </c>
      <c r="O376" s="33">
        <v>3086.4953036292923</v>
      </c>
      <c r="P376" s="33">
        <v>16.123704360211754</v>
      </c>
      <c r="Q376" s="33">
        <v>20.08683118874508</v>
      </c>
      <c r="R376" s="33">
        <v>13.224057510706935</v>
      </c>
      <c r="S376" s="37">
        <v>2.2901764286684414E-2</v>
      </c>
      <c r="T376" s="37">
        <v>1.0229017642866844</v>
      </c>
      <c r="U376" s="37">
        <v>-4.9925055674103769E-2</v>
      </c>
      <c r="V376" s="37">
        <v>6.956066812103856E-2</v>
      </c>
      <c r="W376" s="37">
        <v>8.9306934753655476E-2</v>
      </c>
      <c r="X376" s="37">
        <v>6.5469592144721034E-2</v>
      </c>
    </row>
    <row r="377" spans="1:24" x14ac:dyDescent="0.3">
      <c r="A377" s="34">
        <v>20941</v>
      </c>
      <c r="B377" s="33">
        <v>46.78</v>
      </c>
      <c r="C377" s="33">
        <v>1.73</v>
      </c>
      <c r="D377" s="33">
        <v>3.4133300000000002</v>
      </c>
      <c r="E377" s="37">
        <v>-9.9985577493008848E-2</v>
      </c>
      <c r="F377" s="37">
        <v>-7.3188588043433533E-3</v>
      </c>
      <c r="G377" s="37">
        <v>-1.3678289695255863E-3</v>
      </c>
      <c r="H377" s="37">
        <v>4.5497970300367285E-2</v>
      </c>
      <c r="I377" s="33">
        <v>28</v>
      </c>
      <c r="J377" s="33">
        <v>3.6</v>
      </c>
      <c r="K377" s="33">
        <v>433.97304785714283</v>
      </c>
      <c r="L377" s="33">
        <v>16.049024642857141</v>
      </c>
      <c r="M377" s="33">
        <v>42362.179396914595</v>
      </c>
      <c r="N377" s="33">
        <v>31.66509669607143</v>
      </c>
      <c r="O377" s="33">
        <v>3090.9811415320755</v>
      </c>
      <c r="P377" s="33">
        <v>16.598110789114262</v>
      </c>
      <c r="Q377" s="33">
        <v>20.661106693401848</v>
      </c>
      <c r="R377" s="33">
        <v>13.705091508878427</v>
      </c>
      <c r="S377" s="37">
        <v>3.7682777101686091E-2</v>
      </c>
      <c r="T377" s="37">
        <v>1.0376827771016861</v>
      </c>
      <c r="U377" s="37">
        <v>-6.6137083484472337E-2</v>
      </c>
      <c r="V377" s="37">
        <v>6.6240951846145535E-2</v>
      </c>
      <c r="W377" s="37">
        <v>7.8116144621239947E-2</v>
      </c>
      <c r="X377" s="37">
        <v>6.4895276992829487E-2</v>
      </c>
    </row>
    <row r="378" spans="1:24" x14ac:dyDescent="0.3">
      <c r="A378" s="34">
        <v>20972</v>
      </c>
      <c r="B378" s="33">
        <v>47.55</v>
      </c>
      <c r="C378" s="33">
        <v>1.73</v>
      </c>
      <c r="D378" s="33">
        <v>3.42</v>
      </c>
      <c r="E378" s="37">
        <v>-0.12245856424156565</v>
      </c>
      <c r="F378" s="37">
        <v>-1.2338625256381963E-2</v>
      </c>
      <c r="G378" s="37">
        <v>1.8214025611751339E-4</v>
      </c>
      <c r="H378" s="37">
        <v>4.4554439900998943E-2</v>
      </c>
      <c r="I378" s="33">
        <v>28.1</v>
      </c>
      <c r="J378" s="33">
        <v>3.8</v>
      </c>
      <c r="K378" s="33">
        <v>439.54644661921702</v>
      </c>
      <c r="L378" s="33">
        <v>15.991910676156582</v>
      </c>
      <c r="M378" s="33">
        <v>43036.312661029333</v>
      </c>
      <c r="N378" s="33">
        <v>31.614066192170814</v>
      </c>
      <c r="O378" s="33">
        <v>3095.3562418658321</v>
      </c>
      <c r="P378" s="33">
        <v>16.729918872472865</v>
      </c>
      <c r="Q378" s="33">
        <v>20.806763725120597</v>
      </c>
      <c r="R378" s="33">
        <v>13.903508771929824</v>
      </c>
      <c r="S378" s="37">
        <v>1.6326027835366325E-2</v>
      </c>
      <c r="T378" s="37">
        <v>1.0163260278353663</v>
      </c>
      <c r="U378" s="37">
        <v>-7.1597028534982399E-2</v>
      </c>
      <c r="V378" s="37">
        <v>5.0757156718714391E-2</v>
      </c>
      <c r="W378" s="37">
        <v>5.4505355781138576E-2</v>
      </c>
      <c r="X378" s="37">
        <v>6.2946479066027017E-2</v>
      </c>
    </row>
    <row r="379" spans="1:24" x14ac:dyDescent="0.3">
      <c r="A379" s="34">
        <v>21002</v>
      </c>
      <c r="B379" s="33">
        <v>48.51</v>
      </c>
      <c r="C379" s="33">
        <v>1.74</v>
      </c>
      <c r="D379" s="33">
        <v>3.4366699999999999</v>
      </c>
      <c r="E379" s="37">
        <v>-0.14484662722000308</v>
      </c>
      <c r="F379" s="37">
        <v>-1.7413025132877014E-2</v>
      </c>
      <c r="G379" s="37">
        <v>1.7132695141599541E-3</v>
      </c>
      <c r="H379" s="37">
        <v>4.3605461310732174E-2</v>
      </c>
      <c r="I379" s="33">
        <v>28.3</v>
      </c>
      <c r="J379" s="33">
        <v>3.93</v>
      </c>
      <c r="K379" s="33">
        <v>445.25152049469961</v>
      </c>
      <c r="L379" s="33">
        <v>15.970679151943463</v>
      </c>
      <c r="M379" s="33">
        <v>43725.209000664312</v>
      </c>
      <c r="N379" s="33">
        <v>31.543651678798582</v>
      </c>
      <c r="O379" s="33">
        <v>3097.6935480584007</v>
      </c>
      <c r="P379" s="33">
        <v>16.868882383979795</v>
      </c>
      <c r="Q379" s="33">
        <v>20.959760285686023</v>
      </c>
      <c r="R379" s="33">
        <v>14.115408229477953</v>
      </c>
      <c r="S379" s="37">
        <v>1.9988173265725821E-2</v>
      </c>
      <c r="T379" s="37">
        <v>1.0199881732657259</v>
      </c>
      <c r="U379" s="37">
        <v>-6.482139070114612E-2</v>
      </c>
      <c r="V379" s="37">
        <v>5.7266450607647457E-2</v>
      </c>
      <c r="W379" s="37">
        <v>2.4632663190518933E-2</v>
      </c>
      <c r="X379" s="37">
        <v>6.0043495117810153E-2</v>
      </c>
    </row>
    <row r="380" spans="1:24" x14ac:dyDescent="0.3">
      <c r="A380" s="34">
        <v>21033</v>
      </c>
      <c r="B380" s="33">
        <v>45.84</v>
      </c>
      <c r="C380" s="33">
        <v>1.75</v>
      </c>
      <c r="D380" s="33">
        <v>3.4533299999999998</v>
      </c>
      <c r="E380" s="37">
        <v>-0.15384023801417579</v>
      </c>
      <c r="F380" s="37">
        <v>-1.8687842847496583E-2</v>
      </c>
      <c r="G380" s="37">
        <v>1.8893050627379893E-3</v>
      </c>
      <c r="H380" s="37">
        <v>4.2930000072875174E-2</v>
      </c>
      <c r="I380" s="33">
        <v>28.3</v>
      </c>
      <c r="J380" s="33">
        <v>3.93</v>
      </c>
      <c r="K380" s="33">
        <v>420.7447886925795</v>
      </c>
      <c r="L380" s="33">
        <v>16.062464664310955</v>
      </c>
      <c r="M380" s="33">
        <v>41450.013885172455</v>
      </c>
      <c r="N380" s="33">
        <v>31.696566342402825</v>
      </c>
      <c r="O380" s="33">
        <v>3122.6129243037212</v>
      </c>
      <c r="P380" s="33">
        <v>15.868942729452243</v>
      </c>
      <c r="Q380" s="33">
        <v>19.702677805273037</v>
      </c>
      <c r="R380" s="33">
        <v>13.274144087011669</v>
      </c>
      <c r="S380" s="37">
        <v>-5.6612889850640884E-2</v>
      </c>
      <c r="T380" s="37">
        <v>0.94338711014935916</v>
      </c>
      <c r="U380" s="37">
        <v>-5.8287074062640554E-2</v>
      </c>
      <c r="V380" s="37">
        <v>4.2129502876996128E-2</v>
      </c>
      <c r="W380" s="37">
        <v>2.5380678961978376E-2</v>
      </c>
      <c r="X380" s="37">
        <v>5.9761816885689711E-2</v>
      </c>
    </row>
    <row r="381" spans="1:24" x14ac:dyDescent="0.3">
      <c r="A381" s="34">
        <v>21064</v>
      </c>
      <c r="B381" s="33">
        <v>43.98</v>
      </c>
      <c r="C381" s="33">
        <v>1.76</v>
      </c>
      <c r="D381" s="33">
        <v>3.47</v>
      </c>
      <c r="E381" s="37">
        <v>-0.1627419097308519</v>
      </c>
      <c r="F381" s="37">
        <v>-1.9953102311286663E-2</v>
      </c>
      <c r="G381" s="37">
        <v>2.0640716178430552E-3</v>
      </c>
      <c r="H381" s="37">
        <v>4.2256860446387989E-2</v>
      </c>
      <c r="I381" s="33">
        <v>28.3</v>
      </c>
      <c r="J381" s="33">
        <v>3.92</v>
      </c>
      <c r="K381" s="33">
        <v>403.67268339222608</v>
      </c>
      <c r="L381" s="33">
        <v>16.154250176678445</v>
      </c>
      <c r="M381" s="33">
        <v>39900.762348161203</v>
      </c>
      <c r="N381" s="33">
        <v>31.849572791519432</v>
      </c>
      <c r="O381" s="33">
        <v>3148.150189816266</v>
      </c>
      <c r="P381" s="33">
        <v>15.157274488962209</v>
      </c>
      <c r="Q381" s="33">
        <v>18.807961927666817</v>
      </c>
      <c r="R381" s="33">
        <v>12.674351585014408</v>
      </c>
      <c r="S381" s="37">
        <v>-4.1422087279869117E-2</v>
      </c>
      <c r="T381" s="37">
        <v>0.95857791272013093</v>
      </c>
      <c r="U381" s="37">
        <v>3.4885052251270254E-2</v>
      </c>
      <c r="V381" s="37">
        <v>6.5612833413010385E-2</v>
      </c>
      <c r="W381" s="37">
        <v>4.2382216237223602E-2</v>
      </c>
      <c r="X381" s="37">
        <v>6.719515592135572E-2</v>
      </c>
    </row>
    <row r="382" spans="1:24" x14ac:dyDescent="0.3">
      <c r="A382" s="34">
        <v>21094</v>
      </c>
      <c r="B382" s="33">
        <v>41.24</v>
      </c>
      <c r="C382" s="33">
        <v>1.77</v>
      </c>
      <c r="D382" s="33">
        <v>3.4366699999999999</v>
      </c>
      <c r="E382" s="37">
        <v>-0.17156357841783476</v>
      </c>
      <c r="F382" s="37">
        <v>-2.1212839264475924E-2</v>
      </c>
      <c r="G382" s="37">
        <v>2.2364424294858409E-3</v>
      </c>
      <c r="H382" s="37">
        <v>4.1585438381228634E-2</v>
      </c>
      <c r="I382" s="33">
        <v>28.3</v>
      </c>
      <c r="J382" s="33">
        <v>3.97</v>
      </c>
      <c r="K382" s="33">
        <v>378.52345300353358</v>
      </c>
      <c r="L382" s="33">
        <v>16.246035689045936</v>
      </c>
      <c r="M382" s="33">
        <v>37548.7221847322</v>
      </c>
      <c r="N382" s="33">
        <v>31.543651678798582</v>
      </c>
      <c r="O382" s="33">
        <v>3129.0632170369445</v>
      </c>
      <c r="P382" s="33">
        <v>14.149451489483535</v>
      </c>
      <c r="Q382" s="33">
        <v>17.551467653382655</v>
      </c>
      <c r="R382" s="33">
        <v>11.999988360826032</v>
      </c>
      <c r="S382" s="37">
        <v>-6.4326325977855883E-2</v>
      </c>
      <c r="T382" s="37">
        <v>0.93567367402214408</v>
      </c>
      <c r="U382" s="37">
        <v>0.10775223373687837</v>
      </c>
      <c r="V382" s="37">
        <v>6.9395077233084912E-2</v>
      </c>
      <c r="W382" s="37">
        <v>4.9075384442359038E-2</v>
      </c>
      <c r="X382" s="37">
        <v>7.2836091561419458E-2</v>
      </c>
    </row>
    <row r="383" spans="1:24" x14ac:dyDescent="0.3">
      <c r="A383" s="34">
        <v>21125</v>
      </c>
      <c r="B383" s="33">
        <v>40.35</v>
      </c>
      <c r="C383" s="33">
        <v>1.78</v>
      </c>
      <c r="D383" s="33">
        <v>3.40333</v>
      </c>
      <c r="E383" s="37">
        <v>-0.16252324926287132</v>
      </c>
      <c r="F383" s="37">
        <v>-1.7985288195961679E-2</v>
      </c>
      <c r="G383" s="37">
        <v>6.7876159808983871E-3</v>
      </c>
      <c r="H383" s="37">
        <v>4.2747681429045059E-2</v>
      </c>
      <c r="I383" s="33">
        <v>28.4</v>
      </c>
      <c r="J383" s="33">
        <v>3.72</v>
      </c>
      <c r="K383" s="33">
        <v>369.05047711267611</v>
      </c>
      <c r="L383" s="33">
        <v>16.280293661971832</v>
      </c>
      <c r="M383" s="33">
        <v>36743.603984207664</v>
      </c>
      <c r="N383" s="33">
        <v>31.127647094718309</v>
      </c>
      <c r="O383" s="33">
        <v>3099.1477013029353</v>
      </c>
      <c r="P383" s="33">
        <v>13.736242235298485</v>
      </c>
      <c r="Q383" s="33">
        <v>17.035278552833901</v>
      </c>
      <c r="R383" s="33">
        <v>11.856035118545661</v>
      </c>
      <c r="S383" s="37">
        <v>-2.1817264432801336E-2</v>
      </c>
      <c r="T383" s="37">
        <v>0.9781827355671987</v>
      </c>
      <c r="U383" s="37">
        <v>0.23107698443878655</v>
      </c>
      <c r="V383" s="37">
        <v>8.4956735199796185E-2</v>
      </c>
      <c r="W383" s="37">
        <v>5.5885661340935755E-2</v>
      </c>
      <c r="X383" s="37">
        <v>7.9369308046096876E-2</v>
      </c>
    </row>
    <row r="384" spans="1:24" x14ac:dyDescent="0.3">
      <c r="A384" s="34">
        <v>21155</v>
      </c>
      <c r="B384" s="33">
        <v>40.33</v>
      </c>
      <c r="C384" s="33">
        <v>1.79</v>
      </c>
      <c r="D384" s="33">
        <v>3.37</v>
      </c>
      <c r="E384" s="37">
        <v>-0.15329953497808546</v>
      </c>
      <c r="F384" s="37">
        <v>-1.4724257378935235E-2</v>
      </c>
      <c r="G384" s="37">
        <v>1.1325930130404949E-2</v>
      </c>
      <c r="H384" s="37">
        <v>4.3919512281086703E-2</v>
      </c>
      <c r="I384" s="33">
        <v>28.4</v>
      </c>
      <c r="J384" s="33">
        <v>3.21</v>
      </c>
      <c r="K384" s="33">
        <v>368.86755246478867</v>
      </c>
      <c r="L384" s="33">
        <v>16.371755985915492</v>
      </c>
      <c r="M384" s="33">
        <v>36861.226012657717</v>
      </c>
      <c r="N384" s="33">
        <v>30.822803169014087</v>
      </c>
      <c r="O384" s="33">
        <v>3080.1470781714988</v>
      </c>
      <c r="P384" s="33">
        <v>13.673246057951381</v>
      </c>
      <c r="Q384" s="33">
        <v>16.954577613038243</v>
      </c>
      <c r="R384" s="33">
        <v>11.967359050445102</v>
      </c>
      <c r="S384" s="37">
        <v>-4.9578583068115494E-4</v>
      </c>
      <c r="T384" s="37">
        <v>0.99950421416931889</v>
      </c>
      <c r="U384" s="37">
        <v>0.29625105622742565</v>
      </c>
      <c r="V384" s="37">
        <v>0.10290690633598576</v>
      </c>
      <c r="W384" s="37">
        <v>7.3291086831924979E-2</v>
      </c>
      <c r="X384" s="37">
        <v>7.8330198561007869E-2</v>
      </c>
    </row>
    <row r="385" spans="1:24" x14ac:dyDescent="0.3">
      <c r="A385" s="34">
        <v>21186</v>
      </c>
      <c r="B385" s="33">
        <v>41.12</v>
      </c>
      <c r="C385" s="33">
        <v>1.7833300000000001</v>
      </c>
      <c r="D385" s="33">
        <v>3.2933300000000001</v>
      </c>
      <c r="E385" s="37">
        <v>-0.14389793160311148</v>
      </c>
      <c r="F385" s="37">
        <v>-1.1431060737143728E-2</v>
      </c>
      <c r="G385" s="37">
        <v>1.5852517078299044E-2</v>
      </c>
      <c r="H385" s="37">
        <v>4.5100530915788362E-2</v>
      </c>
      <c r="I385" s="33">
        <v>28.6</v>
      </c>
      <c r="J385" s="33">
        <v>3.09</v>
      </c>
      <c r="K385" s="33">
        <v>373.46305454545444</v>
      </c>
      <c r="L385" s="33">
        <v>16.196689422727271</v>
      </c>
      <c r="M385" s="33">
        <v>37455.337164917379</v>
      </c>
      <c r="N385" s="33">
        <v>29.910921240909087</v>
      </c>
      <c r="O385" s="33">
        <v>2999.8245511998389</v>
      </c>
      <c r="P385" s="33">
        <v>13.78843155230763</v>
      </c>
      <c r="Q385" s="33">
        <v>17.094108854212227</v>
      </c>
      <c r="R385" s="33">
        <v>12.485842597006677</v>
      </c>
      <c r="S385" s="37">
        <v>1.9399012261632948E-2</v>
      </c>
      <c r="T385" s="37">
        <v>1.019399012261633</v>
      </c>
      <c r="U385" s="37">
        <v>0.32112202995565364</v>
      </c>
      <c r="V385" s="37">
        <v>0.11094911943983465</v>
      </c>
      <c r="W385" s="37">
        <v>8.1748366332861089E-2</v>
      </c>
      <c r="X385" s="37">
        <v>8.1169087812461349E-2</v>
      </c>
    </row>
    <row r="386" spans="1:24" x14ac:dyDescent="0.3">
      <c r="A386" s="34">
        <v>21217</v>
      </c>
      <c r="B386" s="33">
        <v>41.26</v>
      </c>
      <c r="C386" s="33">
        <v>1.77667</v>
      </c>
      <c r="D386" s="33">
        <v>3.2166700000000001</v>
      </c>
      <c r="E386" s="37">
        <v>-0.1017751396241342</v>
      </c>
      <c r="F386" s="37">
        <v>-9.9024850942952547E-3</v>
      </c>
      <c r="G386" s="37">
        <v>2.1241131561152038E-2</v>
      </c>
      <c r="H386" s="37">
        <v>4.8123773514006096E-2</v>
      </c>
      <c r="I386" s="33">
        <v>28.6</v>
      </c>
      <c r="J386" s="33">
        <v>3.05</v>
      </c>
      <c r="K386" s="33">
        <v>374.73457272727268</v>
      </c>
      <c r="L386" s="33">
        <v>16.136201486363635</v>
      </c>
      <c r="M386" s="33">
        <v>37717.721123084244</v>
      </c>
      <c r="N386" s="33">
        <v>29.214674213636364</v>
      </c>
      <c r="O386" s="33">
        <v>2940.5104703100196</v>
      </c>
      <c r="P386" s="33">
        <v>13.784906390337678</v>
      </c>
      <c r="Q386" s="33">
        <v>17.087281988811394</v>
      </c>
      <c r="R386" s="33">
        <v>12.826929713026203</v>
      </c>
      <c r="S386" s="37">
        <v>3.3988864961960845E-3</v>
      </c>
      <c r="T386" s="37">
        <v>1.003398886496196</v>
      </c>
      <c r="U386" s="37">
        <v>0.34658691633073313</v>
      </c>
      <c r="V386" s="37">
        <v>0.12094522361559434</v>
      </c>
      <c r="W386" s="37">
        <v>8.5371792179203432E-2</v>
      </c>
      <c r="X386" s="37">
        <v>7.8959549062377121E-2</v>
      </c>
    </row>
    <row r="387" spans="1:24" x14ac:dyDescent="0.3">
      <c r="A387" s="34">
        <v>21245</v>
      </c>
      <c r="B387" s="33">
        <v>42.11</v>
      </c>
      <c r="C387" s="33">
        <v>1.77</v>
      </c>
      <c r="D387" s="33">
        <v>3.14</v>
      </c>
      <c r="E387" s="37">
        <v>-5.76199917903083E-2</v>
      </c>
      <c r="F387" s="37">
        <v>-8.3085031175325064E-3</v>
      </c>
      <c r="G387" s="37">
        <v>2.67407052601083E-2</v>
      </c>
      <c r="H387" s="37">
        <v>5.1198354956239811E-2</v>
      </c>
      <c r="I387" s="33">
        <v>28.8</v>
      </c>
      <c r="J387" s="33">
        <v>2.98</v>
      </c>
      <c r="K387" s="33">
        <v>379.79857048611109</v>
      </c>
      <c r="L387" s="33">
        <v>15.963986458333332</v>
      </c>
      <c r="M387" s="33">
        <v>38361.322146028368</v>
      </c>
      <c r="N387" s="33">
        <v>28.320292361111111</v>
      </c>
      <c r="O387" s="33">
        <v>2860.4737957380453</v>
      </c>
      <c r="P387" s="33">
        <v>13.925589923892938</v>
      </c>
      <c r="Q387" s="33">
        <v>17.25815533706723</v>
      </c>
      <c r="R387" s="33">
        <v>13.410828025477706</v>
      </c>
      <c r="S387" s="37">
        <v>2.039173453073068E-2</v>
      </c>
      <c r="T387" s="37">
        <v>1.0203917345307307</v>
      </c>
      <c r="U387" s="37">
        <v>0.32135799531188391</v>
      </c>
      <c r="V387" s="37">
        <v>0.13308074415700055</v>
      </c>
      <c r="W387" s="37">
        <v>8.7316356917627402E-2</v>
      </c>
      <c r="X387" s="37">
        <v>7.385895041669599E-2</v>
      </c>
    </row>
    <row r="388" spans="1:24" x14ac:dyDescent="0.3">
      <c r="A388" s="34">
        <v>21276</v>
      </c>
      <c r="B388" s="33">
        <v>42.34</v>
      </c>
      <c r="C388" s="33">
        <v>1.75667</v>
      </c>
      <c r="D388" s="33">
        <v>3.07</v>
      </c>
      <c r="E388" s="37">
        <v>-1.1281970053614643E-2</v>
      </c>
      <c r="F388" s="37">
        <v>-6.6425684831323828E-3</v>
      </c>
      <c r="G388" s="37">
        <v>3.235702266125795E-2</v>
      </c>
      <c r="H388" s="37">
        <v>5.4328102939400935E-2</v>
      </c>
      <c r="I388" s="33">
        <v>28.9</v>
      </c>
      <c r="J388" s="33">
        <v>2.88</v>
      </c>
      <c r="K388" s="33">
        <v>380.55162698961942</v>
      </c>
      <c r="L388" s="33">
        <v>15.788937803114186</v>
      </c>
      <c r="M388" s="33">
        <v>38570.280157133406</v>
      </c>
      <c r="N388" s="33">
        <v>27.59313875432526</v>
      </c>
      <c r="O388" s="33">
        <v>2796.6641493245052</v>
      </c>
      <c r="P388" s="33">
        <v>13.913501765262778</v>
      </c>
      <c r="Q388" s="33">
        <v>17.239665390241097</v>
      </c>
      <c r="R388" s="33">
        <v>13.791530944625409</v>
      </c>
      <c r="S388" s="37">
        <v>5.4470235328828893E-3</v>
      </c>
      <c r="T388" s="37">
        <v>1.005447023532883</v>
      </c>
      <c r="U388" s="37">
        <v>0.32740597183372389</v>
      </c>
      <c r="V388" s="37">
        <v>0.13652899934868667</v>
      </c>
      <c r="W388" s="37">
        <v>8.2483700212399924E-2</v>
      </c>
      <c r="X388" s="37">
        <v>6.9953636099838512E-2</v>
      </c>
    </row>
    <row r="389" spans="1:24" x14ac:dyDescent="0.3">
      <c r="A389" s="34">
        <v>21306</v>
      </c>
      <c r="B389" s="33">
        <v>43.7</v>
      </c>
      <c r="C389" s="33">
        <v>1.74333</v>
      </c>
      <c r="D389" s="33">
        <v>3</v>
      </c>
      <c r="E389" s="37">
        <v>4.2486071833692574E-2</v>
      </c>
      <c r="F389" s="37">
        <v>-1.2148248814076723E-3</v>
      </c>
      <c r="G389" s="37">
        <v>3.9247105968462925E-2</v>
      </c>
      <c r="H389" s="37">
        <v>5.7412947285254923E-2</v>
      </c>
      <c r="I389" s="33">
        <v>28.9</v>
      </c>
      <c r="J389" s="33">
        <v>2.92</v>
      </c>
      <c r="K389" s="33">
        <v>392.77529757785464</v>
      </c>
      <c r="L389" s="33">
        <v>15.669037975432525</v>
      </c>
      <c r="M389" s="33">
        <v>39941.53605909914</v>
      </c>
      <c r="N389" s="33">
        <v>26.963979238754327</v>
      </c>
      <c r="O389" s="33">
        <v>2741.9818804873553</v>
      </c>
      <c r="P389" s="33">
        <v>14.323824968409225</v>
      </c>
      <c r="Q389" s="33">
        <v>17.742987045801215</v>
      </c>
      <c r="R389" s="33">
        <v>14.566666666666668</v>
      </c>
      <c r="S389" s="37">
        <v>3.1615836394825451E-2</v>
      </c>
      <c r="T389" s="37">
        <v>1.0316158363948253</v>
      </c>
      <c r="U389" s="37">
        <v>0.3421294466900362</v>
      </c>
      <c r="V389" s="37">
        <v>0.14345779842759754</v>
      </c>
      <c r="W389" s="37">
        <v>9.0445050790869175E-2</v>
      </c>
      <c r="X389" s="37">
        <v>7.6332391846356096E-2</v>
      </c>
    </row>
    <row r="390" spans="1:24" x14ac:dyDescent="0.3">
      <c r="A390" s="34">
        <v>21337</v>
      </c>
      <c r="B390" s="33">
        <v>44.75</v>
      </c>
      <c r="C390" s="33">
        <v>1.73</v>
      </c>
      <c r="D390" s="33">
        <v>2.93</v>
      </c>
      <c r="E390" s="37">
        <v>9.8789745132279227E-2</v>
      </c>
      <c r="F390" s="37">
        <v>4.3785838468073379E-3</v>
      </c>
      <c r="G390" s="37">
        <v>4.6222047674485012E-2</v>
      </c>
      <c r="H390" s="37">
        <v>6.0546020152658642E-2</v>
      </c>
      <c r="I390" s="33">
        <v>28.9</v>
      </c>
      <c r="J390" s="33">
        <v>2.97</v>
      </c>
      <c r="K390" s="33">
        <v>402.21269031141867</v>
      </c>
      <c r="L390" s="33">
        <v>15.549228027681661</v>
      </c>
      <c r="M390" s="33">
        <v>41032.997179859805</v>
      </c>
      <c r="N390" s="33">
        <v>26.33481972318339</v>
      </c>
      <c r="O390" s="33">
        <v>2686.6297594857929</v>
      </c>
      <c r="P390" s="33">
        <v>14.635555551956264</v>
      </c>
      <c r="Q390" s="33">
        <v>18.122451008262207</v>
      </c>
      <c r="R390" s="33">
        <v>15.273037542662115</v>
      </c>
      <c r="S390" s="37">
        <v>2.3743342619319888E-2</v>
      </c>
      <c r="T390" s="37">
        <v>1.0237433426193199</v>
      </c>
      <c r="U390" s="37">
        <v>0.32044593810232658</v>
      </c>
      <c r="V390" s="37">
        <v>0.1363589914649479</v>
      </c>
      <c r="W390" s="37">
        <v>8.8137983890804961E-2</v>
      </c>
      <c r="X390" s="37">
        <v>7.5462359296847303E-2</v>
      </c>
    </row>
    <row r="391" spans="1:24" x14ac:dyDescent="0.3">
      <c r="A391" s="34">
        <v>21367</v>
      </c>
      <c r="B391" s="33">
        <v>45.98</v>
      </c>
      <c r="C391" s="33">
        <v>1.73</v>
      </c>
      <c r="D391" s="33">
        <v>2.9133300000000002</v>
      </c>
      <c r="E391" s="37">
        <v>0.15781962089709434</v>
      </c>
      <c r="F391" s="37">
        <v>1.0146184399690839E-2</v>
      </c>
      <c r="G391" s="37">
        <v>5.3286645515106201E-2</v>
      </c>
      <c r="H391" s="37">
        <v>6.3729650271341143E-2</v>
      </c>
      <c r="I391" s="33">
        <v>29</v>
      </c>
      <c r="J391" s="33">
        <v>3.2</v>
      </c>
      <c r="K391" s="33">
        <v>411.84285999999997</v>
      </c>
      <c r="L391" s="33">
        <v>15.495609999999999</v>
      </c>
      <c r="M391" s="33">
        <v>42147.185468594973</v>
      </c>
      <c r="N391" s="33">
        <v>26.094696809999999</v>
      </c>
      <c r="O391" s="33">
        <v>2670.4797703615004</v>
      </c>
      <c r="P391" s="33">
        <v>14.957457101901131</v>
      </c>
      <c r="Q391" s="33">
        <v>18.513137401048027</v>
      </c>
      <c r="R391" s="33">
        <v>15.782626753577519</v>
      </c>
      <c r="S391" s="37">
        <v>2.7115074614171075E-2</v>
      </c>
      <c r="T391" s="37">
        <v>1.0271150746141711</v>
      </c>
      <c r="U391" s="37">
        <v>0.278646175873694</v>
      </c>
      <c r="V391" s="37">
        <v>0.12393341008990966</v>
      </c>
      <c r="W391" s="37">
        <v>8.3325092700746062E-2</v>
      </c>
      <c r="X391" s="37">
        <v>7.573469506303887E-2</v>
      </c>
    </row>
    <row r="392" spans="1:24" x14ac:dyDescent="0.3">
      <c r="A392" s="34">
        <v>21398</v>
      </c>
      <c r="B392" s="33">
        <v>47.7</v>
      </c>
      <c r="C392" s="33">
        <v>1.73</v>
      </c>
      <c r="D392" s="33">
        <v>2.8966699999999999</v>
      </c>
      <c r="E392" s="37">
        <v>0.16788352821738606</v>
      </c>
      <c r="F392" s="37">
        <v>1.2788204165718575E-2</v>
      </c>
      <c r="G392" s="37">
        <v>5.6507606947048039E-2</v>
      </c>
      <c r="H392" s="37">
        <v>6.4843503042635753E-2</v>
      </c>
      <c r="I392" s="33">
        <v>28.9</v>
      </c>
      <c r="J392" s="33">
        <v>3.54</v>
      </c>
      <c r="K392" s="33">
        <v>428.72726989619377</v>
      </c>
      <c r="L392" s="33">
        <v>15.549228027681661</v>
      </c>
      <c r="M392" s="33">
        <v>44007.709096192506</v>
      </c>
      <c r="N392" s="33">
        <v>26.035249913840829</v>
      </c>
      <c r="O392" s="33">
        <v>2672.4488617959737</v>
      </c>
      <c r="P392" s="33">
        <v>15.544566891165916</v>
      </c>
      <c r="Q392" s="33">
        <v>19.229233309769281</v>
      </c>
      <c r="R392" s="33">
        <v>16.467184732813887</v>
      </c>
      <c r="S392" s="37">
        <v>3.6724878559260113E-2</v>
      </c>
      <c r="T392" s="37">
        <v>1.0367248785592602</v>
      </c>
      <c r="U392" s="37">
        <v>0.29333300571365206</v>
      </c>
      <c r="V392" s="37">
        <v>0.11400104555941049</v>
      </c>
      <c r="W392" s="37">
        <v>7.4907614013001833E-2</v>
      </c>
      <c r="X392" s="37">
        <v>7.2842098735476313E-2</v>
      </c>
    </row>
    <row r="393" spans="1:24" x14ac:dyDescent="0.3">
      <c r="A393" s="34">
        <v>21429</v>
      </c>
      <c r="B393" s="33">
        <v>48.96</v>
      </c>
      <c r="C393" s="33">
        <v>1.73</v>
      </c>
      <c r="D393" s="33">
        <v>2.88</v>
      </c>
      <c r="E393" s="37">
        <v>0.17805951343903148</v>
      </c>
      <c r="F393" s="37">
        <v>1.5437935997766772E-2</v>
      </c>
      <c r="G393" s="37">
        <v>5.9714204816868843E-2</v>
      </c>
      <c r="H393" s="37">
        <v>6.595755029041861E-2</v>
      </c>
      <c r="I393" s="33">
        <v>28.9</v>
      </c>
      <c r="J393" s="33">
        <v>3.76</v>
      </c>
      <c r="K393" s="33">
        <v>440.05214117647057</v>
      </c>
      <c r="L393" s="33">
        <v>15.549228027681661</v>
      </c>
      <c r="M393" s="33">
        <v>45303.184110641916</v>
      </c>
      <c r="N393" s="33">
        <v>25.885420069204152</v>
      </c>
      <c r="O393" s="33">
        <v>2664.8931829789362</v>
      </c>
      <c r="P393" s="33">
        <v>15.931923184092838</v>
      </c>
      <c r="Q393" s="33">
        <v>19.695350298388743</v>
      </c>
      <c r="R393" s="33">
        <v>17</v>
      </c>
      <c r="S393" s="37">
        <v>2.6072240309775105E-2</v>
      </c>
      <c r="T393" s="37">
        <v>1.0260722403097751</v>
      </c>
      <c r="U393" s="37">
        <v>0.24039773946740306</v>
      </c>
      <c r="V393" s="37">
        <v>0.11353207378398888</v>
      </c>
      <c r="W393" s="37">
        <v>7.3065459687858159E-2</v>
      </c>
      <c r="X393" s="37">
        <v>6.6969052156628628E-2</v>
      </c>
    </row>
    <row r="394" spans="1:24" x14ac:dyDescent="0.3">
      <c r="A394" s="34">
        <v>21459</v>
      </c>
      <c r="B394" s="33">
        <v>50.95</v>
      </c>
      <c r="C394" s="33">
        <v>1.7366699999999999</v>
      </c>
      <c r="D394" s="33">
        <v>2.8833299999999999</v>
      </c>
      <c r="E394" s="37">
        <v>0.18835772085513192</v>
      </c>
      <c r="F394" s="37">
        <v>1.8100022070701272E-2</v>
      </c>
      <c r="G394" s="37">
        <v>6.2908323266499089E-2</v>
      </c>
      <c r="H394" s="37">
        <v>6.7072557108539321E-2</v>
      </c>
      <c r="I394" s="33">
        <v>28.9</v>
      </c>
      <c r="J394" s="33">
        <v>3.8</v>
      </c>
      <c r="K394" s="33">
        <v>457.93824740484428</v>
      </c>
      <c r="L394" s="33">
        <v>15.609177941522491</v>
      </c>
      <c r="M394" s="33">
        <v>47278.46447098974</v>
      </c>
      <c r="N394" s="33">
        <v>25.915350086159169</v>
      </c>
      <c r="O394" s="33">
        <v>2675.5527961361895</v>
      </c>
      <c r="P394" s="33">
        <v>16.559803310351565</v>
      </c>
      <c r="Q394" s="33">
        <v>20.455148275406565</v>
      </c>
      <c r="R394" s="33">
        <v>17.670540659584578</v>
      </c>
      <c r="S394" s="37">
        <v>3.9841121464663148E-2</v>
      </c>
      <c r="T394" s="37">
        <v>1.0398411214646632</v>
      </c>
      <c r="U394" s="37">
        <v>0.16008172857495384</v>
      </c>
      <c r="V394" s="37">
        <v>0.10222529875238706</v>
      </c>
      <c r="W394" s="37">
        <v>7.3052152581777108E-2</v>
      </c>
      <c r="X394" s="37">
        <v>6.7548050858992958E-2</v>
      </c>
    </row>
    <row r="395" spans="1:24" x14ac:dyDescent="0.3">
      <c r="A395" s="34">
        <v>21490</v>
      </c>
      <c r="B395" s="33">
        <v>52.5</v>
      </c>
      <c r="C395" s="33">
        <v>1.74333</v>
      </c>
      <c r="D395" s="33">
        <v>2.8866700000000001</v>
      </c>
      <c r="E395" s="37">
        <v>0.18236409324629022</v>
      </c>
      <c r="F395" s="37">
        <v>2.274681243869825E-2</v>
      </c>
      <c r="G395" s="37">
        <v>6.3686452575840491E-2</v>
      </c>
      <c r="H395" s="37">
        <v>6.754512674844726E-2</v>
      </c>
      <c r="I395" s="33">
        <v>29</v>
      </c>
      <c r="J395" s="33">
        <v>3.74</v>
      </c>
      <c r="K395" s="33">
        <v>470.24249999999995</v>
      </c>
      <c r="L395" s="33">
        <v>15.615006809999999</v>
      </c>
      <c r="M395" s="33">
        <v>48683.123945342151</v>
      </c>
      <c r="N395" s="33">
        <v>25.855903189999999</v>
      </c>
      <c r="O395" s="33">
        <v>2676.8021599866825</v>
      </c>
      <c r="P395" s="33">
        <v>16.988883579386325</v>
      </c>
      <c r="Q395" s="33">
        <v>20.965610881429555</v>
      </c>
      <c r="R395" s="33">
        <v>18.18704597338802</v>
      </c>
      <c r="S395" s="37">
        <v>2.9968409928844184E-2</v>
      </c>
      <c r="T395" s="37">
        <v>1.0299684099288442</v>
      </c>
      <c r="U395" s="37">
        <v>0.11465543645047593</v>
      </c>
      <c r="V395" s="37">
        <v>9.2753850256373838E-2</v>
      </c>
      <c r="W395" s="37">
        <v>6.5689194881004553E-2</v>
      </c>
      <c r="X395" s="37">
        <v>6.6041630969216669E-2</v>
      </c>
    </row>
    <row r="396" spans="1:24" x14ac:dyDescent="0.3">
      <c r="A396" s="34">
        <v>21520</v>
      </c>
      <c r="B396" s="33">
        <v>53.49</v>
      </c>
      <c r="C396" s="33">
        <v>1.75</v>
      </c>
      <c r="D396" s="33">
        <v>2.89</v>
      </c>
      <c r="E396" s="37">
        <v>0.17637674529032243</v>
      </c>
      <c r="F396" s="37">
        <v>2.7318875068127468E-2</v>
      </c>
      <c r="G396" s="37">
        <v>6.4459152026632438E-2</v>
      </c>
      <c r="H396" s="37">
        <v>6.8014248877771522E-2</v>
      </c>
      <c r="I396" s="33">
        <v>28.9</v>
      </c>
      <c r="J396" s="33">
        <v>3.86</v>
      </c>
      <c r="K396" s="33">
        <v>480.76774982698959</v>
      </c>
      <c r="L396" s="33">
        <v>15.728987889273357</v>
      </c>
      <c r="M396" s="33">
        <v>49908.477667011401</v>
      </c>
      <c r="N396" s="33">
        <v>25.975300000000001</v>
      </c>
      <c r="O396" s="33">
        <v>2696.4946804573369</v>
      </c>
      <c r="P396" s="33">
        <v>17.358357365369955</v>
      </c>
      <c r="Q396" s="33">
        <v>21.399510465598862</v>
      </c>
      <c r="R396" s="33">
        <v>18.508650519031143</v>
      </c>
      <c r="S396" s="37">
        <v>1.8681550945580716E-2</v>
      </c>
      <c r="T396" s="37">
        <v>1.0186815509455807</v>
      </c>
      <c r="U396" s="37">
        <v>8.6581013640123272E-2</v>
      </c>
      <c r="V396" s="37">
        <v>9.7396021604452265E-2</v>
      </c>
      <c r="W396" s="37">
        <v>5.8617960726103924E-2</v>
      </c>
      <c r="X396" s="37">
        <v>6.4599093139117159E-2</v>
      </c>
    </row>
    <row r="397" spans="1:24" x14ac:dyDescent="0.3">
      <c r="A397" s="34">
        <v>21551</v>
      </c>
      <c r="B397" s="33">
        <v>55.62</v>
      </c>
      <c r="C397" s="33">
        <v>1.75667</v>
      </c>
      <c r="D397" s="33">
        <v>2.96333</v>
      </c>
      <c r="E397" s="37">
        <v>0.17041073985477651</v>
      </c>
      <c r="F397" s="37">
        <v>3.1822735802936819E-2</v>
      </c>
      <c r="G397" s="37">
        <v>6.522786263317748E-2</v>
      </c>
      <c r="H397" s="37">
        <v>6.8480308625544772E-2</v>
      </c>
      <c r="I397" s="33">
        <v>29</v>
      </c>
      <c r="J397" s="33">
        <v>4.0199999999999996</v>
      </c>
      <c r="K397" s="33">
        <v>498.18833999999998</v>
      </c>
      <c r="L397" s="33">
        <v>15.734493189999998</v>
      </c>
      <c r="M397" s="33">
        <v>51853.024736631145</v>
      </c>
      <c r="N397" s="33">
        <v>26.542546810000001</v>
      </c>
      <c r="O397" s="33">
        <v>2762.6325744840196</v>
      </c>
      <c r="P397" s="33">
        <v>17.980339342993386</v>
      </c>
      <c r="Q397" s="33">
        <v>22.140010454221414</v>
      </c>
      <c r="R397" s="33">
        <v>18.769424937485869</v>
      </c>
      <c r="S397" s="37">
        <v>3.9048128262659895E-2</v>
      </c>
      <c r="T397" s="37">
        <v>1.0390481282626598</v>
      </c>
      <c r="U397" s="37">
        <v>0.10022788309221387</v>
      </c>
      <c r="V397" s="37">
        <v>9.4268182072362983E-2</v>
      </c>
      <c r="W397" s="37">
        <v>5.9098359996355931E-2</v>
      </c>
      <c r="X397" s="37">
        <v>6.3776680322927604E-2</v>
      </c>
    </row>
    <row r="398" spans="1:24" x14ac:dyDescent="0.3">
      <c r="A398" s="34">
        <v>21582</v>
      </c>
      <c r="B398" s="33">
        <v>54.77</v>
      </c>
      <c r="C398" s="33">
        <v>1.7633300000000001</v>
      </c>
      <c r="D398" s="33">
        <v>3.03667</v>
      </c>
      <c r="E398" s="37">
        <v>0.14180049206837619</v>
      </c>
      <c r="F398" s="37">
        <v>2.9722109723047119E-2</v>
      </c>
      <c r="G398" s="37">
        <v>6.2884320409024141E-2</v>
      </c>
      <c r="H398" s="37">
        <v>6.633953634623424E-2</v>
      </c>
      <c r="I398" s="33">
        <v>28.9</v>
      </c>
      <c r="J398" s="33">
        <v>3.96</v>
      </c>
      <c r="K398" s="33">
        <v>492.27238096885816</v>
      </c>
      <c r="L398" s="33">
        <v>15.848797837024222</v>
      </c>
      <c r="M398" s="33">
        <v>51374.739032222111</v>
      </c>
      <c r="N398" s="33">
        <v>27.293568944982699</v>
      </c>
      <c r="O398" s="33">
        <v>2848.4230194810648</v>
      </c>
      <c r="P398" s="33">
        <v>17.759169263611419</v>
      </c>
      <c r="Q398" s="33">
        <v>21.841682331178763</v>
      </c>
      <c r="R398" s="33">
        <v>18.036204131499307</v>
      </c>
      <c r="S398" s="37">
        <v>-1.5400250010188727E-2</v>
      </c>
      <c r="T398" s="37">
        <v>0.98459974998981126</v>
      </c>
      <c r="U398" s="37">
        <v>4.0250889681978208E-2</v>
      </c>
      <c r="V398" s="37">
        <v>6.8437250216559775E-2</v>
      </c>
      <c r="W398" s="37">
        <v>5.7394697937120931E-2</v>
      </c>
      <c r="X398" s="37">
        <v>5.5492028977324637E-2</v>
      </c>
    </row>
    <row r="399" spans="1:24" x14ac:dyDescent="0.3">
      <c r="A399" s="34">
        <v>21610</v>
      </c>
      <c r="B399" s="33">
        <v>56.16</v>
      </c>
      <c r="C399" s="33">
        <v>1.77</v>
      </c>
      <c r="D399" s="33">
        <v>3.11</v>
      </c>
      <c r="E399" s="37">
        <v>0.11455205244355571</v>
      </c>
      <c r="F399" s="37">
        <v>2.7708658993863544E-2</v>
      </c>
      <c r="G399" s="37">
        <v>6.0627207930559202E-2</v>
      </c>
      <c r="H399" s="37">
        <v>6.4257715796152581E-2</v>
      </c>
      <c r="I399" s="33">
        <v>28.9</v>
      </c>
      <c r="J399" s="33">
        <v>3.99</v>
      </c>
      <c r="K399" s="33">
        <v>504.7656913494809</v>
      </c>
      <c r="L399" s="33">
        <v>15.908747750865052</v>
      </c>
      <c r="M399" s="33">
        <v>52816.927479584549</v>
      </c>
      <c r="N399" s="33">
        <v>27.952658477508649</v>
      </c>
      <c r="O399" s="33">
        <v>2924.8690253117516</v>
      </c>
      <c r="P399" s="33">
        <v>18.200871845485626</v>
      </c>
      <c r="Q399" s="33">
        <v>22.355431528386678</v>
      </c>
      <c r="R399" s="33">
        <v>18.057877813504824</v>
      </c>
      <c r="S399" s="37">
        <v>2.5062160921925702E-2</v>
      </c>
      <c r="T399" s="37">
        <v>1.0250621609219257</v>
      </c>
      <c r="U399" s="37">
        <v>1.4741719041444279E-2</v>
      </c>
      <c r="V399" s="37">
        <v>7.9135261795868495E-2</v>
      </c>
      <c r="W399" s="37">
        <v>6.2955772737142368E-2</v>
      </c>
      <c r="X399" s="37">
        <v>5.6556368680914737E-2</v>
      </c>
    </row>
    <row r="400" spans="1:24" x14ac:dyDescent="0.3">
      <c r="A400" s="34">
        <v>21641</v>
      </c>
      <c r="B400" s="33">
        <v>57.1</v>
      </c>
      <c r="C400" s="33">
        <v>1.77667</v>
      </c>
      <c r="D400" s="33">
        <v>3.2066699999999999</v>
      </c>
      <c r="E400" s="37">
        <v>8.8577285698890895E-2</v>
      </c>
      <c r="F400" s="37">
        <v>2.5779075823020747E-2</v>
      </c>
      <c r="G400" s="37">
        <v>5.8452017550676416E-2</v>
      </c>
      <c r="H400" s="37">
        <v>6.2232644414467408E-2</v>
      </c>
      <c r="I400" s="33">
        <v>29</v>
      </c>
      <c r="J400" s="33">
        <v>4.12</v>
      </c>
      <c r="K400" s="33">
        <v>511.44470000000001</v>
      </c>
      <c r="L400" s="33">
        <v>15.913633189999999</v>
      </c>
      <c r="M400" s="33">
        <v>53654.558001931196</v>
      </c>
      <c r="N400" s="33">
        <v>28.722143189999997</v>
      </c>
      <c r="O400" s="33">
        <v>3013.1779598608173</v>
      </c>
      <c r="P400" s="33">
        <v>18.430753048783416</v>
      </c>
      <c r="Q400" s="33">
        <v>22.606141738483998</v>
      </c>
      <c r="R400" s="33">
        <v>17.806634296637945</v>
      </c>
      <c r="S400" s="37">
        <v>1.6599356944408866E-2</v>
      </c>
      <c r="T400" s="37">
        <v>1.0165993569444089</v>
      </c>
      <c r="U400" s="37">
        <v>-2.3648619223328282E-2</v>
      </c>
      <c r="V400" s="37">
        <v>7.1166540905931441E-2</v>
      </c>
      <c r="W400" s="37">
        <v>6.1576875706582435E-2</v>
      </c>
      <c r="X400" s="37">
        <v>5.1844166495171429E-2</v>
      </c>
    </row>
    <row r="401" spans="1:24" x14ac:dyDescent="0.3">
      <c r="A401" s="34">
        <v>21671</v>
      </c>
      <c r="B401" s="33">
        <v>57.96</v>
      </c>
      <c r="C401" s="33">
        <v>1.7833300000000001</v>
      </c>
      <c r="D401" s="33">
        <v>3.3033299999999999</v>
      </c>
      <c r="E401" s="37">
        <v>4.2657666057302368E-2</v>
      </c>
      <c r="F401" s="37">
        <v>1.8980542354168684E-2</v>
      </c>
      <c r="G401" s="37">
        <v>5.4768615899773998E-2</v>
      </c>
      <c r="H401" s="37">
        <v>5.9317313474706701E-2</v>
      </c>
      <c r="I401" s="33">
        <v>29</v>
      </c>
      <c r="J401" s="33">
        <v>4.3099999999999996</v>
      </c>
      <c r="K401" s="33">
        <v>519.14771999999994</v>
      </c>
      <c r="L401" s="33">
        <v>15.973286810000001</v>
      </c>
      <c r="M401" s="33">
        <v>54602.308763025052</v>
      </c>
      <c r="N401" s="33">
        <v>29.587926809999999</v>
      </c>
      <c r="O401" s="33">
        <v>3111.9641926529257</v>
      </c>
      <c r="P401" s="33">
        <v>18.69272143959418</v>
      </c>
      <c r="Q401" s="33">
        <v>22.894229168466914</v>
      </c>
      <c r="R401" s="33">
        <v>17.545930924249166</v>
      </c>
      <c r="S401" s="37">
        <v>1.4949000790517029E-2</v>
      </c>
      <c r="T401" s="37">
        <v>1.0149490007905171</v>
      </c>
      <c r="U401" s="37">
        <v>-2.7276575426794958E-2</v>
      </c>
      <c r="V401" s="37">
        <v>5.4618277557169748E-2</v>
      </c>
      <c r="W401" s="37">
        <v>6.1134241480656826E-2</v>
      </c>
      <c r="X401" s="37">
        <v>5.2173741971196286E-2</v>
      </c>
    </row>
    <row r="402" spans="1:24" x14ac:dyDescent="0.3">
      <c r="A402" s="34">
        <v>21702</v>
      </c>
      <c r="B402" s="33">
        <v>57.46</v>
      </c>
      <c r="C402" s="33">
        <v>1.79</v>
      </c>
      <c r="D402" s="33">
        <v>3.4</v>
      </c>
      <c r="E402" s="37">
        <v>-6.1296897865281696E-4</v>
      </c>
      <c r="F402" s="37">
        <v>1.2450606763242611E-2</v>
      </c>
      <c r="G402" s="37">
        <v>5.123646747323285E-2</v>
      </c>
      <c r="H402" s="37">
        <v>5.6491355277597854E-2</v>
      </c>
      <c r="I402" s="33">
        <v>29.1</v>
      </c>
      <c r="J402" s="33">
        <v>4.34</v>
      </c>
      <c r="K402" s="33">
        <v>512.90059725085905</v>
      </c>
      <c r="L402" s="33">
        <v>15.977933676975942</v>
      </c>
      <c r="M402" s="33">
        <v>54085.298589324084</v>
      </c>
      <c r="N402" s="33">
        <v>30.349147766323021</v>
      </c>
      <c r="O402" s="33">
        <v>3200.3135259955079</v>
      </c>
      <c r="P402" s="33">
        <v>18.44859139706648</v>
      </c>
      <c r="Q402" s="33">
        <v>22.562214820417108</v>
      </c>
      <c r="R402" s="33">
        <v>16.900000000000002</v>
      </c>
      <c r="S402" s="37">
        <v>-8.6640639013381582E-3</v>
      </c>
      <c r="T402" s="37">
        <v>0.99133593609866189</v>
      </c>
      <c r="U402" s="37">
        <v>-5.0414559670074688E-2</v>
      </c>
      <c r="V402" s="37">
        <v>2.2764771012081297E-2</v>
      </c>
      <c r="W402" s="37">
        <v>6.0093976880151168E-2</v>
      </c>
      <c r="X402" s="37">
        <v>5.3852693403547924E-2</v>
      </c>
    </row>
    <row r="403" spans="1:24" x14ac:dyDescent="0.3">
      <c r="A403" s="34">
        <v>21732</v>
      </c>
      <c r="B403" s="33">
        <v>59.74</v>
      </c>
      <c r="C403" s="33">
        <v>1.79667</v>
      </c>
      <c r="D403" s="33">
        <v>3.41</v>
      </c>
      <c r="E403" s="37">
        <v>-4.1457301468452834E-2</v>
      </c>
      <c r="F403" s="37">
        <v>6.1687782488721865E-3</v>
      </c>
      <c r="G403" s="37">
        <v>4.7844800810127097E-2</v>
      </c>
      <c r="H403" s="37">
        <v>5.3749409250491098E-2</v>
      </c>
      <c r="I403" s="33">
        <v>29.2</v>
      </c>
      <c r="J403" s="33">
        <v>4.4000000000000004</v>
      </c>
      <c r="K403" s="33">
        <v>531.42617191780823</v>
      </c>
      <c r="L403" s="33">
        <v>15.98254871609589</v>
      </c>
      <c r="M403" s="33">
        <v>56179.264398263957</v>
      </c>
      <c r="N403" s="33">
        <v>30.334168835616442</v>
      </c>
      <c r="O403" s="33">
        <v>3206.7507800147323</v>
      </c>
      <c r="P403" s="33">
        <v>19.090533975796514</v>
      </c>
      <c r="Q403" s="33">
        <v>23.31074290797515</v>
      </c>
      <c r="R403" s="33">
        <v>17.519061583577713</v>
      </c>
      <c r="S403" s="37">
        <v>3.8912759236820339E-2</v>
      </c>
      <c r="T403" s="37">
        <v>1.0389127592368204</v>
      </c>
      <c r="U403" s="37">
        <v>-7.3661167854832676E-3</v>
      </c>
      <c r="V403" s="37">
        <v>-1.8567960614011003E-2</v>
      </c>
      <c r="W403" s="37">
        <v>6.0640658385799462E-2</v>
      </c>
      <c r="X403" s="37">
        <v>4.919284078966335E-2</v>
      </c>
    </row>
    <row r="404" spans="1:24" x14ac:dyDescent="0.3">
      <c r="A404" s="34">
        <v>21763</v>
      </c>
      <c r="B404" s="33">
        <v>59.4</v>
      </c>
      <c r="C404" s="33">
        <v>1.8033300000000001</v>
      </c>
      <c r="D404" s="33">
        <v>3.42</v>
      </c>
      <c r="E404" s="37">
        <v>-4.3288404004253711E-2</v>
      </c>
      <c r="F404" s="37">
        <v>7.1020056278037202E-3</v>
      </c>
      <c r="G404" s="37">
        <v>4.9397266696625586E-2</v>
      </c>
      <c r="H404" s="37">
        <v>5.3740748199699873E-2</v>
      </c>
      <c r="I404" s="33">
        <v>29.2</v>
      </c>
      <c r="J404" s="33">
        <v>4.43</v>
      </c>
      <c r="K404" s="33">
        <v>528.4016506849315</v>
      </c>
      <c r="L404" s="33">
        <v>16.041793749657536</v>
      </c>
      <c r="M404" s="33">
        <v>56000.850094785565</v>
      </c>
      <c r="N404" s="33">
        <v>30.423125342465752</v>
      </c>
      <c r="O404" s="33">
        <v>3224.2913690937144</v>
      </c>
      <c r="P404" s="33">
        <v>18.958803640750208</v>
      </c>
      <c r="Q404" s="33">
        <v>23.114626571364813</v>
      </c>
      <c r="R404" s="33">
        <v>17.368421052631579</v>
      </c>
      <c r="S404" s="37">
        <v>-5.7075864193645975E-3</v>
      </c>
      <c r="T404" s="37">
        <v>0.99429241358063536</v>
      </c>
      <c r="U404" s="37">
        <v>-6.8538710156344607E-2</v>
      </c>
      <c r="V404" s="37">
        <v>-2.3443214603510398E-2</v>
      </c>
      <c r="W404" s="37">
        <v>6.0166620709905416E-2</v>
      </c>
      <c r="X404" s="37">
        <v>4.0664431704701798E-2</v>
      </c>
    </row>
    <row r="405" spans="1:24" x14ac:dyDescent="0.3">
      <c r="A405" s="34">
        <v>21794</v>
      </c>
      <c r="B405" s="33">
        <v>57.05</v>
      </c>
      <c r="C405" s="33">
        <v>1.81</v>
      </c>
      <c r="D405" s="33">
        <v>3.43</v>
      </c>
      <c r="E405" s="37">
        <v>-4.5105893797621421E-2</v>
      </c>
      <c r="F405" s="37">
        <v>8.0272738024875778E-3</v>
      </c>
      <c r="G405" s="37">
        <v>5.092860726577797E-2</v>
      </c>
      <c r="H405" s="37">
        <v>5.3731966451517899E-2</v>
      </c>
      <c r="I405" s="33">
        <v>29.3</v>
      </c>
      <c r="J405" s="33">
        <v>4.68</v>
      </c>
      <c r="K405" s="33">
        <v>505.76480034129685</v>
      </c>
      <c r="L405" s="33">
        <v>16.046175085324229</v>
      </c>
      <c r="M405" s="33">
        <v>53743.477177731198</v>
      </c>
      <c r="N405" s="33">
        <v>30.407945051194542</v>
      </c>
      <c r="O405" s="33">
        <v>3231.2029223421218</v>
      </c>
      <c r="P405" s="33">
        <v>18.123290556758619</v>
      </c>
      <c r="Q405" s="33">
        <v>22.06562182278455</v>
      </c>
      <c r="R405" s="33">
        <v>16.632653061224488</v>
      </c>
      <c r="S405" s="37">
        <v>-4.0366150060514611E-2</v>
      </c>
      <c r="T405" s="37">
        <v>0.95963384993948542</v>
      </c>
      <c r="U405" s="37">
        <v>-5.2018339550114479E-2</v>
      </c>
      <c r="V405" s="37">
        <v>-1.272148704722742E-2</v>
      </c>
      <c r="W405" s="37">
        <v>5.8326649252640195E-2</v>
      </c>
      <c r="X405" s="37">
        <v>4.0674102921433253E-2</v>
      </c>
    </row>
    <row r="406" spans="1:24" x14ac:dyDescent="0.3">
      <c r="A406" s="34">
        <v>21824</v>
      </c>
      <c r="B406" s="33">
        <v>57</v>
      </c>
      <c r="C406" s="33">
        <v>1.81667</v>
      </c>
      <c r="D406" s="33">
        <v>3.4166699999999999</v>
      </c>
      <c r="E406" s="37">
        <v>-4.6915713055378228E-2</v>
      </c>
      <c r="F406" s="37">
        <v>8.944687675522367E-3</v>
      </c>
      <c r="G406" s="37">
        <v>5.2440179745173232E-2</v>
      </c>
      <c r="H406" s="37">
        <v>5.3723405137337643E-2</v>
      </c>
      <c r="I406" s="33">
        <v>29.4</v>
      </c>
      <c r="J406" s="33">
        <v>4.53</v>
      </c>
      <c r="K406" s="33">
        <v>503.60275510204076</v>
      </c>
      <c r="L406" s="33">
        <v>16.050526615986396</v>
      </c>
      <c r="M406" s="33">
        <v>53655.864181129728</v>
      </c>
      <c r="N406" s="33">
        <v>30.186744303061225</v>
      </c>
      <c r="O406" s="33">
        <v>3216.2172188024651</v>
      </c>
      <c r="P406" s="33">
        <v>18.021962441515424</v>
      </c>
      <c r="Q406" s="33">
        <v>21.913293512657319</v>
      </c>
      <c r="R406" s="33">
        <v>16.682910553257997</v>
      </c>
      <c r="S406" s="37">
        <v>-8.7680847353442573E-4</v>
      </c>
      <c r="T406" s="37">
        <v>0.99912319152646556</v>
      </c>
      <c r="U406" s="37">
        <v>-4.2316396255518307E-2</v>
      </c>
      <c r="V406" s="37">
        <v>-1.9821257733556585E-3</v>
      </c>
      <c r="W406" s="37">
        <v>7.0010540284088485E-2</v>
      </c>
      <c r="X406" s="37">
        <v>4.5159605140889347E-2</v>
      </c>
    </row>
    <row r="407" spans="1:24" x14ac:dyDescent="0.3">
      <c r="A407" s="34">
        <v>21855</v>
      </c>
      <c r="B407" s="33">
        <v>57.23</v>
      </c>
      <c r="C407" s="33">
        <v>1.8233299999999999</v>
      </c>
      <c r="D407" s="33">
        <v>3.40333</v>
      </c>
      <c r="E407" s="37">
        <v>-4.3190020670697549E-2</v>
      </c>
      <c r="F407" s="37">
        <v>1.4600327588657258E-2</v>
      </c>
      <c r="G407" s="37">
        <v>5.4415447270981687E-2</v>
      </c>
      <c r="H407" s="37">
        <v>5.3486011264346267E-2</v>
      </c>
      <c r="I407" s="33">
        <v>29.4</v>
      </c>
      <c r="J407" s="33">
        <v>4.53</v>
      </c>
      <c r="K407" s="33">
        <v>505.63483639455779</v>
      </c>
      <c r="L407" s="33">
        <v>16.109368622108843</v>
      </c>
      <c r="M407" s="33">
        <v>54015.400046593619</v>
      </c>
      <c r="N407" s="33">
        <v>30.068883588095236</v>
      </c>
      <c r="O407" s="33">
        <v>3212.1654978258512</v>
      </c>
      <c r="P407" s="33">
        <v>18.071789130570213</v>
      </c>
      <c r="Q407" s="33">
        <v>21.94586339590122</v>
      </c>
      <c r="R407" s="33">
        <v>16.815883267270586</v>
      </c>
      <c r="S407" s="37">
        <v>4.0269685864607876E-3</v>
      </c>
      <c r="T407" s="37">
        <v>1.0040269685864607</v>
      </c>
      <c r="U407" s="37">
        <v>-6.0551689201424397E-2</v>
      </c>
      <c r="V407" s="37">
        <v>-1.2545125664993328E-2</v>
      </c>
      <c r="W407" s="37">
        <v>7.3601728915589248E-2</v>
      </c>
      <c r="X407" s="37">
        <v>4.6309078624451772E-2</v>
      </c>
    </row>
    <row r="408" spans="1:24" x14ac:dyDescent="0.3">
      <c r="A408" s="34">
        <v>21885</v>
      </c>
      <c r="B408" s="33">
        <v>59.06</v>
      </c>
      <c r="C408" s="33">
        <v>1.83</v>
      </c>
      <c r="D408" s="33">
        <v>3.39</v>
      </c>
      <c r="E408" s="37">
        <v>-3.943225231404679E-2</v>
      </c>
      <c r="F408" s="37">
        <v>2.0207686346672915E-2</v>
      </c>
      <c r="G408" s="37">
        <v>5.6387233237088275E-2</v>
      </c>
      <c r="H408" s="37">
        <v>5.324665989533095E-2</v>
      </c>
      <c r="I408" s="33">
        <v>29.4</v>
      </c>
      <c r="J408" s="33">
        <v>4.6900000000000004</v>
      </c>
      <c r="K408" s="33">
        <v>521.80313537414963</v>
      </c>
      <c r="L408" s="33">
        <v>16.168298979591835</v>
      </c>
      <c r="M408" s="33">
        <v>55886.543338440053</v>
      </c>
      <c r="N408" s="33">
        <v>29.951111224489797</v>
      </c>
      <c r="O408" s="33">
        <v>3207.8459518677923</v>
      </c>
      <c r="P408" s="33">
        <v>18.624728977900109</v>
      </c>
      <c r="Q408" s="33">
        <v>22.588315691509795</v>
      </c>
      <c r="R408" s="33">
        <v>17.421828908554573</v>
      </c>
      <c r="S408" s="37">
        <v>3.1475639894765747E-2</v>
      </c>
      <c r="T408" s="37">
        <v>1.0314756398947658</v>
      </c>
      <c r="U408" s="37">
        <v>-3.4498735688546556E-2</v>
      </c>
      <c r="V408" s="37">
        <v>7.6119175015421092E-3</v>
      </c>
      <c r="W408" s="37">
        <v>7.4182604599622337E-2</v>
      </c>
      <c r="X408" s="37">
        <v>4.6625598670651414E-2</v>
      </c>
    </row>
    <row r="409" spans="1:24" x14ac:dyDescent="0.3">
      <c r="A409" s="34">
        <v>21916</v>
      </c>
      <c r="B409" s="33">
        <v>58.03</v>
      </c>
      <c r="C409" s="33">
        <v>1.8666700000000001</v>
      </c>
      <c r="D409" s="33">
        <v>3.39</v>
      </c>
      <c r="E409" s="37">
        <v>-3.5647707013329422E-2</v>
      </c>
      <c r="F409" s="37">
        <v>2.5768027114944303E-2</v>
      </c>
      <c r="G409" s="37">
        <v>5.8355345004939885E-2</v>
      </c>
      <c r="H409" s="37">
        <v>5.3004375033861351E-2</v>
      </c>
      <c r="I409" s="33">
        <v>29.3</v>
      </c>
      <c r="J409" s="33">
        <v>4.72</v>
      </c>
      <c r="K409" s="33">
        <v>514.45278464163823</v>
      </c>
      <c r="L409" s="33">
        <v>16.548571075426622</v>
      </c>
      <c r="M409" s="33">
        <v>55247.000435649818</v>
      </c>
      <c r="N409" s="33">
        <v>30.053333447098975</v>
      </c>
      <c r="O409" s="33">
        <v>3227.4225655153004</v>
      </c>
      <c r="P409" s="33">
        <v>18.33828499437557</v>
      </c>
      <c r="Q409" s="33">
        <v>22.215441275545878</v>
      </c>
      <c r="R409" s="33">
        <v>17.117994100294986</v>
      </c>
      <c r="S409" s="37">
        <v>-1.759375811325967E-2</v>
      </c>
      <c r="T409" s="37">
        <v>0.98240624188674031</v>
      </c>
      <c r="U409" s="37">
        <v>-4.178266069708636E-2</v>
      </c>
      <c r="V409" s="37">
        <v>1.1124203135893573E-2</v>
      </c>
      <c r="W409" s="37">
        <v>6.4402698855465346E-2</v>
      </c>
      <c r="X409" s="37">
        <v>3.7895402929865263E-2</v>
      </c>
    </row>
    <row r="410" spans="1:24" x14ac:dyDescent="0.3">
      <c r="A410" s="34">
        <v>21947</v>
      </c>
      <c r="B410" s="33">
        <v>55.78</v>
      </c>
      <c r="C410" s="33">
        <v>1.90333</v>
      </c>
      <c r="D410" s="33">
        <v>3.39</v>
      </c>
      <c r="E410" s="37">
        <v>-5.3506593191594676E-2</v>
      </c>
      <c r="F410" s="37">
        <v>2.697701686546683E-2</v>
      </c>
      <c r="G410" s="37">
        <v>6.0251345586481264E-2</v>
      </c>
      <c r="H410" s="37">
        <v>5.2127941149543666E-2</v>
      </c>
      <c r="I410" s="33">
        <v>29.4</v>
      </c>
      <c r="J410" s="33">
        <v>4.49</v>
      </c>
      <c r="K410" s="33">
        <v>492.82388911564624</v>
      </c>
      <c r="L410" s="33">
        <v>16.816179506462586</v>
      </c>
      <c r="M410" s="33">
        <v>53074.767445180943</v>
      </c>
      <c r="N410" s="33">
        <v>29.951111224489797</v>
      </c>
      <c r="O410" s="33">
        <v>3225.5909221793368</v>
      </c>
      <c r="P410" s="33">
        <v>17.545275108945983</v>
      </c>
      <c r="Q410" s="33">
        <v>21.233856769802053</v>
      </c>
      <c r="R410" s="33">
        <v>16.454277286135692</v>
      </c>
      <c r="S410" s="37">
        <v>-3.9544736003174027E-2</v>
      </c>
      <c r="T410" s="37">
        <v>0.96045526399682601</v>
      </c>
      <c r="U410" s="37">
        <v>2.4274227434137874E-2</v>
      </c>
      <c r="V410" s="37">
        <v>2.9473674697316987E-2</v>
      </c>
      <c r="W410" s="37">
        <v>7.3018610693515562E-2</v>
      </c>
      <c r="X410" s="37">
        <v>3.8787431548105822E-2</v>
      </c>
    </row>
    <row r="411" spans="1:24" x14ac:dyDescent="0.3">
      <c r="A411" s="34">
        <v>21976</v>
      </c>
      <c r="B411" s="33">
        <v>55.02</v>
      </c>
      <c r="C411" s="33">
        <v>1.94</v>
      </c>
      <c r="D411" s="33">
        <v>3.39</v>
      </c>
      <c r="E411" s="37">
        <v>-7.1365489182160902E-2</v>
      </c>
      <c r="F411" s="37">
        <v>2.8182668494865837E-2</v>
      </c>
      <c r="G411" s="37">
        <v>6.2130350850541305E-2</v>
      </c>
      <c r="H411" s="37">
        <v>5.1243856554297196E-2</v>
      </c>
      <c r="I411" s="33">
        <v>29.4</v>
      </c>
      <c r="J411" s="33">
        <v>4.25</v>
      </c>
      <c r="K411" s="33">
        <v>486.10918571428579</v>
      </c>
      <c r="L411" s="33">
        <v>17.14016394557823</v>
      </c>
      <c r="M411" s="33">
        <v>52505.452233252545</v>
      </c>
      <c r="N411" s="33">
        <v>29.951111224489797</v>
      </c>
      <c r="O411" s="33">
        <v>3235.0687581011648</v>
      </c>
      <c r="P411" s="33">
        <v>17.286020720522156</v>
      </c>
      <c r="Q411" s="33">
        <v>20.901862083864067</v>
      </c>
      <c r="R411" s="33">
        <v>16.23008849557522</v>
      </c>
      <c r="S411" s="37">
        <v>-1.3718626702914362E-2</v>
      </c>
      <c r="T411" s="37">
        <v>0.98628137329708565</v>
      </c>
      <c r="U411" s="37">
        <v>0.10932369549685128</v>
      </c>
      <c r="V411" s="37">
        <v>4.7328747678720973E-2</v>
      </c>
      <c r="W411" s="37">
        <v>8.2602390142084481E-2</v>
      </c>
      <c r="X411" s="37">
        <v>3.9208760555783151E-2</v>
      </c>
    </row>
    <row r="412" spans="1:24" x14ac:dyDescent="0.3">
      <c r="A412" s="34">
        <v>22007</v>
      </c>
      <c r="B412" s="33">
        <v>55.73</v>
      </c>
      <c r="C412" s="33">
        <v>1.94333</v>
      </c>
      <c r="D412" s="33">
        <v>3.34667</v>
      </c>
      <c r="E412" s="37">
        <v>-8.9224395558425651E-2</v>
      </c>
      <c r="F412" s="37">
        <v>2.9383207741187967E-2</v>
      </c>
      <c r="G412" s="37">
        <v>6.3991817805249873E-2</v>
      </c>
      <c r="H412" s="37">
        <v>5.0351985922200804E-2</v>
      </c>
      <c r="I412" s="33">
        <v>29.5</v>
      </c>
      <c r="J412" s="33">
        <v>4.28</v>
      </c>
      <c r="K412" s="33">
        <v>490.71304033898298</v>
      </c>
      <c r="L412" s="33">
        <v>17.111382965762711</v>
      </c>
      <c r="M412" s="33">
        <v>53156.741189457214</v>
      </c>
      <c r="N412" s="33">
        <v>29.46805330542373</v>
      </c>
      <c r="O412" s="33">
        <v>3192.1419529251893</v>
      </c>
      <c r="P412" s="33">
        <v>17.429766947597205</v>
      </c>
      <c r="Q412" s="33">
        <v>21.05701364532402</v>
      </c>
      <c r="R412" s="33">
        <v>16.652373852217277</v>
      </c>
      <c r="S412" s="37">
        <v>1.2821846085016343E-2</v>
      </c>
      <c r="T412" s="37">
        <v>1.0128218460850162</v>
      </c>
      <c r="U412" s="37">
        <v>0.15949039760229122</v>
      </c>
      <c r="V412" s="37">
        <v>5.0677926810941187E-2</v>
      </c>
      <c r="W412" s="37">
        <v>8.5570027673742999E-2</v>
      </c>
      <c r="X412" s="37">
        <v>4.2281364222913176E-2</v>
      </c>
    </row>
    <row r="413" spans="1:24" x14ac:dyDescent="0.3">
      <c r="A413" s="34">
        <v>22037</v>
      </c>
      <c r="B413" s="33">
        <v>55.22</v>
      </c>
      <c r="C413" s="33">
        <v>1.9466699999999999</v>
      </c>
      <c r="D413" s="33">
        <v>3.3033299999999999</v>
      </c>
      <c r="E413" s="37">
        <v>-8.3346623136225095E-2</v>
      </c>
      <c r="F413" s="37">
        <v>3.7570059991448801E-2</v>
      </c>
      <c r="G413" s="37">
        <v>6.8861567568870186E-2</v>
      </c>
      <c r="H413" s="37">
        <v>5.0993833780282216E-2</v>
      </c>
      <c r="I413" s="33">
        <v>29.5</v>
      </c>
      <c r="J413" s="33">
        <v>4.3499999999999996</v>
      </c>
      <c r="K413" s="33">
        <v>486.22239525423726</v>
      </c>
      <c r="L413" s="33">
        <v>17.140792288474575</v>
      </c>
      <c r="M413" s="33">
        <v>52825.021854107916</v>
      </c>
      <c r="N413" s="33">
        <v>29.086436525084746</v>
      </c>
      <c r="O413" s="33">
        <v>3160.0593886514002</v>
      </c>
      <c r="P413" s="33">
        <v>17.256170578727914</v>
      </c>
      <c r="Q413" s="33">
        <v>20.829617960486186</v>
      </c>
      <c r="R413" s="33">
        <v>16.716464900570031</v>
      </c>
      <c r="S413" s="37">
        <v>-9.1933950794365529E-3</v>
      </c>
      <c r="T413" s="37">
        <v>0.99080660492056349</v>
      </c>
      <c r="U413" s="37">
        <v>0.17494248069705032</v>
      </c>
      <c r="V413" s="37">
        <v>6.1466062338234373E-2</v>
      </c>
      <c r="W413" s="37">
        <v>8.5614137069137897E-2</v>
      </c>
      <c r="X413" s="37">
        <v>3.7850712004009246E-2</v>
      </c>
    </row>
    <row r="414" spans="1:24" x14ac:dyDescent="0.3">
      <c r="A414" s="34">
        <v>22068</v>
      </c>
      <c r="B414" s="33">
        <v>57.26</v>
      </c>
      <c r="C414" s="33">
        <v>1.95</v>
      </c>
      <c r="D414" s="33">
        <v>3.26</v>
      </c>
      <c r="E414" s="37">
        <v>-7.7310800569302729E-2</v>
      </c>
      <c r="F414" s="37">
        <v>4.5777123970293765E-2</v>
      </c>
      <c r="G414" s="37">
        <v>7.3743231711914881E-2</v>
      </c>
      <c r="H414" s="37">
        <v>5.1648917984622678E-2</v>
      </c>
      <c r="I414" s="33">
        <v>29.6</v>
      </c>
      <c r="J414" s="33">
        <v>4.1500000000000004</v>
      </c>
      <c r="K414" s="33">
        <v>502.48164797297289</v>
      </c>
      <c r="L414" s="33">
        <v>17.112106418918916</v>
      </c>
      <c r="M414" s="33">
        <v>54746.414901705582</v>
      </c>
      <c r="N414" s="33">
        <v>28.607931756756752</v>
      </c>
      <c r="O414" s="33">
        <v>3116.8933387977681</v>
      </c>
      <c r="P414" s="33">
        <v>17.823363817264749</v>
      </c>
      <c r="Q414" s="33">
        <v>21.494025476015562</v>
      </c>
      <c r="R414" s="33">
        <v>17.564417177914113</v>
      </c>
      <c r="S414" s="37">
        <v>3.6277093167960586E-2</v>
      </c>
      <c r="T414" s="37">
        <v>1.0362770931679606</v>
      </c>
      <c r="U414" s="37">
        <v>0.19785261685771416</v>
      </c>
      <c r="V414" s="37">
        <v>7.1156693053651132E-2</v>
      </c>
      <c r="W414" s="37">
        <v>9.0431089648456364E-2</v>
      </c>
      <c r="X414" s="37">
        <v>2.5703647852452605E-2</v>
      </c>
    </row>
    <row r="415" spans="1:24" x14ac:dyDescent="0.3">
      <c r="A415" s="34">
        <v>22098</v>
      </c>
      <c r="B415" s="33">
        <v>55.84</v>
      </c>
      <c r="C415" s="33">
        <v>1.95</v>
      </c>
      <c r="D415" s="33">
        <v>3.2633299999999998</v>
      </c>
      <c r="E415" s="37">
        <v>-7.1116300263870613E-2</v>
      </c>
      <c r="F415" s="37">
        <v>5.4003146980033279E-2</v>
      </c>
      <c r="G415" s="37">
        <v>7.8636225919131775E-2</v>
      </c>
      <c r="H415" s="37">
        <v>5.2316661746096393E-2</v>
      </c>
      <c r="I415" s="33">
        <v>29.6</v>
      </c>
      <c r="J415" s="33">
        <v>3.9</v>
      </c>
      <c r="K415" s="33">
        <v>490.0205243243243</v>
      </c>
      <c r="L415" s="33">
        <v>17.112106418918916</v>
      </c>
      <c r="M415" s="33">
        <v>53544.116320865651</v>
      </c>
      <c r="N415" s="33">
        <v>28.637153969256754</v>
      </c>
      <c r="O415" s="33">
        <v>3129.1568967294143</v>
      </c>
      <c r="P415" s="33">
        <v>17.376806472898117</v>
      </c>
      <c r="Q415" s="33">
        <v>20.937549239049794</v>
      </c>
      <c r="R415" s="33">
        <v>17.111355578504167</v>
      </c>
      <c r="S415" s="37">
        <v>-2.5111841215851905E-2</v>
      </c>
      <c r="T415" s="37">
        <v>0.97488815878414814</v>
      </c>
      <c r="U415" s="37">
        <v>0.14052074168983331</v>
      </c>
      <c r="V415" s="37">
        <v>5.9070643552314728E-2</v>
      </c>
      <c r="W415" s="37">
        <v>7.3211701658007833E-2</v>
      </c>
      <c r="X415" s="37">
        <v>2.1510177899019212E-2</v>
      </c>
    </row>
    <row r="416" spans="1:24" x14ac:dyDescent="0.3">
      <c r="A416" s="34">
        <v>22129</v>
      </c>
      <c r="B416" s="33">
        <v>56.51</v>
      </c>
      <c r="C416" s="33">
        <v>1.95</v>
      </c>
      <c r="D416" s="33">
        <v>3.26667</v>
      </c>
      <c r="E416" s="37">
        <v>-7.002323792184173E-2</v>
      </c>
      <c r="F416" s="37">
        <v>5.7113826381837818E-2</v>
      </c>
      <c r="G416" s="37">
        <v>8.0353564944132039E-2</v>
      </c>
      <c r="H416" s="37">
        <v>5.1234405630147251E-2</v>
      </c>
      <c r="I416" s="33">
        <v>29.6</v>
      </c>
      <c r="J416" s="33">
        <v>3.8</v>
      </c>
      <c r="K416" s="33">
        <v>495.90006858108103</v>
      </c>
      <c r="L416" s="33">
        <v>17.112106418918916</v>
      </c>
      <c r="M416" s="33">
        <v>54342.387754195173</v>
      </c>
      <c r="N416" s="33">
        <v>28.666463936148645</v>
      </c>
      <c r="O416" s="33">
        <v>3141.3669758449255</v>
      </c>
      <c r="P416" s="33">
        <v>17.582113039577678</v>
      </c>
      <c r="Q416" s="33">
        <v>21.166031871201241</v>
      </c>
      <c r="R416" s="33">
        <v>17.298961939834754</v>
      </c>
      <c r="S416" s="37">
        <v>1.1927155187634778E-2</v>
      </c>
      <c r="T416" s="37">
        <v>1.0119271551876348</v>
      </c>
      <c r="U416" s="37">
        <v>0.16668554118543955</v>
      </c>
      <c r="V416" s="37">
        <v>6.2546423910397664E-2</v>
      </c>
      <c r="W416" s="37">
        <v>7.8022122218253998E-2</v>
      </c>
      <c r="X416" s="37">
        <v>2.4230289749411327E-2</v>
      </c>
    </row>
    <row r="417" spans="1:24" x14ac:dyDescent="0.3">
      <c r="A417" s="34">
        <v>22160</v>
      </c>
      <c r="B417" s="33">
        <v>54.81</v>
      </c>
      <c r="C417" s="33">
        <v>1.95</v>
      </c>
      <c r="D417" s="33">
        <v>3.27</v>
      </c>
      <c r="E417" s="37">
        <v>-6.8938302914392402E-2</v>
      </c>
      <c r="F417" s="37">
        <v>6.0189389161658724E-2</v>
      </c>
      <c r="G417" s="37">
        <v>8.2052143349786277E-2</v>
      </c>
      <c r="H417" s="37">
        <v>5.0142205403084894E-2</v>
      </c>
      <c r="I417" s="33">
        <v>29.6</v>
      </c>
      <c r="J417" s="33">
        <v>3.8</v>
      </c>
      <c r="K417" s="33">
        <v>480.98182195945941</v>
      </c>
      <c r="L417" s="33">
        <v>17.112106418918916</v>
      </c>
      <c r="M417" s="33">
        <v>52863.863224517678</v>
      </c>
      <c r="N417" s="33">
        <v>28.695686148648647</v>
      </c>
      <c r="O417" s="33">
        <v>3153.8922230281482</v>
      </c>
      <c r="P417" s="33">
        <v>17.052015467817665</v>
      </c>
      <c r="Q417" s="33">
        <v>20.511204667640982</v>
      </c>
      <c r="R417" s="33">
        <v>16.761467889908257</v>
      </c>
      <c r="S417" s="37">
        <v>-3.0544954583726875E-2</v>
      </c>
      <c r="T417" s="37">
        <v>0.96945504541627314</v>
      </c>
      <c r="U417" s="37">
        <v>0.19361098926777065</v>
      </c>
      <c r="V417" s="37">
        <v>6.7592193824569158E-2</v>
      </c>
      <c r="W417" s="37">
        <v>7.9313018031220928E-2</v>
      </c>
      <c r="X417" s="37">
        <v>2.587183727363751E-2</v>
      </c>
    </row>
    <row r="418" spans="1:24" x14ac:dyDescent="0.3">
      <c r="A418" s="34">
        <v>22190</v>
      </c>
      <c r="B418" s="33">
        <v>53.73</v>
      </c>
      <c r="C418" s="33">
        <v>1.95</v>
      </c>
      <c r="D418" s="33">
        <v>3.27</v>
      </c>
      <c r="E418" s="37">
        <v>-6.7849685842601648E-2</v>
      </c>
      <c r="F418" s="37">
        <v>6.3232570053202153E-2</v>
      </c>
      <c r="G418" s="37">
        <v>8.3734338776181971E-2</v>
      </c>
      <c r="H418" s="37">
        <v>4.9040858737762427E-2</v>
      </c>
      <c r="I418" s="33">
        <v>29.8</v>
      </c>
      <c r="J418" s="33">
        <v>3.89</v>
      </c>
      <c r="K418" s="33">
        <v>468.33988892617447</v>
      </c>
      <c r="L418" s="33">
        <v>16.997260067114091</v>
      </c>
      <c r="M418" s="33">
        <v>51630.088913187989</v>
      </c>
      <c r="N418" s="33">
        <v>28.503097651006708</v>
      </c>
      <c r="O418" s="33">
        <v>3142.1997161013351</v>
      </c>
      <c r="P418" s="33">
        <v>16.605104536251037</v>
      </c>
      <c r="Q418" s="33">
        <v>19.958227629483645</v>
      </c>
      <c r="R418" s="33">
        <v>16.431192660550458</v>
      </c>
      <c r="S418" s="37">
        <v>-1.9901154317295024E-2</v>
      </c>
      <c r="T418" s="37">
        <v>0.980098845682705</v>
      </c>
      <c r="U418" s="37">
        <v>0.22155468679066681</v>
      </c>
      <c r="V418" s="37">
        <v>8.6611342350892961E-2</v>
      </c>
      <c r="W418" s="37">
        <v>9.2075653411058944E-2</v>
      </c>
      <c r="X418" s="37">
        <v>3.4642065977853242E-2</v>
      </c>
    </row>
    <row r="419" spans="1:24" x14ac:dyDescent="0.3">
      <c r="A419" s="34">
        <v>22221</v>
      </c>
      <c r="B419" s="33">
        <v>55.47</v>
      </c>
      <c r="C419" s="33">
        <v>1.95</v>
      </c>
      <c r="D419" s="33">
        <v>3.27</v>
      </c>
      <c r="E419" s="37">
        <v>-5.3694284242940871E-2</v>
      </c>
      <c r="F419" s="37">
        <v>6.4916562987969328E-2</v>
      </c>
      <c r="G419" s="37">
        <v>8.6526372793572115E-2</v>
      </c>
      <c r="H419" s="37">
        <v>4.7583797231960823E-2</v>
      </c>
      <c r="I419" s="33">
        <v>29.8</v>
      </c>
      <c r="J419" s="33">
        <v>3.93</v>
      </c>
      <c r="K419" s="33">
        <v>483.50667483221469</v>
      </c>
      <c r="L419" s="33">
        <v>16.997260067114091</v>
      </c>
      <c r="M419" s="33">
        <v>53458.234160858556</v>
      </c>
      <c r="N419" s="33">
        <v>28.503097651006708</v>
      </c>
      <c r="O419" s="33">
        <v>3151.4048261403909</v>
      </c>
      <c r="P419" s="33">
        <v>17.146088452419004</v>
      </c>
      <c r="Q419" s="33">
        <v>20.590981751601539</v>
      </c>
      <c r="R419" s="33">
        <v>16.963302752293579</v>
      </c>
      <c r="S419" s="37">
        <v>3.1870829326413039E-2</v>
      </c>
      <c r="T419" s="37">
        <v>1.0318708293264129</v>
      </c>
      <c r="U419" s="37">
        <v>0.25999631794854072</v>
      </c>
      <c r="V419" s="37">
        <v>9.4190207301855899E-2</v>
      </c>
      <c r="W419" s="37">
        <v>0.10056268991116912</v>
      </c>
      <c r="X419" s="37">
        <v>3.8786659958969238E-2</v>
      </c>
    </row>
    <row r="420" spans="1:24" x14ac:dyDescent="0.3">
      <c r="A420" s="34">
        <v>22251</v>
      </c>
      <c r="B420" s="33">
        <v>56.8</v>
      </c>
      <c r="C420" s="33">
        <v>1.95</v>
      </c>
      <c r="D420" s="33">
        <v>3.27</v>
      </c>
      <c r="E420" s="37">
        <v>-3.9541897166590512E-2</v>
      </c>
      <c r="F420" s="37">
        <v>6.65923692079744E-2</v>
      </c>
      <c r="G420" s="37">
        <v>8.9280864011767491E-2</v>
      </c>
      <c r="H420" s="37">
        <v>4.6105654193167922E-2</v>
      </c>
      <c r="I420" s="33">
        <v>29.8</v>
      </c>
      <c r="J420" s="33">
        <v>3.84</v>
      </c>
      <c r="K420" s="33">
        <v>495.09967785234892</v>
      </c>
      <c r="L420" s="33">
        <v>16.997260067114091</v>
      </c>
      <c r="M420" s="33">
        <v>54896.604712239146</v>
      </c>
      <c r="N420" s="33">
        <v>28.503097651006708</v>
      </c>
      <c r="O420" s="33">
        <v>3160.4207290320774</v>
      </c>
      <c r="P420" s="33">
        <v>17.562090833957132</v>
      </c>
      <c r="Q420" s="33">
        <v>21.071250947942275</v>
      </c>
      <c r="R420" s="33">
        <v>17.370030581039753</v>
      </c>
      <c r="S420" s="37">
        <v>2.3693991659962492E-2</v>
      </c>
      <c r="T420" s="37">
        <v>1.0236939916599626</v>
      </c>
      <c r="U420" s="37">
        <v>0.27517124533687953</v>
      </c>
      <c r="V420" s="37">
        <v>8.1759958474768801E-2</v>
      </c>
      <c r="W420" s="37">
        <v>9.5899632947768154E-2</v>
      </c>
      <c r="X420" s="37">
        <v>3.5532477781070604E-2</v>
      </c>
    </row>
    <row r="421" spans="1:24" x14ac:dyDescent="0.3">
      <c r="A421" s="34">
        <v>22282</v>
      </c>
      <c r="B421" s="33">
        <v>59.72</v>
      </c>
      <c r="C421" s="33">
        <v>1.9466699999999999</v>
      </c>
      <c r="D421" s="33">
        <v>3.21</v>
      </c>
      <c r="E421" s="37">
        <v>-2.5386503074662614E-2</v>
      </c>
      <c r="F421" s="37">
        <v>6.8260069048246663E-2</v>
      </c>
      <c r="G421" s="37">
        <v>9.1998816913880788E-2</v>
      </c>
      <c r="H421" s="37">
        <v>4.4605407828176347E-2</v>
      </c>
      <c r="I421" s="33">
        <v>29.8</v>
      </c>
      <c r="J421" s="33">
        <v>3.84</v>
      </c>
      <c r="K421" s="33">
        <v>520.55198523489923</v>
      </c>
      <c r="L421" s="33">
        <v>16.968233976845635</v>
      </c>
      <c r="M421" s="33">
        <v>57875.54045550798</v>
      </c>
      <c r="N421" s="33">
        <v>27.980105033557045</v>
      </c>
      <c r="O421" s="33">
        <v>3110.8587552274053</v>
      </c>
      <c r="P421" s="33">
        <v>18.470416986477179</v>
      </c>
      <c r="Q421" s="33">
        <v>22.138023912072335</v>
      </c>
      <c r="R421" s="33">
        <v>18.604361370716511</v>
      </c>
      <c r="S421" s="37">
        <v>5.0130646943884014E-2</v>
      </c>
      <c r="T421" s="37">
        <v>1.050130646943884</v>
      </c>
      <c r="U421" s="37">
        <v>0.25716960956492563</v>
      </c>
      <c r="V421" s="37">
        <v>8.0914875904518624E-2</v>
      </c>
      <c r="W421" s="37">
        <v>9.0256938948142462E-2</v>
      </c>
      <c r="X421" s="37">
        <v>3.9615471407204339E-2</v>
      </c>
    </row>
    <row r="422" spans="1:24" x14ac:dyDescent="0.3">
      <c r="A422" s="34">
        <v>22313</v>
      </c>
      <c r="B422" s="33">
        <v>62.17</v>
      </c>
      <c r="C422" s="33">
        <v>1.94333</v>
      </c>
      <c r="D422" s="33">
        <v>3.15</v>
      </c>
      <c r="E422" s="37">
        <v>1.1506662553273594E-2</v>
      </c>
      <c r="F422" s="37">
        <v>7.8920219938893865E-2</v>
      </c>
      <c r="G422" s="37">
        <v>9.7690409216062868E-2</v>
      </c>
      <c r="H422" s="37">
        <v>4.706543428178378E-2</v>
      </c>
      <c r="I422" s="33">
        <v>29.8</v>
      </c>
      <c r="J422" s="33">
        <v>3.78</v>
      </c>
      <c r="K422" s="33">
        <v>541.90751711409393</v>
      </c>
      <c r="L422" s="33">
        <v>16.939120721140938</v>
      </c>
      <c r="M422" s="33">
        <v>60406.814405364741</v>
      </c>
      <c r="N422" s="33">
        <v>27.457112416107378</v>
      </c>
      <c r="O422" s="33">
        <v>3060.6637506337288</v>
      </c>
      <c r="P422" s="33">
        <v>19.234014498298357</v>
      </c>
      <c r="Q422" s="33">
        <v>23.028743280290083</v>
      </c>
      <c r="R422" s="33">
        <v>19.736507936507937</v>
      </c>
      <c r="S422" s="37">
        <v>4.0205595610256578E-2</v>
      </c>
      <c r="T422" s="37">
        <v>1.0402055956102565</v>
      </c>
      <c r="U422" s="37">
        <v>0.15174973510010514</v>
      </c>
      <c r="V422" s="37">
        <v>7.4511436081716731E-2</v>
      </c>
      <c r="W422" s="37">
        <v>8.3835573733188617E-2</v>
      </c>
      <c r="X422" s="37">
        <v>3.8400452682322062E-2</v>
      </c>
    </row>
    <row r="423" spans="1:24" x14ac:dyDescent="0.3">
      <c r="A423" s="34">
        <v>22341</v>
      </c>
      <c r="B423" s="33">
        <v>64.12</v>
      </c>
      <c r="C423" s="33">
        <v>1.94</v>
      </c>
      <c r="D423" s="33">
        <v>3.09</v>
      </c>
      <c r="E423" s="37">
        <v>4.9818839495482381E-2</v>
      </c>
      <c r="F423" s="37">
        <v>8.9653349416016326E-2</v>
      </c>
      <c r="G423" s="37">
        <v>0.10343831884267285</v>
      </c>
      <c r="H423" s="37">
        <v>4.955834492053679E-2</v>
      </c>
      <c r="I423" s="33">
        <v>29.8</v>
      </c>
      <c r="J423" s="33">
        <v>3.74</v>
      </c>
      <c r="K423" s="33">
        <v>558.90477718120803</v>
      </c>
      <c r="L423" s="33">
        <v>16.910094630872482</v>
      </c>
      <c r="M423" s="33">
        <v>62458.592697456239</v>
      </c>
      <c r="N423" s="33">
        <v>26.934119798657715</v>
      </c>
      <c r="O423" s="33">
        <v>3009.9352999865837</v>
      </c>
      <c r="P423" s="33">
        <v>19.844225272725573</v>
      </c>
      <c r="Q423" s="33">
        <v>23.733978127182588</v>
      </c>
      <c r="R423" s="33">
        <v>20.750809061488674</v>
      </c>
      <c r="S423" s="37">
        <v>3.0883759460106183E-2</v>
      </c>
      <c r="T423" s="37">
        <v>1.0308837594601061</v>
      </c>
      <c r="U423" s="37">
        <v>0.1255161707025112</v>
      </c>
      <c r="V423" s="37">
        <v>6.5367850393177385E-2</v>
      </c>
      <c r="W423" s="37">
        <v>7.4531525957362454E-2</v>
      </c>
      <c r="X423" s="37">
        <v>3.8186537368872564E-2</v>
      </c>
    </row>
    <row r="424" spans="1:24" x14ac:dyDescent="0.3">
      <c r="A424" s="34">
        <v>22372</v>
      </c>
      <c r="B424" s="33">
        <v>65.83</v>
      </c>
      <c r="C424" s="33">
        <v>1.94</v>
      </c>
      <c r="D424" s="33">
        <v>3.07</v>
      </c>
      <c r="E424" s="37">
        <v>8.9633504036583656E-2</v>
      </c>
      <c r="F424" s="37">
        <v>0.10046411734946936</v>
      </c>
      <c r="G424" s="37">
        <v>0.10924575586428542</v>
      </c>
      <c r="H424" s="37">
        <v>5.2085587890012164E-2</v>
      </c>
      <c r="I424" s="33">
        <v>29.8</v>
      </c>
      <c r="J424" s="33">
        <v>3.78</v>
      </c>
      <c r="K424" s="33">
        <v>573.81006677852338</v>
      </c>
      <c r="L424" s="33">
        <v>16.910094630872482</v>
      </c>
      <c r="M424" s="33">
        <v>64281.762784772807</v>
      </c>
      <c r="N424" s="33">
        <v>26.759788926174494</v>
      </c>
      <c r="O424" s="33">
        <v>2997.7975353068896</v>
      </c>
      <c r="P424" s="33">
        <v>20.38284297575478</v>
      </c>
      <c r="Q424" s="33">
        <v>24.352100217522835</v>
      </c>
      <c r="R424" s="33">
        <v>21.44299674267101</v>
      </c>
      <c r="S424" s="37">
        <v>2.6319333738433023E-2</v>
      </c>
      <c r="T424" s="37">
        <v>1.0263193337384331</v>
      </c>
      <c r="U424" s="37">
        <v>9.288519817525831E-2</v>
      </c>
      <c r="V424" s="37">
        <v>6.1171811914423557E-2</v>
      </c>
      <c r="W424" s="37">
        <v>5.9790236380719008E-2</v>
      </c>
      <c r="X424" s="37">
        <v>3.7643443609585603E-2</v>
      </c>
    </row>
    <row r="425" spans="1:24" x14ac:dyDescent="0.3">
      <c r="A425" s="34">
        <v>22402</v>
      </c>
      <c r="B425" s="33">
        <v>66.5</v>
      </c>
      <c r="C425" s="33">
        <v>1.94</v>
      </c>
      <c r="D425" s="33">
        <v>3.05</v>
      </c>
      <c r="E425" s="37">
        <v>0.10754916557808603</v>
      </c>
      <c r="F425" s="37">
        <v>0.10662862520036498</v>
      </c>
      <c r="G425" s="37">
        <v>0.11206142565981825</v>
      </c>
      <c r="H425" s="37">
        <v>5.3377168003781783E-2</v>
      </c>
      <c r="I425" s="33">
        <v>29.8</v>
      </c>
      <c r="J425" s="33">
        <v>3.71</v>
      </c>
      <c r="K425" s="33">
        <v>579.65015100671133</v>
      </c>
      <c r="L425" s="33">
        <v>16.910094630872482</v>
      </c>
      <c r="M425" s="33">
        <v>65093.869717518814</v>
      </c>
      <c r="N425" s="33">
        <v>26.585458053691273</v>
      </c>
      <c r="O425" s="33">
        <v>2985.5083103523671</v>
      </c>
      <c r="P425" s="33">
        <v>20.598606843297343</v>
      </c>
      <c r="Q425" s="33">
        <v>24.584398270064099</v>
      </c>
      <c r="R425" s="33">
        <v>21.803278688524593</v>
      </c>
      <c r="S425" s="37">
        <v>1.012628618202307E-2</v>
      </c>
      <c r="T425" s="37">
        <v>1.010126286182023</v>
      </c>
      <c r="U425" s="37">
        <v>3.0371440800661009E-2</v>
      </c>
      <c r="V425" s="37">
        <v>5.7246620032508133E-2</v>
      </c>
      <c r="W425" s="37">
        <v>6.0537922566550328E-2</v>
      </c>
      <c r="X425" s="37">
        <v>3.8349353310734635E-2</v>
      </c>
    </row>
    <row r="426" spans="1:24" x14ac:dyDescent="0.3">
      <c r="A426" s="34">
        <v>22433</v>
      </c>
      <c r="B426" s="33">
        <v>65.62</v>
      </c>
      <c r="C426" s="33">
        <v>1.94</v>
      </c>
      <c r="D426" s="33">
        <v>3.03</v>
      </c>
      <c r="E426" s="37">
        <v>0.12570380361876921</v>
      </c>
      <c r="F426" s="37">
        <v>0.11276418220088491</v>
      </c>
      <c r="G426" s="37">
        <v>0.11487529650170902</v>
      </c>
      <c r="H426" s="37">
        <v>5.4669348560990372E-2</v>
      </c>
      <c r="I426" s="33">
        <v>29.8</v>
      </c>
      <c r="J426" s="33">
        <v>3.88</v>
      </c>
      <c r="K426" s="33">
        <v>571.97959261744973</v>
      </c>
      <c r="L426" s="33">
        <v>16.910094630872482</v>
      </c>
      <c r="M426" s="33">
        <v>64390.725410545136</v>
      </c>
      <c r="N426" s="33">
        <v>26.411127181208052</v>
      </c>
      <c r="O426" s="33">
        <v>2973.2383113982278</v>
      </c>
      <c r="P426" s="33">
        <v>20.332414551592304</v>
      </c>
      <c r="Q426" s="33">
        <v>24.243964853269762</v>
      </c>
      <c r="R426" s="33">
        <v>21.656765676567659</v>
      </c>
      <c r="S426" s="37">
        <v>-1.3321420128852783E-2</v>
      </c>
      <c r="T426" s="37">
        <v>0.98667857987114727</v>
      </c>
      <c r="U426" s="37">
        <v>-5.877313959930941E-2</v>
      </c>
      <c r="V426" s="37">
        <v>5.710857358595689E-2</v>
      </c>
      <c r="W426" s="37">
        <v>4.734964240540851E-2</v>
      </c>
      <c r="X426" s="37">
        <v>3.595643543184579E-2</v>
      </c>
    </row>
    <row r="427" spans="1:24" x14ac:dyDescent="0.3">
      <c r="A427" s="34">
        <v>22463</v>
      </c>
      <c r="B427" s="33">
        <v>65.44</v>
      </c>
      <c r="C427" s="33">
        <v>1.9466699999999999</v>
      </c>
      <c r="D427" s="33">
        <v>3.03667</v>
      </c>
      <c r="E427" s="37">
        <v>0.14409563507633361</v>
      </c>
      <c r="F427" s="37">
        <v>0.11887200472349058</v>
      </c>
      <c r="G427" s="37">
        <v>0.11768764311105695</v>
      </c>
      <c r="H427" s="37">
        <v>5.596185787210306E-2</v>
      </c>
      <c r="I427" s="33">
        <v>30</v>
      </c>
      <c r="J427" s="33">
        <v>3.92</v>
      </c>
      <c r="K427" s="33">
        <v>566.60787733333336</v>
      </c>
      <c r="L427" s="33">
        <v>16.855112416999997</v>
      </c>
      <c r="M427" s="33">
        <v>63944.125734281093</v>
      </c>
      <c r="N427" s="33">
        <v>26.292804750333332</v>
      </c>
      <c r="O427" s="33">
        <v>2967.2556279572027</v>
      </c>
      <c r="P427" s="33">
        <v>20.146643736827322</v>
      </c>
      <c r="Q427" s="33">
        <v>24.001732449096966</v>
      </c>
      <c r="R427" s="33">
        <v>21.54992146002035</v>
      </c>
      <c r="S427" s="37">
        <v>-2.7468352384640072E-3</v>
      </c>
      <c r="T427" s="37">
        <v>0.99725316476153603</v>
      </c>
      <c r="U427" s="37">
        <v>-0.16459495755140763</v>
      </c>
      <c r="V427" s="37">
        <v>5.9596900663174246E-2</v>
      </c>
      <c r="W427" s="37">
        <v>4.8362584524306307E-2</v>
      </c>
      <c r="X427" s="37">
        <v>3.541052157389224E-2</v>
      </c>
    </row>
    <row r="428" spans="1:24" x14ac:dyDescent="0.3">
      <c r="A428" s="34">
        <v>22494</v>
      </c>
      <c r="B428" s="33">
        <v>67.790000000000006</v>
      </c>
      <c r="C428" s="33">
        <v>1.95333</v>
      </c>
      <c r="D428" s="33">
        <v>3.0433300000000001</v>
      </c>
      <c r="E428" s="37">
        <v>0.14814625575153451</v>
      </c>
      <c r="F428" s="37">
        <v>0.12172265625985279</v>
      </c>
      <c r="G428" s="37">
        <v>0.11785877401937572</v>
      </c>
      <c r="H428" s="37">
        <v>5.6428958861105549E-2</v>
      </c>
      <c r="I428" s="33">
        <v>29.9</v>
      </c>
      <c r="J428" s="33">
        <v>4.04</v>
      </c>
      <c r="K428" s="33">
        <v>588.91825652173918</v>
      </c>
      <c r="L428" s="33">
        <v>16.969342056521739</v>
      </c>
      <c r="M428" s="33">
        <v>66621.53615842991</v>
      </c>
      <c r="N428" s="33">
        <v>26.438598578260869</v>
      </c>
      <c r="O428" s="33">
        <v>2990.8735748198037</v>
      </c>
      <c r="P428" s="33">
        <v>20.941688475215187</v>
      </c>
      <c r="Q428" s="33">
        <v>24.927371788688767</v>
      </c>
      <c r="R428" s="33">
        <v>22.274942250758215</v>
      </c>
      <c r="S428" s="37">
        <v>3.5280999148382702E-2</v>
      </c>
      <c r="T428" s="37">
        <v>1.0352809991483827</v>
      </c>
      <c r="U428" s="37">
        <v>-0.14235467810879465</v>
      </c>
      <c r="V428" s="37">
        <v>7.2523349996528985E-2</v>
      </c>
      <c r="W428" s="37">
        <v>4.8400276715666379E-2</v>
      </c>
      <c r="X428" s="37">
        <v>3.4956978025539875E-2</v>
      </c>
    </row>
    <row r="429" spans="1:24" x14ac:dyDescent="0.3">
      <c r="A429" s="34">
        <v>22525</v>
      </c>
      <c r="B429" s="33">
        <v>67.260000000000005</v>
      </c>
      <c r="C429" s="33">
        <v>1.96</v>
      </c>
      <c r="D429" s="33">
        <v>3.05</v>
      </c>
      <c r="E429" s="37">
        <v>0.15218291813299922</v>
      </c>
      <c r="F429" s="37">
        <v>0.12453805657927752</v>
      </c>
      <c r="G429" s="37">
        <v>0.11802930972777315</v>
      </c>
      <c r="H429" s="37">
        <v>5.6892029385247511E-2</v>
      </c>
      <c r="I429" s="33">
        <v>30</v>
      </c>
      <c r="J429" s="33">
        <v>3.98</v>
      </c>
      <c r="K429" s="33">
        <v>582.36622599999998</v>
      </c>
      <c r="L429" s="33">
        <v>16.970529333333332</v>
      </c>
      <c r="M429" s="33">
        <v>66040.318918079021</v>
      </c>
      <c r="N429" s="33">
        <v>26.408221666666666</v>
      </c>
      <c r="O429" s="33">
        <v>2994.6918331867532</v>
      </c>
      <c r="P429" s="33">
        <v>20.705243044147252</v>
      </c>
      <c r="Q429" s="33">
        <v>24.626812599567042</v>
      </c>
      <c r="R429" s="33">
        <v>22.052459016393446</v>
      </c>
      <c r="S429" s="37">
        <v>-7.8489851307507082E-3</v>
      </c>
      <c r="T429" s="37">
        <v>0.99215101486924928</v>
      </c>
      <c r="U429" s="37">
        <v>-0.1493442359295506</v>
      </c>
      <c r="V429" s="37">
        <v>5.5917796720538426E-2</v>
      </c>
      <c r="W429" s="37">
        <v>2.8523015826151799E-2</v>
      </c>
      <c r="X429" s="37">
        <v>2.9665426537834882E-2</v>
      </c>
    </row>
    <row r="430" spans="1:24" x14ac:dyDescent="0.3">
      <c r="A430" s="34">
        <v>22555</v>
      </c>
      <c r="B430" s="33">
        <v>68</v>
      </c>
      <c r="C430" s="33">
        <v>1.98</v>
      </c>
      <c r="D430" s="33">
        <v>3.09667</v>
      </c>
      <c r="E430" s="37">
        <v>0.15619818806175112</v>
      </c>
      <c r="F430" s="37">
        <v>0.12731826885816755</v>
      </c>
      <c r="G430" s="37">
        <v>0.1181986656173466</v>
      </c>
      <c r="H430" s="37">
        <v>5.7350841766657723E-2</v>
      </c>
      <c r="I430" s="33">
        <v>30</v>
      </c>
      <c r="J430" s="33">
        <v>3.92</v>
      </c>
      <c r="K430" s="33">
        <v>588.77346666666665</v>
      </c>
      <c r="L430" s="33">
        <v>17.143697999999997</v>
      </c>
      <c r="M430" s="33">
        <v>66928.907806286894</v>
      </c>
      <c r="N430" s="33">
        <v>26.812310750333332</v>
      </c>
      <c r="O430" s="33">
        <v>3047.8932490660945</v>
      </c>
      <c r="P430" s="33">
        <v>20.924190141010783</v>
      </c>
      <c r="Q430" s="33">
        <v>24.869916653028223</v>
      </c>
      <c r="R430" s="33">
        <v>21.959072164615538</v>
      </c>
      <c r="S430" s="37">
        <v>1.0941998863983003E-2</v>
      </c>
      <c r="T430" s="37">
        <v>1.0109419988639829</v>
      </c>
      <c r="U430" s="37">
        <v>-0.15026728027724545</v>
      </c>
      <c r="V430" s="37">
        <v>6.422088849824803E-2</v>
      </c>
      <c r="W430" s="37">
        <v>2.278532612966E-2</v>
      </c>
      <c r="X430" s="37">
        <v>3.2634318554611852E-2</v>
      </c>
    </row>
    <row r="431" spans="1:24" x14ac:dyDescent="0.3">
      <c r="A431" s="34">
        <v>22586</v>
      </c>
      <c r="B431" s="33">
        <v>71.08</v>
      </c>
      <c r="C431" s="33">
        <v>2</v>
      </c>
      <c r="D431" s="33">
        <v>3.1433300000000002</v>
      </c>
      <c r="E431" s="37">
        <v>0.15386181838059532</v>
      </c>
      <c r="F431" s="37">
        <v>0.12423949650883781</v>
      </c>
      <c r="G431" s="37">
        <v>0.11564235908129916</v>
      </c>
      <c r="H431" s="37">
        <v>5.7474779166973633E-2</v>
      </c>
      <c r="I431" s="33">
        <v>30</v>
      </c>
      <c r="J431" s="33">
        <v>3.94</v>
      </c>
      <c r="K431" s="33">
        <v>615.44144133333327</v>
      </c>
      <c r="L431" s="33">
        <v>17.316866666666666</v>
      </c>
      <c r="M431" s="33">
        <v>70124.435071155676</v>
      </c>
      <c r="N431" s="33">
        <v>27.216313249666666</v>
      </c>
      <c r="O431" s="33">
        <v>3101.0726011848028</v>
      </c>
      <c r="P431" s="33">
        <v>21.857957721959664</v>
      </c>
      <c r="Q431" s="33">
        <v>25.96008811037235</v>
      </c>
      <c r="R431" s="33">
        <v>22.61296141353278</v>
      </c>
      <c r="S431" s="37">
        <v>4.4298298110343776E-2</v>
      </c>
      <c r="T431" s="37">
        <v>1.0442982981103437</v>
      </c>
      <c r="U431" s="37">
        <v>-0.18641216181991416</v>
      </c>
      <c r="V431" s="37">
        <v>6.6261715817591771E-2</v>
      </c>
      <c r="W431" s="37">
        <v>1.8838699948990012E-2</v>
      </c>
      <c r="X431" s="37">
        <v>2.9368704003473134E-2</v>
      </c>
    </row>
    <row r="432" spans="1:24" x14ac:dyDescent="0.3">
      <c r="A432" s="34">
        <v>22616</v>
      </c>
      <c r="B432" s="33">
        <v>71.739999999999995</v>
      </c>
      <c r="C432" s="33">
        <v>2.02</v>
      </c>
      <c r="D432" s="33">
        <v>3.19</v>
      </c>
      <c r="E432" s="37">
        <v>0.15159479025598799</v>
      </c>
      <c r="F432" s="37">
        <v>0.12122539616486705</v>
      </c>
      <c r="G432" s="37">
        <v>0.11313159491205749</v>
      </c>
      <c r="H432" s="37">
        <v>5.7595233363942455E-2</v>
      </c>
      <c r="I432" s="33">
        <v>30</v>
      </c>
      <c r="J432" s="33">
        <v>4.0599999999999996</v>
      </c>
      <c r="K432" s="33">
        <v>621.15600733333326</v>
      </c>
      <c r="L432" s="33">
        <v>17.490035333333331</v>
      </c>
      <c r="M432" s="33">
        <v>70941.632694264947</v>
      </c>
      <c r="N432" s="33">
        <v>27.620402333333331</v>
      </c>
      <c r="O432" s="33">
        <v>3154.4996974450123</v>
      </c>
      <c r="P432" s="33">
        <v>22.041480198382256</v>
      </c>
      <c r="Q432" s="33">
        <v>26.15896745438857</v>
      </c>
      <c r="R432" s="33">
        <v>22.489028213166144</v>
      </c>
      <c r="S432" s="37">
        <v>9.2424688176859903E-3</v>
      </c>
      <c r="T432" s="37">
        <v>1.009242468817686</v>
      </c>
      <c r="U432" s="37">
        <v>-0.16901546892307595</v>
      </c>
      <c r="V432" s="37">
        <v>5.4054261086775135E-2</v>
      </c>
      <c r="W432" s="37">
        <v>1.9706752919363524E-2</v>
      </c>
      <c r="X432" s="37">
        <v>2.0152355086560547E-2</v>
      </c>
    </row>
    <row r="433" spans="1:24" x14ac:dyDescent="0.3">
      <c r="A433" s="34">
        <v>22647</v>
      </c>
      <c r="B433" s="33">
        <v>69.069999999999993</v>
      </c>
      <c r="C433" s="33">
        <v>2.0266700000000002</v>
      </c>
      <c r="D433" s="33">
        <v>3.25</v>
      </c>
      <c r="E433" s="37">
        <v>0.14939314492945077</v>
      </c>
      <c r="F433" s="37">
        <v>0.11827321181732753</v>
      </c>
      <c r="G433" s="37">
        <v>0.11066302597329614</v>
      </c>
      <c r="H433" s="37">
        <v>5.7711741898847535E-2</v>
      </c>
      <c r="I433" s="33">
        <v>30</v>
      </c>
      <c r="J433" s="33">
        <v>4.08</v>
      </c>
      <c r="K433" s="33">
        <v>598.03799033333314</v>
      </c>
      <c r="L433" s="33">
        <v>17.547787083666666</v>
      </c>
      <c r="M433" s="33">
        <v>68468.355776701792</v>
      </c>
      <c r="N433" s="33">
        <v>28.139908333333331</v>
      </c>
      <c r="O433" s="33">
        <v>3221.6904050134772</v>
      </c>
      <c r="P433" s="33">
        <v>21.197931400015211</v>
      </c>
      <c r="Q433" s="33">
        <v>25.14245991608291</v>
      </c>
      <c r="R433" s="33">
        <v>21.252307692307689</v>
      </c>
      <c r="S433" s="37">
        <v>-3.7927989003255023E-2</v>
      </c>
      <c r="T433" s="37">
        <v>0.962072010996745</v>
      </c>
      <c r="U433" s="37">
        <v>-0.14172012931323186</v>
      </c>
      <c r="V433" s="37">
        <v>4.5074534776595065E-2</v>
      </c>
      <c r="W433" s="37">
        <v>1.8701244908048587E-2</v>
      </c>
      <c r="X433" s="37">
        <v>2.5690931521403115E-2</v>
      </c>
    </row>
    <row r="434" spans="1:24" x14ac:dyDescent="0.3">
      <c r="A434" s="34">
        <v>22678</v>
      </c>
      <c r="B434" s="33">
        <v>70.22</v>
      </c>
      <c r="C434" s="33">
        <v>2.0333299999999999</v>
      </c>
      <c r="D434" s="33">
        <v>3.31</v>
      </c>
      <c r="E434" s="37">
        <v>0.13245803962992508</v>
      </c>
      <c r="F434" s="37">
        <v>0.11523419251694111</v>
      </c>
      <c r="G434" s="37">
        <v>0.10571797706115404</v>
      </c>
      <c r="H434" s="37">
        <v>5.6498964048826927E-2</v>
      </c>
      <c r="I434" s="33">
        <v>30.1</v>
      </c>
      <c r="J434" s="33">
        <v>4.04</v>
      </c>
      <c r="K434" s="33">
        <v>605.97527109634541</v>
      </c>
      <c r="L434" s="33">
        <v>17.546962375083055</v>
      </c>
      <c r="M434" s="33">
        <v>69544.491761609563</v>
      </c>
      <c r="N434" s="33">
        <v>28.564200332225912</v>
      </c>
      <c r="O434" s="33">
        <v>3278.1581847184234</v>
      </c>
      <c r="P434" s="33">
        <v>21.451687754873362</v>
      </c>
      <c r="Q434" s="33">
        <v>25.427057120717432</v>
      </c>
      <c r="R434" s="33">
        <v>21.214501510574017</v>
      </c>
      <c r="S434" s="37">
        <v>1.6512687639404729E-2</v>
      </c>
      <c r="T434" s="37">
        <v>1.0165126876394048</v>
      </c>
      <c r="U434" s="37">
        <v>-7.4067528044287401E-2</v>
      </c>
      <c r="V434" s="37">
        <v>6.6423219137184297E-2</v>
      </c>
      <c r="W434" s="37">
        <v>3.385824393458492E-2</v>
      </c>
      <c r="X434" s="37">
        <v>3.3576093272992935E-2</v>
      </c>
    </row>
    <row r="435" spans="1:24" x14ac:dyDescent="0.3">
      <c r="A435" s="34">
        <v>22706</v>
      </c>
      <c r="B435" s="33">
        <v>70.290000000000006</v>
      </c>
      <c r="C435" s="33">
        <v>2.04</v>
      </c>
      <c r="D435" s="33">
        <v>3.37</v>
      </c>
      <c r="E435" s="37">
        <v>0.11613441702911276</v>
      </c>
      <c r="F435" s="37">
        <v>0.11227960562431338</v>
      </c>
      <c r="G435" s="37">
        <v>0.10083467431746485</v>
      </c>
      <c r="H435" s="37">
        <v>5.5315681305651232E-2</v>
      </c>
      <c r="I435" s="33">
        <v>30.1</v>
      </c>
      <c r="J435" s="33">
        <v>3.93</v>
      </c>
      <c r="K435" s="33">
        <v>606.57934784053157</v>
      </c>
      <c r="L435" s="33">
        <v>17.60452225913621</v>
      </c>
      <c r="M435" s="33">
        <v>69782.182989504552</v>
      </c>
      <c r="N435" s="33">
        <v>29.081980398671096</v>
      </c>
      <c r="O435" s="33">
        <v>3345.653103921331</v>
      </c>
      <c r="P435" s="33">
        <v>21.443158568526222</v>
      </c>
      <c r="Q435" s="33">
        <v>25.400593865759607</v>
      </c>
      <c r="R435" s="33">
        <v>20.857566765578635</v>
      </c>
      <c r="S435" s="37">
        <v>9.9637044752787945E-4</v>
      </c>
      <c r="T435" s="37">
        <v>1.000996370447528</v>
      </c>
      <c r="U435" s="37">
        <v>-7.7146998984167325E-2</v>
      </c>
      <c r="V435" s="37">
        <v>6.3368278996429162E-2</v>
      </c>
      <c r="W435" s="37">
        <v>3.725604579370323E-2</v>
      </c>
      <c r="X435" s="37">
        <v>3.3744964364207597E-2</v>
      </c>
    </row>
    <row r="436" spans="1:24" x14ac:dyDescent="0.3">
      <c r="A436" s="34">
        <v>22737</v>
      </c>
      <c r="B436" s="33">
        <v>68.05</v>
      </c>
      <c r="C436" s="33">
        <v>2.0466700000000002</v>
      </c>
      <c r="D436" s="33">
        <v>3.40333</v>
      </c>
      <c r="E436" s="37">
        <v>0.10038399196941517</v>
      </c>
      <c r="F436" s="37">
        <v>0.10940448513157808</v>
      </c>
      <c r="G436" s="37">
        <v>9.6011288491930635E-2</v>
      </c>
      <c r="H436" s="37">
        <v>5.4161085956716981E-2</v>
      </c>
      <c r="I436" s="33">
        <v>30.2</v>
      </c>
      <c r="J436" s="33">
        <v>3.84</v>
      </c>
      <c r="K436" s="33">
        <v>585.30435927152314</v>
      </c>
      <c r="L436" s="33">
        <v>17.603598427483444</v>
      </c>
      <c r="M436" s="33">
        <v>67503.425852264889</v>
      </c>
      <c r="N436" s="33">
        <v>29.272356870529798</v>
      </c>
      <c r="O436" s="33">
        <v>3375.9946260953511</v>
      </c>
      <c r="P436" s="33">
        <v>20.658336447649024</v>
      </c>
      <c r="Q436" s="33">
        <v>24.457371048910872</v>
      </c>
      <c r="R436" s="33">
        <v>19.995122424213932</v>
      </c>
      <c r="S436" s="37">
        <v>-3.2386812090339015E-2</v>
      </c>
      <c r="T436" s="37">
        <v>0.967613187909661</v>
      </c>
      <c r="U436" s="37">
        <v>-8.1568647914238013E-2</v>
      </c>
      <c r="V436" s="37">
        <v>6.3343303252771932E-2</v>
      </c>
      <c r="W436" s="37">
        <v>4.1679251312292109E-2</v>
      </c>
      <c r="X436" s="37">
        <v>3.5973303815226565E-2</v>
      </c>
    </row>
    <row r="437" spans="1:24" x14ac:dyDescent="0.3">
      <c r="A437" s="34">
        <v>22767</v>
      </c>
      <c r="B437" s="33">
        <v>62.99</v>
      </c>
      <c r="C437" s="33">
        <v>2.0533299999999999</v>
      </c>
      <c r="D437" s="33">
        <v>3.4366699999999999</v>
      </c>
      <c r="E437" s="37">
        <v>0.10231263521614786</v>
      </c>
      <c r="F437" s="37">
        <v>0.10990018769929399</v>
      </c>
      <c r="G437" s="37">
        <v>9.2546824030960373E-2</v>
      </c>
      <c r="H437" s="37">
        <v>5.4090984512853879E-2</v>
      </c>
      <c r="I437" s="33">
        <v>30.2</v>
      </c>
      <c r="J437" s="33">
        <v>3.87</v>
      </c>
      <c r="K437" s="33">
        <v>541.78283013245027</v>
      </c>
      <c r="L437" s="33">
        <v>17.660881704966883</v>
      </c>
      <c r="M437" s="33">
        <v>62653.80399536519</v>
      </c>
      <c r="N437" s="33">
        <v>29.559117301655629</v>
      </c>
      <c r="O437" s="33">
        <v>3418.3274897087113</v>
      </c>
      <c r="P437" s="33">
        <v>19.089367498116641</v>
      </c>
      <c r="Q437" s="33">
        <v>22.592739011982136</v>
      </c>
      <c r="R437" s="33">
        <v>18.328789205830063</v>
      </c>
      <c r="S437" s="37">
        <v>-7.7266745463637335E-2</v>
      </c>
      <c r="T437" s="37">
        <v>0.92273325453636268</v>
      </c>
      <c r="U437" s="37">
        <v>-7.1850822458354724E-3</v>
      </c>
      <c r="V437" s="37">
        <v>7.8727902445520748E-2</v>
      </c>
      <c r="W437" s="37">
        <v>5.1688881103119755E-2</v>
      </c>
      <c r="X437" s="37">
        <v>4.0290312023936181E-2</v>
      </c>
    </row>
    <row r="438" spans="1:24" x14ac:dyDescent="0.3">
      <c r="A438" s="34">
        <v>22798</v>
      </c>
      <c r="B438" s="33">
        <v>55.63</v>
      </c>
      <c r="C438" s="33">
        <v>2.06</v>
      </c>
      <c r="D438" s="33">
        <v>3.47</v>
      </c>
      <c r="E438" s="37">
        <v>0.10420374188897386</v>
      </c>
      <c r="F438" s="37">
        <v>0.11038535820279982</v>
      </c>
      <c r="G438" s="37">
        <v>8.909081213684189E-2</v>
      </c>
      <c r="H438" s="37">
        <v>5.4022067909384575E-2</v>
      </c>
      <c r="I438" s="33">
        <v>30.2</v>
      </c>
      <c r="J438" s="33">
        <v>3.91</v>
      </c>
      <c r="K438" s="33">
        <v>478.47878774834442</v>
      </c>
      <c r="L438" s="33">
        <v>17.718250993377485</v>
      </c>
      <c r="M438" s="33">
        <v>55503.836893920263</v>
      </c>
      <c r="N438" s="33">
        <v>29.845791721854305</v>
      </c>
      <c r="O438" s="33">
        <v>3462.1303976613931</v>
      </c>
      <c r="P438" s="33">
        <v>16.827571244792459</v>
      </c>
      <c r="Q438" s="33">
        <v>19.917222641066683</v>
      </c>
      <c r="R438" s="33">
        <v>16.031700288184439</v>
      </c>
      <c r="S438" s="37">
        <v>-0.12425335954663581</v>
      </c>
      <c r="T438" s="37">
        <v>0.87574664045336414</v>
      </c>
      <c r="U438" s="37">
        <v>9.7330351694911776E-2</v>
      </c>
      <c r="V438" s="37">
        <v>0.11067420641969417</v>
      </c>
      <c r="W438" s="37">
        <v>7.139351321661902E-2</v>
      </c>
      <c r="X438" s="37">
        <v>4.7336078163505491E-2</v>
      </c>
    </row>
    <row r="439" spans="1:24" x14ac:dyDescent="0.3">
      <c r="A439" s="34">
        <v>22828</v>
      </c>
      <c r="B439" s="33">
        <v>56.97</v>
      </c>
      <c r="C439" s="33">
        <v>2.0666699999999998</v>
      </c>
      <c r="D439" s="33">
        <v>3.49</v>
      </c>
      <c r="E439" s="37">
        <v>0.10605899060617796</v>
      </c>
      <c r="F439" s="37">
        <v>0.11086086272860474</v>
      </c>
      <c r="G439" s="37">
        <v>8.5643878541468155E-2</v>
      </c>
      <c r="H439" s="37">
        <v>5.3954543679355815E-2</v>
      </c>
      <c r="I439" s="33">
        <v>30.3</v>
      </c>
      <c r="J439" s="33">
        <v>4.01</v>
      </c>
      <c r="K439" s="33">
        <v>488.38707623762372</v>
      </c>
      <c r="L439" s="33">
        <v>17.716954868316829</v>
      </c>
      <c r="M439" s="33">
        <v>56824.469334673049</v>
      </c>
      <c r="N439" s="33">
        <v>29.918744884488447</v>
      </c>
      <c r="O439" s="33">
        <v>3481.0847459717211</v>
      </c>
      <c r="P439" s="33">
        <v>17.141325661322782</v>
      </c>
      <c r="Q439" s="33">
        <v>20.289071663902092</v>
      </c>
      <c r="R439" s="33">
        <v>16.323782234957019</v>
      </c>
      <c r="S439" s="37">
        <v>2.3802189405102189E-2</v>
      </c>
      <c r="T439" s="37">
        <v>1.0238021894051021</v>
      </c>
      <c r="U439" s="37">
        <v>0.252486569608942</v>
      </c>
      <c r="V439" s="37">
        <v>0.13856052550354381</v>
      </c>
      <c r="W439" s="37">
        <v>9.5558606905693289E-2</v>
      </c>
      <c r="X439" s="37">
        <v>6.0942812876398023E-2</v>
      </c>
    </row>
    <row r="440" spans="1:24" x14ac:dyDescent="0.3">
      <c r="A440" s="34">
        <v>22859</v>
      </c>
      <c r="B440" s="33">
        <v>58.52</v>
      </c>
      <c r="C440" s="33">
        <v>2.0733299999999999</v>
      </c>
      <c r="D440" s="33">
        <v>3.51</v>
      </c>
      <c r="E440" s="37">
        <v>0.11113499350178668</v>
      </c>
      <c r="F440" s="37">
        <v>0.11214600294330701</v>
      </c>
      <c r="G440" s="37">
        <v>8.4111034541583862E-2</v>
      </c>
      <c r="H440" s="37">
        <v>5.4323465749600786E-2</v>
      </c>
      <c r="I440" s="33">
        <v>30.3</v>
      </c>
      <c r="J440" s="33">
        <v>3.98</v>
      </c>
      <c r="K440" s="33">
        <v>501.67477095709569</v>
      </c>
      <c r="L440" s="33">
        <v>17.774049092079203</v>
      </c>
      <c r="M440" s="33">
        <v>58542.845975347351</v>
      </c>
      <c r="N440" s="33">
        <v>30.090199009900985</v>
      </c>
      <c r="O440" s="33">
        <v>3511.3702900456115</v>
      </c>
      <c r="P440" s="33">
        <v>17.571262631045521</v>
      </c>
      <c r="Q440" s="33">
        <v>20.797371453348287</v>
      </c>
      <c r="R440" s="33">
        <v>16.672364672364676</v>
      </c>
      <c r="S440" s="37">
        <v>2.6843762659619508E-2</v>
      </c>
      <c r="T440" s="37">
        <v>1.0268437626596194</v>
      </c>
      <c r="U440" s="37">
        <v>0.20508456424539734</v>
      </c>
      <c r="V440" s="37">
        <v>0.13011557698648435</v>
      </c>
      <c r="W440" s="37">
        <v>9.4241252125426556E-2</v>
      </c>
      <c r="X440" s="37">
        <v>5.7828869510028191E-2</v>
      </c>
    </row>
    <row r="441" spans="1:24" x14ac:dyDescent="0.3">
      <c r="A441" s="34">
        <v>22890</v>
      </c>
      <c r="B441" s="33">
        <v>58</v>
      </c>
      <c r="C441" s="33">
        <v>2.08</v>
      </c>
      <c r="D441" s="33">
        <v>3.53</v>
      </c>
      <c r="E441" s="37">
        <v>0.11615331345911684</v>
      </c>
      <c r="F441" s="37">
        <v>0.11341118915218562</v>
      </c>
      <c r="G441" s="37">
        <v>8.258424781266438E-2</v>
      </c>
      <c r="H441" s="37">
        <v>5.4686715815614129E-2</v>
      </c>
      <c r="I441" s="33">
        <v>30.4</v>
      </c>
      <c r="J441" s="33">
        <v>3.98</v>
      </c>
      <c r="K441" s="33">
        <v>495.58138157894734</v>
      </c>
      <c r="L441" s="33">
        <v>17.772573684210528</v>
      </c>
      <c r="M441" s="33">
        <v>58004.60961622317</v>
      </c>
      <c r="N441" s="33">
        <v>30.162108223684207</v>
      </c>
      <c r="O441" s="33">
        <v>3530.2805507804787</v>
      </c>
      <c r="P441" s="33">
        <v>17.32146114746547</v>
      </c>
      <c r="Q441" s="33">
        <v>20.501925308455849</v>
      </c>
      <c r="R441" s="33">
        <v>16.430594900849858</v>
      </c>
      <c r="S441" s="37">
        <v>-8.9255656055042387E-3</v>
      </c>
      <c r="T441" s="37">
        <v>0.99107443439449572</v>
      </c>
      <c r="U441" s="37">
        <v>0.20559378285125818</v>
      </c>
      <c r="V441" s="37">
        <v>0.12734592714545201</v>
      </c>
      <c r="W441" s="37">
        <v>9.2059221866445995E-2</v>
      </c>
      <c r="X441" s="37">
        <v>5.8607749231653905E-2</v>
      </c>
    </row>
    <row r="442" spans="1:24" x14ac:dyDescent="0.3">
      <c r="A442" s="34">
        <v>22920</v>
      </c>
      <c r="B442" s="33">
        <v>56.17</v>
      </c>
      <c r="C442" s="33">
        <v>2.09667</v>
      </c>
      <c r="D442" s="33">
        <v>3.57667</v>
      </c>
      <c r="E442" s="37">
        <v>0.12111492818833169</v>
      </c>
      <c r="F442" s="37">
        <v>0.114658218217361</v>
      </c>
      <c r="G442" s="37">
        <v>8.1063438913893116E-2</v>
      </c>
      <c r="H442" s="37">
        <v>5.5044747367654523E-2</v>
      </c>
      <c r="I442" s="33">
        <v>30.4</v>
      </c>
      <c r="J442" s="33">
        <v>3.93</v>
      </c>
      <c r="K442" s="33">
        <v>479.94493453947365</v>
      </c>
      <c r="L442" s="33">
        <v>17.91501060888158</v>
      </c>
      <c r="M442" s="33">
        <v>56349.200561153892</v>
      </c>
      <c r="N442" s="33">
        <v>30.560880345723682</v>
      </c>
      <c r="O442" s="33">
        <v>3588.0807400936851</v>
      </c>
      <c r="P442" s="33">
        <v>16.73982096790132</v>
      </c>
      <c r="Q442" s="33">
        <v>19.816278671377095</v>
      </c>
      <c r="R442" s="33">
        <v>15.704551999485556</v>
      </c>
      <c r="S442" s="37">
        <v>-3.2060204002078013E-2</v>
      </c>
      <c r="T442" s="37">
        <v>0.96793979599792201</v>
      </c>
      <c r="U442" s="37">
        <v>0.24808436714407867</v>
      </c>
      <c r="V442" s="37">
        <v>0.1412684166058078</v>
      </c>
      <c r="W442" s="37">
        <v>9.6643654657786016E-2</v>
      </c>
      <c r="X442" s="37">
        <v>5.8038987163448574E-2</v>
      </c>
    </row>
    <row r="443" spans="1:24" x14ac:dyDescent="0.3">
      <c r="A443" s="34">
        <v>22951</v>
      </c>
      <c r="B443" s="33">
        <v>60.04</v>
      </c>
      <c r="C443" s="33">
        <v>2.1133299999999999</v>
      </c>
      <c r="D443" s="33">
        <v>3.6233300000000002</v>
      </c>
      <c r="E443" s="37">
        <v>0.11215545859336284</v>
      </c>
      <c r="F443" s="37">
        <v>0.11493181403349695</v>
      </c>
      <c r="G443" s="37">
        <v>7.8815446484149732E-2</v>
      </c>
      <c r="H443" s="37">
        <v>5.5238079212555746E-2</v>
      </c>
      <c r="I443" s="33">
        <v>30.4</v>
      </c>
      <c r="J443" s="33">
        <v>3.92</v>
      </c>
      <c r="K443" s="33">
        <v>513.01217499999996</v>
      </c>
      <c r="L443" s="33">
        <v>18.05736208848684</v>
      </c>
      <c r="M443" s="33">
        <v>60408.21980345685</v>
      </c>
      <c r="N443" s="33">
        <v>30.959567022697367</v>
      </c>
      <c r="O443" s="33">
        <v>3645.5515499743392</v>
      </c>
      <c r="P443" s="33">
        <v>17.854386489497134</v>
      </c>
      <c r="Q443" s="33">
        <v>21.134634868091066</v>
      </c>
      <c r="R443" s="33">
        <v>16.570392429063872</v>
      </c>
      <c r="S443" s="37">
        <v>6.6628200220919781E-2</v>
      </c>
      <c r="T443" s="37">
        <v>1.0666282002209198</v>
      </c>
      <c r="U443" s="37">
        <v>0.29260556667833404</v>
      </c>
      <c r="V443" s="37">
        <v>0.1596901680702727</v>
      </c>
      <c r="W443" s="37">
        <v>0.1028986985214031</v>
      </c>
      <c r="X443" s="37">
        <v>6.1497146374512646E-2</v>
      </c>
    </row>
    <row r="444" spans="1:24" x14ac:dyDescent="0.3">
      <c r="A444" s="34">
        <v>22981</v>
      </c>
      <c r="B444" s="33">
        <v>62.64</v>
      </c>
      <c r="C444" s="33">
        <v>2.13</v>
      </c>
      <c r="D444" s="33">
        <v>3.67</v>
      </c>
      <c r="E444" s="37">
        <v>0.10342832697793169</v>
      </c>
      <c r="F444" s="37">
        <v>0.11519911564735885</v>
      </c>
      <c r="G444" s="37">
        <v>7.6601539421404574E-2</v>
      </c>
      <c r="H444" s="37">
        <v>5.5426538241628798E-2</v>
      </c>
      <c r="I444" s="33">
        <v>30.4</v>
      </c>
      <c r="J444" s="33">
        <v>3.86</v>
      </c>
      <c r="K444" s="33">
        <v>535.22789210526321</v>
      </c>
      <c r="L444" s="33">
        <v>18.199799013157893</v>
      </c>
      <c r="M444" s="33">
        <v>63202.75395575702</v>
      </c>
      <c r="N444" s="33">
        <v>31.358339144736842</v>
      </c>
      <c r="O444" s="33">
        <v>3702.9710571141159</v>
      </c>
      <c r="P444" s="33">
        <v>18.585836118439858</v>
      </c>
      <c r="Q444" s="33">
        <v>21.996928448150378</v>
      </c>
      <c r="R444" s="33">
        <v>17.068119891008173</v>
      </c>
      <c r="S444" s="37">
        <v>4.2393044917286522E-2</v>
      </c>
      <c r="T444" s="37">
        <v>1.0423930449172865</v>
      </c>
      <c r="U444" s="37">
        <v>0.20503870248302181</v>
      </c>
      <c r="V444" s="37">
        <v>0.14070382123815239</v>
      </c>
      <c r="W444" s="37">
        <v>8.3371413498474212E-2</v>
      </c>
      <c r="X444" s="37">
        <v>5.9818754682289921E-2</v>
      </c>
    </row>
    <row r="445" spans="1:24" x14ac:dyDescent="0.3">
      <c r="A445" s="34">
        <v>23012</v>
      </c>
      <c r="B445" s="33">
        <v>65.06</v>
      </c>
      <c r="C445" s="33">
        <v>2.1366700000000001</v>
      </c>
      <c r="D445" s="33">
        <v>3.6833300000000002</v>
      </c>
      <c r="E445" s="37">
        <v>9.4918765541781802E-2</v>
      </c>
      <c r="F445" s="37">
        <v>0.11545855906786606</v>
      </c>
      <c r="G445" s="37">
        <v>7.4419737896855409E-2</v>
      </c>
      <c r="H445" s="37">
        <v>5.5609473898083905E-2</v>
      </c>
      <c r="I445" s="33">
        <v>30.4</v>
      </c>
      <c r="J445" s="33">
        <v>3.83</v>
      </c>
      <c r="K445" s="33">
        <v>555.90559802631572</v>
      </c>
      <c r="L445" s="33">
        <v>18.256790872039474</v>
      </c>
      <c r="M445" s="33">
        <v>65824.150564912256</v>
      </c>
      <c r="N445" s="33">
        <v>31.472237417434211</v>
      </c>
      <c r="O445" s="33">
        <v>3726.5918921035704</v>
      </c>
      <c r="P445" s="33">
        <v>19.259231693254048</v>
      </c>
      <c r="Q445" s="33">
        <v>22.787775396063655</v>
      </c>
      <c r="R445" s="33">
        <v>17.663364401234752</v>
      </c>
      <c r="S445" s="37">
        <v>3.7905869362657656E-2</v>
      </c>
      <c r="T445" s="37">
        <v>1.0379058693626577</v>
      </c>
      <c r="U445" s="37">
        <v>0.18044569706144609</v>
      </c>
      <c r="V445" s="37">
        <v>0.12516768495235109</v>
      </c>
      <c r="W445" s="37">
        <v>8.0589837066481707E-2</v>
      </c>
      <c r="X445" s="37">
        <v>5.7699215265159864E-2</v>
      </c>
    </row>
    <row r="446" spans="1:24" x14ac:dyDescent="0.3">
      <c r="A446" s="34">
        <v>23043</v>
      </c>
      <c r="B446" s="33">
        <v>65.92</v>
      </c>
      <c r="C446" s="33">
        <v>2.1433300000000002</v>
      </c>
      <c r="D446" s="33">
        <v>3.6966700000000001</v>
      </c>
      <c r="E446" s="37">
        <v>0.10534114457954091</v>
      </c>
      <c r="F446" s="37">
        <v>0.11745209096031495</v>
      </c>
      <c r="G446" s="37">
        <v>7.506653209129599E-2</v>
      </c>
      <c r="H446" s="37">
        <v>5.7189963987868353E-2</v>
      </c>
      <c r="I446" s="33">
        <v>30.4</v>
      </c>
      <c r="J446" s="33">
        <v>3.92</v>
      </c>
      <c r="K446" s="33">
        <v>563.25387368421059</v>
      </c>
      <c r="L446" s="33">
        <v>18.313697285855266</v>
      </c>
      <c r="M446" s="33">
        <v>66874.96021556831</v>
      </c>
      <c r="N446" s="33">
        <v>31.58622113519737</v>
      </c>
      <c r="O446" s="33">
        <v>3750.2223783386667</v>
      </c>
      <c r="P446" s="33">
        <v>19.469191309671405</v>
      </c>
      <c r="Q446" s="33">
        <v>23.02939750221022</v>
      </c>
      <c r="R446" s="33">
        <v>17.832265254945668</v>
      </c>
      <c r="S446" s="37">
        <v>1.3131964556010805E-2</v>
      </c>
      <c r="T446" s="37">
        <v>1.0131319645560108</v>
      </c>
      <c r="U446" s="37">
        <v>0.17176932497386166</v>
      </c>
      <c r="V446" s="37">
        <v>0.11837743188447458</v>
      </c>
      <c r="W446" s="37">
        <v>7.2550708146367882E-2</v>
      </c>
      <c r="X446" s="37">
        <v>5.4724980778028787E-2</v>
      </c>
    </row>
    <row r="447" spans="1:24" x14ac:dyDescent="0.3">
      <c r="A447" s="34">
        <v>23071</v>
      </c>
      <c r="B447" s="33">
        <v>65.67</v>
      </c>
      <c r="C447" s="33">
        <v>2.15</v>
      </c>
      <c r="D447" s="33">
        <v>3.71</v>
      </c>
      <c r="E447" s="37">
        <v>0.11568815251111286</v>
      </c>
      <c r="F447" s="37">
        <v>0.11941907324250156</v>
      </c>
      <c r="G447" s="37">
        <v>7.5705741870733867E-2</v>
      </c>
      <c r="H447" s="37">
        <v>5.8734640561430851E-2</v>
      </c>
      <c r="I447" s="33">
        <v>30.5</v>
      </c>
      <c r="J447" s="33">
        <v>3.93</v>
      </c>
      <c r="K447" s="33">
        <v>559.27801672131147</v>
      </c>
      <c r="L447" s="33">
        <v>18.310457377049179</v>
      </c>
      <c r="M447" s="33">
        <v>66584.074184443365</v>
      </c>
      <c r="N447" s="33">
        <v>31.596184590163933</v>
      </c>
      <c r="O447" s="33">
        <v>3761.6402501033176</v>
      </c>
      <c r="P447" s="33">
        <v>19.288064606604834</v>
      </c>
      <c r="Q447" s="33">
        <v>22.80887539793482</v>
      </c>
      <c r="R447" s="33">
        <v>17.700808625336929</v>
      </c>
      <c r="S447" s="37">
        <v>-3.799685398334988E-3</v>
      </c>
      <c r="T447" s="37">
        <v>0.99620031460166503</v>
      </c>
      <c r="U447" s="37">
        <v>0.17071530522713041</v>
      </c>
      <c r="V447" s="37">
        <v>0.11169955897069261</v>
      </c>
      <c r="W447" s="37">
        <v>6.0416526711312812E-2</v>
      </c>
      <c r="X447" s="37">
        <v>4.9720065449830209E-2</v>
      </c>
    </row>
    <row r="448" spans="1:24" x14ac:dyDescent="0.3">
      <c r="A448" s="34">
        <v>23102</v>
      </c>
      <c r="B448" s="33">
        <v>68.760000000000005</v>
      </c>
      <c r="C448" s="33">
        <v>2.1666699999999999</v>
      </c>
      <c r="D448" s="33">
        <v>3.7533300000000001</v>
      </c>
      <c r="E448" s="37">
        <v>0.12596124686195509</v>
      </c>
      <c r="F448" s="37">
        <v>0.12136184839287445</v>
      </c>
      <c r="G448" s="37">
        <v>7.6339302403477305E-2</v>
      </c>
      <c r="H448" s="37">
        <v>6.0245697090482331E-2</v>
      </c>
      <c r="I448" s="33">
        <v>30.5</v>
      </c>
      <c r="J448" s="33">
        <v>3.97</v>
      </c>
      <c r="K448" s="33">
        <v>585.59397639344274</v>
      </c>
      <c r="L448" s="33">
        <v>18.452427295409834</v>
      </c>
      <c r="M448" s="33">
        <v>69900.153554491058</v>
      </c>
      <c r="N448" s="33">
        <v>31.965204179999997</v>
      </c>
      <c r="O448" s="33">
        <v>3815.5663662111378</v>
      </c>
      <c r="P448" s="33">
        <v>20.150077238226981</v>
      </c>
      <c r="Q448" s="33">
        <v>23.819656401644671</v>
      </c>
      <c r="R448" s="33">
        <v>18.319732077914814</v>
      </c>
      <c r="S448" s="37">
        <v>4.597998031176722E-2</v>
      </c>
      <c r="T448" s="37">
        <v>1.0459799803117673</v>
      </c>
      <c r="U448" s="37">
        <v>0.19639900578919089</v>
      </c>
      <c r="V448" s="37">
        <v>9.8561169166138107E-2</v>
      </c>
      <c r="W448" s="37">
        <v>5.7436566211853446E-2</v>
      </c>
      <c r="X448" s="37">
        <v>4.8494270202033896E-2</v>
      </c>
    </row>
    <row r="449" spans="1:24" x14ac:dyDescent="0.3">
      <c r="A449" s="34">
        <v>23132</v>
      </c>
      <c r="B449" s="33">
        <v>70.14</v>
      </c>
      <c r="C449" s="33">
        <v>2.1833300000000002</v>
      </c>
      <c r="D449" s="33">
        <v>3.7966700000000002</v>
      </c>
      <c r="E449" s="37">
        <v>0.12627198145089258</v>
      </c>
      <c r="F449" s="37">
        <v>0.11997818652795811</v>
      </c>
      <c r="G449" s="37">
        <v>7.5606198770459265E-2</v>
      </c>
      <c r="H449" s="37">
        <v>6.1160263639348678E-2</v>
      </c>
      <c r="I449" s="33">
        <v>30.5</v>
      </c>
      <c r="J449" s="33">
        <v>3.93</v>
      </c>
      <c r="K449" s="33">
        <v>597.34673508196715</v>
      </c>
      <c r="L449" s="33">
        <v>18.594312048852458</v>
      </c>
      <c r="M449" s="33">
        <v>71487.997316758949</v>
      </c>
      <c r="N449" s="33">
        <v>32.334308934754098</v>
      </c>
      <c r="O449" s="33">
        <v>3869.6369371630913</v>
      </c>
      <c r="P449" s="33">
        <v>20.507585864952606</v>
      </c>
      <c r="Q449" s="33">
        <v>24.232447349964072</v>
      </c>
      <c r="R449" s="33">
        <v>18.474083868231897</v>
      </c>
      <c r="S449" s="37">
        <v>1.9871064197383461E-2</v>
      </c>
      <c r="T449" s="37">
        <v>1.0198710641973834</v>
      </c>
      <c r="U449" s="37">
        <v>0.16023569664054782</v>
      </c>
      <c r="V449" s="37">
        <v>9.3435320228754115E-2</v>
      </c>
      <c r="W449" s="37">
        <v>6.2236206004495642E-2</v>
      </c>
      <c r="X449" s="37">
        <v>4.2070686261727275E-2</v>
      </c>
    </row>
    <row r="450" spans="1:24" x14ac:dyDescent="0.3">
      <c r="A450" s="34">
        <v>23163</v>
      </c>
      <c r="B450" s="33">
        <v>70.11</v>
      </c>
      <c r="C450" s="33">
        <v>2.2000000000000002</v>
      </c>
      <c r="D450" s="33">
        <v>3.84</v>
      </c>
      <c r="E450" s="37">
        <v>0.12657272983035894</v>
      </c>
      <c r="F450" s="37">
        <v>0.11861968911486009</v>
      </c>
      <c r="G450" s="37">
        <v>7.4887025040392352E-2</v>
      </c>
      <c r="H450" s="37">
        <v>6.2046045515351089E-2</v>
      </c>
      <c r="I450" s="33">
        <v>30.6</v>
      </c>
      <c r="J450" s="33">
        <v>3.99</v>
      </c>
      <c r="K450" s="33">
        <v>595.13996176470584</v>
      </c>
      <c r="L450" s="33">
        <v>18.675052287581696</v>
      </c>
      <c r="M450" s="33">
        <v>71410.145886537372</v>
      </c>
      <c r="N450" s="33">
        <v>32.596454901960783</v>
      </c>
      <c r="O450" s="33">
        <v>3911.2103865968265</v>
      </c>
      <c r="P450" s="33">
        <v>20.384149993840989</v>
      </c>
      <c r="Q450" s="33">
        <v>24.077153173393206</v>
      </c>
      <c r="R450" s="33">
        <v>18.2578125</v>
      </c>
      <c r="S450" s="37">
        <v>-4.2780749315580953E-4</v>
      </c>
      <c r="T450" s="37">
        <v>0.99957219250684415</v>
      </c>
      <c r="U450" s="37">
        <v>0.14867619328563242</v>
      </c>
      <c r="V450" s="37">
        <v>6.818403467915779E-2</v>
      </c>
      <c r="W450" s="37">
        <v>6.2800026366094386E-2</v>
      </c>
      <c r="X450" s="37">
        <v>3.7194823211419425E-2</v>
      </c>
    </row>
    <row r="451" spans="1:24" x14ac:dyDescent="0.3">
      <c r="A451" s="34">
        <v>23193</v>
      </c>
      <c r="B451" s="33">
        <v>69.069999999999993</v>
      </c>
      <c r="C451" s="33">
        <v>2.2033299999999998</v>
      </c>
      <c r="D451" s="33">
        <v>3.88</v>
      </c>
      <c r="E451" s="37">
        <v>0.12686962894955744</v>
      </c>
      <c r="F451" s="37">
        <v>0.11728738026752339</v>
      </c>
      <c r="G451" s="37">
        <v>7.4181702879132061E-2</v>
      </c>
      <c r="H451" s="37">
        <v>6.2904647872022323E-2</v>
      </c>
      <c r="I451" s="33">
        <v>30.7</v>
      </c>
      <c r="J451" s="33">
        <v>4.0199999999999996</v>
      </c>
      <c r="K451" s="33">
        <v>584.40194495113997</v>
      </c>
      <c r="L451" s="33">
        <v>18.642396660912048</v>
      </c>
      <c r="M451" s="33">
        <v>70308.110454163587</v>
      </c>
      <c r="N451" s="33">
        <v>32.82871791530944</v>
      </c>
      <c r="O451" s="33">
        <v>3949.5507248031663</v>
      </c>
      <c r="P451" s="33">
        <v>19.969231885949632</v>
      </c>
      <c r="Q451" s="33">
        <v>23.578826512048245</v>
      </c>
      <c r="R451" s="33">
        <v>17.801546391752577</v>
      </c>
      <c r="S451" s="37">
        <v>-1.494495411799478E-2</v>
      </c>
      <c r="T451" s="37">
        <v>0.98505504588200521</v>
      </c>
      <c r="U451" s="37">
        <v>0.14231391197717413</v>
      </c>
      <c r="V451" s="37">
        <v>6.5523141140377383E-2</v>
      </c>
      <c r="W451" s="37">
        <v>6.8149065495038741E-2</v>
      </c>
      <c r="X451" s="37">
        <v>3.4940582583112167E-2</v>
      </c>
    </row>
    <row r="452" spans="1:24" x14ac:dyDescent="0.3">
      <c r="A452" s="34">
        <v>23224</v>
      </c>
      <c r="B452" s="33">
        <v>70.98</v>
      </c>
      <c r="C452" s="33">
        <v>2.2066699999999999</v>
      </c>
      <c r="D452" s="33">
        <v>3.92</v>
      </c>
      <c r="E452" s="37">
        <v>0.12726872346886342</v>
      </c>
      <c r="F452" s="37">
        <v>0.11484207694550985</v>
      </c>
      <c r="G452" s="37">
        <v>7.318516259527108E-2</v>
      </c>
      <c r="H452" s="37">
        <v>6.395608555830723E-2</v>
      </c>
      <c r="I452" s="33">
        <v>30.7</v>
      </c>
      <c r="J452" s="33">
        <v>4</v>
      </c>
      <c r="K452" s="33">
        <v>600.56247361563521</v>
      </c>
      <c r="L452" s="33">
        <v>18.670656433550487</v>
      </c>
      <c r="M452" s="33">
        <v>72439.533514953771</v>
      </c>
      <c r="N452" s="33">
        <v>33.167158306188924</v>
      </c>
      <c r="O452" s="33">
        <v>4000.6054012203263</v>
      </c>
      <c r="P452" s="33">
        <v>20.47263790052768</v>
      </c>
      <c r="Q452" s="33">
        <v>24.163214231057225</v>
      </c>
      <c r="R452" s="33">
        <v>18.107142857142858</v>
      </c>
      <c r="S452" s="37">
        <v>2.7277664117468948E-2</v>
      </c>
      <c r="T452" s="37">
        <v>1.027277664117469</v>
      </c>
      <c r="U452" s="37">
        <v>0.20193184463122504</v>
      </c>
      <c r="V452" s="37">
        <v>6.9711557891031894E-2</v>
      </c>
      <c r="W452" s="37">
        <v>7.0776936781840938E-2</v>
      </c>
      <c r="X452" s="37">
        <v>3.739893936923E-2</v>
      </c>
    </row>
    <row r="453" spans="1:24" x14ac:dyDescent="0.3">
      <c r="A453" s="34">
        <v>23255</v>
      </c>
      <c r="B453" s="33">
        <v>72.849999999999994</v>
      </c>
      <c r="C453" s="33">
        <v>2.21</v>
      </c>
      <c r="D453" s="33">
        <v>3.96</v>
      </c>
      <c r="E453" s="37">
        <v>0.12765719173957479</v>
      </c>
      <c r="F453" s="37">
        <v>0.1124289446282738</v>
      </c>
      <c r="G453" s="37">
        <v>7.2204127960191045E-2</v>
      </c>
      <c r="H453" s="37">
        <v>6.4975835304402985E-2</v>
      </c>
      <c r="I453" s="33">
        <v>30.7</v>
      </c>
      <c r="J453" s="33">
        <v>4.08</v>
      </c>
      <c r="K453" s="33">
        <v>616.38456188925068</v>
      </c>
      <c r="L453" s="33">
        <v>18.698831596091207</v>
      </c>
      <c r="M453" s="33">
        <v>74535.939193952072</v>
      </c>
      <c r="N453" s="33">
        <v>33.5055986970684</v>
      </c>
      <c r="O453" s="33">
        <v>4051.6447386142795</v>
      </c>
      <c r="P453" s="33">
        <v>20.960360090705102</v>
      </c>
      <c r="Q453" s="33">
        <v>24.72713681695026</v>
      </c>
      <c r="R453" s="33">
        <v>18.396464646464644</v>
      </c>
      <c r="S453" s="37">
        <v>2.6004385422863204E-2</v>
      </c>
      <c r="T453" s="37">
        <v>1.0260043854228631</v>
      </c>
      <c r="U453" s="37">
        <v>0.15273718886597676</v>
      </c>
      <c r="V453" s="37">
        <v>3.9137478639626799E-2</v>
      </c>
      <c r="W453" s="37">
        <v>6.0875723063506193E-2</v>
      </c>
      <c r="X453" s="37">
        <v>3.2767311094813678E-2</v>
      </c>
    </row>
    <row r="454" spans="1:24" x14ac:dyDescent="0.3">
      <c r="A454" s="34">
        <v>23285</v>
      </c>
      <c r="B454" s="33">
        <v>73.03</v>
      </c>
      <c r="C454" s="33">
        <v>2.23333</v>
      </c>
      <c r="D454" s="33">
        <v>3.98</v>
      </c>
      <c r="E454" s="37">
        <v>0.1280403487662567</v>
      </c>
      <c r="F454" s="37">
        <v>0.11004849097971281</v>
      </c>
      <c r="G454" s="37">
        <v>7.1238228484799215E-2</v>
      </c>
      <c r="H454" s="37">
        <v>6.5965106081680602E-2</v>
      </c>
      <c r="I454" s="33">
        <v>30.8</v>
      </c>
      <c r="J454" s="33">
        <v>4.1100000000000003</v>
      </c>
      <c r="K454" s="33">
        <v>615.90135032467526</v>
      </c>
      <c r="L454" s="33">
        <v>18.834875567857143</v>
      </c>
      <c r="M454" s="33">
        <v>74667.306804719425</v>
      </c>
      <c r="N454" s="33">
        <v>33.565485064935061</v>
      </c>
      <c r="O454" s="33">
        <v>4069.230194204893</v>
      </c>
      <c r="P454" s="33">
        <v>20.891344595411493</v>
      </c>
      <c r="Q454" s="33">
        <v>24.634554206566804</v>
      </c>
      <c r="R454" s="33">
        <v>18.349246231155778</v>
      </c>
      <c r="S454" s="37">
        <v>2.467782990804592E-3</v>
      </c>
      <c r="T454" s="37">
        <v>1.0024677829908046</v>
      </c>
      <c r="U454" s="37">
        <v>0.14267558168492722</v>
      </c>
      <c r="V454" s="37">
        <v>1.8361421100139275E-2</v>
      </c>
      <c r="W454" s="37">
        <v>6.2046458454926956E-2</v>
      </c>
      <c r="X454" s="37">
        <v>3.1902413083067849E-2</v>
      </c>
    </row>
    <row r="455" spans="1:24" x14ac:dyDescent="0.3">
      <c r="A455" s="34">
        <v>23316</v>
      </c>
      <c r="B455" s="33">
        <v>72.62</v>
      </c>
      <c r="C455" s="33">
        <v>2.2566700000000002</v>
      </c>
      <c r="D455" s="33">
        <v>4</v>
      </c>
      <c r="E455" s="37">
        <v>0.12906275282913593</v>
      </c>
      <c r="F455" s="37">
        <v>0.10916995723194667</v>
      </c>
      <c r="G455" s="37">
        <v>7.1405035151273388E-2</v>
      </c>
      <c r="H455" s="37">
        <v>6.7467675554378381E-2</v>
      </c>
      <c r="I455" s="33">
        <v>30.8</v>
      </c>
      <c r="J455" s="33">
        <v>4.12</v>
      </c>
      <c r="K455" s="33">
        <v>612.44359935064927</v>
      </c>
      <c r="L455" s="33">
        <v>19.031714367207794</v>
      </c>
      <c r="M455" s="33">
        <v>74440.386728230063</v>
      </c>
      <c r="N455" s="33">
        <v>33.734155844155843</v>
      </c>
      <c r="O455" s="33">
        <v>4100.2691670740887</v>
      </c>
      <c r="P455" s="33">
        <v>20.7203993353397</v>
      </c>
      <c r="Q455" s="33">
        <v>24.423701791634443</v>
      </c>
      <c r="R455" s="33">
        <v>18.155000000000001</v>
      </c>
      <c r="S455" s="37">
        <v>-5.6299496458285915E-3</v>
      </c>
      <c r="T455" s="37">
        <v>0.99437005035417136</v>
      </c>
      <c r="U455" s="37">
        <v>0.15937343239252511</v>
      </c>
      <c r="V455" s="37">
        <v>1.4595876907790739E-2</v>
      </c>
      <c r="W455" s="37">
        <v>6.6394077352007308E-2</v>
      </c>
      <c r="X455" s="37">
        <v>3.5492069547228944E-2</v>
      </c>
    </row>
    <row r="456" spans="1:24" x14ac:dyDescent="0.3">
      <c r="A456" s="34">
        <v>23346</v>
      </c>
      <c r="B456" s="33">
        <v>74.17</v>
      </c>
      <c r="C456" s="33">
        <v>2.2799999999999998</v>
      </c>
      <c r="D456" s="33">
        <v>4.0199999999999996</v>
      </c>
      <c r="E456" s="37">
        <v>0.1300724746352504</v>
      </c>
      <c r="F456" s="37">
        <v>0.10829858982680385</v>
      </c>
      <c r="G456" s="37">
        <v>7.1570393327768933E-2</v>
      </c>
      <c r="H456" s="37">
        <v>6.8933518180341657E-2</v>
      </c>
      <c r="I456" s="33">
        <v>30.9</v>
      </c>
      <c r="J456" s="33">
        <v>4.13</v>
      </c>
      <c r="K456" s="33">
        <v>623.49126245954699</v>
      </c>
      <c r="L456" s="33">
        <v>19.166240776699027</v>
      </c>
      <c r="M456" s="33">
        <v>75977.32419190761</v>
      </c>
      <c r="N456" s="33">
        <v>33.793108737864074</v>
      </c>
      <c r="O456" s="33">
        <v>4117.9566300588986</v>
      </c>
      <c r="P456" s="33">
        <v>21.038599376737046</v>
      </c>
      <c r="Q456" s="33">
        <v>24.789068553629264</v>
      </c>
      <c r="R456" s="33">
        <v>18.450248756218908</v>
      </c>
      <c r="S456" s="37">
        <v>2.1119389762276917E-2</v>
      </c>
      <c r="T456" s="37">
        <v>1.021119389762277</v>
      </c>
      <c r="U456" s="37">
        <v>0.17401683120501765</v>
      </c>
      <c r="V456" s="37">
        <v>3.2405462805886742E-2</v>
      </c>
      <c r="W456" s="37">
        <v>7.05831922225304E-2</v>
      </c>
      <c r="X456" s="37">
        <v>2.8383400039555973E-2</v>
      </c>
    </row>
    <row r="457" spans="1:24" x14ac:dyDescent="0.3">
      <c r="A457" s="34">
        <v>23377</v>
      </c>
      <c r="B457" s="33">
        <v>76.45</v>
      </c>
      <c r="C457" s="33">
        <v>2.2966700000000002</v>
      </c>
      <c r="D457" s="33">
        <v>4.0733300000000003</v>
      </c>
      <c r="E457" s="37">
        <v>0.13107464566635962</v>
      </c>
      <c r="F457" s="37">
        <v>0.10743309912259491</v>
      </c>
      <c r="G457" s="37">
        <v>7.1733631385847652E-2</v>
      </c>
      <c r="H457" s="37">
        <v>7.0364354482806313E-2</v>
      </c>
      <c r="I457" s="33">
        <v>30.9</v>
      </c>
      <c r="J457" s="33">
        <v>4.17</v>
      </c>
      <c r="K457" s="33">
        <v>642.65750323624593</v>
      </c>
      <c r="L457" s="33">
        <v>19.306372896763758</v>
      </c>
      <c r="M457" s="33">
        <v>78508.934491492342</v>
      </c>
      <c r="N457" s="33">
        <v>34.241413834627835</v>
      </c>
      <c r="O457" s="33">
        <v>4183.0320226583462</v>
      </c>
      <c r="P457" s="33">
        <v>21.627216196980925</v>
      </c>
      <c r="Q457" s="33">
        <v>25.471838579072266</v>
      </c>
      <c r="R457" s="33">
        <v>18.76842779740409</v>
      </c>
      <c r="S457" s="37">
        <v>3.0277176626604556E-2</v>
      </c>
      <c r="T457" s="37">
        <v>1.0302771766266046</v>
      </c>
      <c r="U457" s="37">
        <v>0.12964479299771425</v>
      </c>
      <c r="V457" s="37">
        <v>2.6818725559460077E-2</v>
      </c>
      <c r="W457" s="37">
        <v>6.8456815601200205E-2</v>
      </c>
      <c r="X457" s="37">
        <v>1.864953138520864E-2</v>
      </c>
    </row>
    <row r="458" spans="1:24" x14ac:dyDescent="0.3">
      <c r="A458" s="34">
        <v>23408</v>
      </c>
      <c r="B458" s="33">
        <v>77.39</v>
      </c>
      <c r="C458" s="33">
        <v>2.3133300000000001</v>
      </c>
      <c r="D458" s="33">
        <v>4.1266699999999998</v>
      </c>
      <c r="E458" s="37">
        <v>0.12694307205129696</v>
      </c>
      <c r="F458" s="37">
        <v>0.10099951253774631</v>
      </c>
      <c r="G458" s="37">
        <v>6.9795741973544878E-2</v>
      </c>
      <c r="H458" s="37">
        <v>6.9862575841467489E-2</v>
      </c>
      <c r="I458" s="33">
        <v>30.9</v>
      </c>
      <c r="J458" s="33">
        <v>4.1500000000000004</v>
      </c>
      <c r="K458" s="33">
        <v>650.5593744336569</v>
      </c>
      <c r="L458" s="33">
        <v>19.446420954368936</v>
      </c>
      <c r="M458" s="33">
        <v>79672.219704585033</v>
      </c>
      <c r="N458" s="33">
        <v>34.689802993851124</v>
      </c>
      <c r="O458" s="33">
        <v>4248.3648906618409</v>
      </c>
      <c r="P458" s="33">
        <v>21.832670826710316</v>
      </c>
      <c r="Q458" s="33">
        <v>25.702472478695192</v>
      </c>
      <c r="R458" s="33">
        <v>18.753619746672257</v>
      </c>
      <c r="S458" s="37">
        <v>1.2220640907296359E-2</v>
      </c>
      <c r="T458" s="37">
        <v>1.0122206409072965</v>
      </c>
      <c r="U458" s="37">
        <v>0.12429851619027676</v>
      </c>
      <c r="V458" s="37">
        <v>2.9199454487806698E-2</v>
      </c>
      <c r="W458" s="37">
        <v>5.3589660260593419E-2</v>
      </c>
      <c r="X458" s="37">
        <v>1.7048241549026955E-2</v>
      </c>
    </row>
    <row r="459" spans="1:24" x14ac:dyDescent="0.3">
      <c r="A459" s="34">
        <v>23437</v>
      </c>
      <c r="B459" s="33">
        <v>78.8</v>
      </c>
      <c r="C459" s="33">
        <v>2.33</v>
      </c>
      <c r="D459" s="33">
        <v>4.18</v>
      </c>
      <c r="E459" s="37">
        <v>0.12291731640507564</v>
      </c>
      <c r="F459" s="37">
        <v>9.4612435183817567E-2</v>
      </c>
      <c r="G459" s="37">
        <v>6.7889316522601106E-2</v>
      </c>
      <c r="H459" s="37">
        <v>6.9370923427539921E-2</v>
      </c>
      <c r="I459" s="33">
        <v>30.9</v>
      </c>
      <c r="J459" s="33">
        <v>4.22</v>
      </c>
      <c r="K459" s="33">
        <v>662.41218122977341</v>
      </c>
      <c r="L459" s="33">
        <v>19.586553074433656</v>
      </c>
      <c r="M459" s="33">
        <v>81323.693010043586</v>
      </c>
      <c r="N459" s="33">
        <v>35.138108090614885</v>
      </c>
      <c r="O459" s="33">
        <v>4313.8710251520579</v>
      </c>
      <c r="P459" s="33">
        <v>22.167245585982624</v>
      </c>
      <c r="Q459" s="33">
        <v>26.083991410252384</v>
      </c>
      <c r="R459" s="33">
        <v>18.851674641148325</v>
      </c>
      <c r="S459" s="37">
        <v>1.8055423581465641E-2</v>
      </c>
      <c r="T459" s="37">
        <v>1.0180554235814656</v>
      </c>
      <c r="U459" s="37">
        <v>0.11882053883013821</v>
      </c>
      <c r="V459" s="37">
        <v>3.6275399804746478E-2</v>
      </c>
      <c r="W459" s="37">
        <v>5.016035951173059E-2</v>
      </c>
      <c r="X459" s="37">
        <v>1.2981678791486928E-2</v>
      </c>
    </row>
    <row r="460" spans="1:24" x14ac:dyDescent="0.3">
      <c r="A460" s="34">
        <v>23468</v>
      </c>
      <c r="B460" s="33">
        <v>79.94</v>
      </c>
      <c r="C460" s="33">
        <v>2.34667</v>
      </c>
      <c r="D460" s="33">
        <v>4.2300000000000004</v>
      </c>
      <c r="E460" s="37">
        <v>0.1189939299217444</v>
      </c>
      <c r="F460" s="37">
        <v>8.8273041414574926E-2</v>
      </c>
      <c r="G460" s="37">
        <v>6.6014456599512883E-2</v>
      </c>
      <c r="H460" s="37">
        <v>6.8889792034272368E-2</v>
      </c>
      <c r="I460" s="33">
        <v>30.9</v>
      </c>
      <c r="J460" s="33">
        <v>4.2300000000000004</v>
      </c>
      <c r="K460" s="33">
        <v>671.99530161812299</v>
      </c>
      <c r="L460" s="33">
        <v>19.72668519449838</v>
      </c>
      <c r="M460" s="33">
        <v>82702.022103797062</v>
      </c>
      <c r="N460" s="33">
        <v>35.558420388349518</v>
      </c>
      <c r="O460" s="33">
        <v>4376.1515323875601</v>
      </c>
      <c r="P460" s="33">
        <v>22.422192169737169</v>
      </c>
      <c r="Q460" s="33">
        <v>26.370888403447527</v>
      </c>
      <c r="R460" s="33">
        <v>18.898345153664302</v>
      </c>
      <c r="S460" s="37">
        <v>1.4363356419344071E-2</v>
      </c>
      <c r="T460" s="37">
        <v>1.0143633564193442</v>
      </c>
      <c r="U460" s="37">
        <v>9.9991024829767294E-2</v>
      </c>
      <c r="V460" s="37">
        <v>3.7995720962724633E-2</v>
      </c>
      <c r="W460" s="37">
        <v>4.2119310786627118E-2</v>
      </c>
      <c r="X460" s="37">
        <v>1.5290944361594505E-2</v>
      </c>
    </row>
    <row r="461" spans="1:24" x14ac:dyDescent="0.3">
      <c r="A461" s="34">
        <v>23498</v>
      </c>
      <c r="B461" s="33">
        <v>80.72</v>
      </c>
      <c r="C461" s="33">
        <v>2.3633299999999999</v>
      </c>
      <c r="D461" s="33">
        <v>4.28</v>
      </c>
      <c r="E461" s="37">
        <v>0.1183747844013876</v>
      </c>
      <c r="F461" s="37">
        <v>8.182285212171525E-2</v>
      </c>
      <c r="G461" s="37">
        <v>6.38677274367625E-2</v>
      </c>
      <c r="H461" s="37">
        <v>6.920214993658913E-2</v>
      </c>
      <c r="I461" s="33">
        <v>30.9</v>
      </c>
      <c r="J461" s="33">
        <v>4.2</v>
      </c>
      <c r="K461" s="33">
        <v>678.55217346278312</v>
      </c>
      <c r="L461" s="33">
        <v>19.866733252103561</v>
      </c>
      <c r="M461" s="33">
        <v>83712.720853682491</v>
      </c>
      <c r="N461" s="33">
        <v>35.97873268608415</v>
      </c>
      <c r="O461" s="33">
        <v>4438.682423857299</v>
      </c>
      <c r="P461" s="33">
        <v>22.574330769563822</v>
      </c>
      <c r="Q461" s="33">
        <v>26.536112909394049</v>
      </c>
      <c r="R461" s="33">
        <v>18.859813084112147</v>
      </c>
      <c r="S461" s="37">
        <v>9.7100227621760172E-3</v>
      </c>
      <c r="T461" s="37">
        <v>1.009710022762176</v>
      </c>
      <c r="U461" s="37">
        <v>9.8559929457100015E-2</v>
      </c>
      <c r="V461" s="37">
        <v>3.8888622456249244E-2</v>
      </c>
      <c r="W461" s="37">
        <v>4.3219899426981456E-2</v>
      </c>
      <c r="X461" s="37">
        <v>8.4693947385039436E-3</v>
      </c>
    </row>
    <row r="462" spans="1:24" x14ac:dyDescent="0.3">
      <c r="A462" s="34">
        <v>23529</v>
      </c>
      <c r="B462" s="33">
        <v>80.239999999999995</v>
      </c>
      <c r="C462" s="33">
        <v>2.38</v>
      </c>
      <c r="D462" s="33">
        <v>4.33</v>
      </c>
      <c r="E462" s="37">
        <v>0.11777233066650195</v>
      </c>
      <c r="F462" s="37">
        <v>7.5403952387287809E-2</v>
      </c>
      <c r="G462" s="37">
        <v>6.1748534452309656E-2</v>
      </c>
      <c r="H462" s="37">
        <v>6.9506210814310521E-2</v>
      </c>
      <c r="I462" s="33">
        <v>31</v>
      </c>
      <c r="J462" s="33">
        <v>4.17</v>
      </c>
      <c r="K462" s="33">
        <v>672.34131354838701</v>
      </c>
      <c r="L462" s="33">
        <v>19.942327096774193</v>
      </c>
      <c r="M462" s="33">
        <v>83151.51255551081</v>
      </c>
      <c r="N462" s="33">
        <v>36.281628709677413</v>
      </c>
      <c r="O462" s="33">
        <v>4487.1142742442889</v>
      </c>
      <c r="P462" s="33">
        <v>22.30028803608278</v>
      </c>
      <c r="Q462" s="33">
        <v>26.201151795356168</v>
      </c>
      <c r="R462" s="33">
        <v>18.531177829099306</v>
      </c>
      <c r="S462" s="37">
        <v>-5.9642323916734392E-3</v>
      </c>
      <c r="T462" s="37">
        <v>0.99403576760832657</v>
      </c>
      <c r="U462" s="37">
        <v>0.10407783839957419</v>
      </c>
      <c r="V462" s="37">
        <v>4.1544902596768907E-2</v>
      </c>
      <c r="W462" s="37">
        <v>4.7614639886801591E-2</v>
      </c>
      <c r="X462" s="37">
        <v>4.388984656021222E-3</v>
      </c>
    </row>
    <row r="463" spans="1:24" x14ac:dyDescent="0.3">
      <c r="A463" s="34">
        <v>23559</v>
      </c>
      <c r="B463" s="33">
        <v>83.22</v>
      </c>
      <c r="C463" s="33">
        <v>2.4</v>
      </c>
      <c r="D463" s="33">
        <v>4.3766699999999998</v>
      </c>
      <c r="E463" s="37">
        <v>0.11718142805830767</v>
      </c>
      <c r="F463" s="37">
        <v>6.9014949552530958E-2</v>
      </c>
      <c r="G463" s="37">
        <v>5.9656911519700984E-2</v>
      </c>
      <c r="H463" s="37">
        <v>6.980252513261398E-2</v>
      </c>
      <c r="I463" s="33">
        <v>31.1</v>
      </c>
      <c r="J463" s="33">
        <v>4.1900000000000004</v>
      </c>
      <c r="K463" s="33">
        <v>695.06896012861728</v>
      </c>
      <c r="L463" s="33">
        <v>20.045247588424434</v>
      </c>
      <c r="M463" s="33">
        <v>86168.934714667121</v>
      </c>
      <c r="N463" s="33">
        <v>36.554764067845653</v>
      </c>
      <c r="O463" s="33">
        <v>4531.7590903345599</v>
      </c>
      <c r="P463" s="33">
        <v>22.984351845738388</v>
      </c>
      <c r="Q463" s="33">
        <v>26.989715153331492</v>
      </c>
      <c r="R463" s="33">
        <v>19.014456196149126</v>
      </c>
      <c r="S463" s="37">
        <v>3.6465559901115149E-2</v>
      </c>
      <c r="T463" s="37">
        <v>1.0364655599011152</v>
      </c>
      <c r="U463" s="37">
        <v>5.6660254310846314E-2</v>
      </c>
      <c r="V463" s="37">
        <v>3.9302189227219841E-2</v>
      </c>
      <c r="W463" s="37">
        <v>3.7755889326712477E-2</v>
      </c>
      <c r="X463" s="37">
        <v>5.1211288146859602E-3</v>
      </c>
    </row>
    <row r="464" spans="1:24" x14ac:dyDescent="0.3">
      <c r="A464" s="34">
        <v>23590</v>
      </c>
      <c r="B464" s="33">
        <v>82</v>
      </c>
      <c r="C464" s="33">
        <v>2.42</v>
      </c>
      <c r="D464" s="33">
        <v>4.42333</v>
      </c>
      <c r="E464" s="37">
        <v>0.11593875895679262</v>
      </c>
      <c r="F464" s="37">
        <v>6.4810548525528588E-2</v>
      </c>
      <c r="G464" s="37">
        <v>5.8085795410265817E-2</v>
      </c>
      <c r="H464" s="37">
        <v>7.0129573391504607E-2</v>
      </c>
      <c r="I464" s="33">
        <v>31</v>
      </c>
      <c r="J464" s="33">
        <v>4.1900000000000004</v>
      </c>
      <c r="K464" s="33">
        <v>687.0885806451613</v>
      </c>
      <c r="L464" s="33">
        <v>20.277492258064516</v>
      </c>
      <c r="M464" s="33">
        <v>85389.079279323909</v>
      </c>
      <c r="N464" s="33">
        <v>37.063652822258064</v>
      </c>
      <c r="O464" s="33">
        <v>4606.1472688855101</v>
      </c>
      <c r="P464" s="33">
        <v>22.650407292938787</v>
      </c>
      <c r="Q464" s="33">
        <v>26.584322276294202</v>
      </c>
      <c r="R464" s="33">
        <v>18.538069734792565</v>
      </c>
      <c r="S464" s="37">
        <v>-1.4768456290542051E-2</v>
      </c>
      <c r="T464" s="37">
        <v>0.98523154370945798</v>
      </c>
      <c r="U464" s="37">
        <v>1.7924522275329702E-2</v>
      </c>
      <c r="V464" s="37">
        <v>3.3007219025932066E-2</v>
      </c>
      <c r="W464" s="37">
        <v>2.1193779193807494E-2</v>
      </c>
      <c r="X464" s="37">
        <v>-1.1707298162281887E-2</v>
      </c>
    </row>
    <row r="465" spans="1:24" x14ac:dyDescent="0.3">
      <c r="A465" s="34">
        <v>23621</v>
      </c>
      <c r="B465" s="33">
        <v>83.41</v>
      </c>
      <c r="C465" s="33">
        <v>2.44</v>
      </c>
      <c r="D465" s="33">
        <v>4.47</v>
      </c>
      <c r="E465" s="37">
        <v>0.11472243069054566</v>
      </c>
      <c r="F465" s="37">
        <v>6.0644869755255293E-2</v>
      </c>
      <c r="G465" s="37">
        <v>5.6535977771463131E-2</v>
      </c>
      <c r="H465" s="37">
        <v>7.0449073424284414E-2</v>
      </c>
      <c r="I465" s="33">
        <v>31.1</v>
      </c>
      <c r="J465" s="33">
        <v>4.2</v>
      </c>
      <c r="K465" s="33">
        <v>696.65587556270088</v>
      </c>
      <c r="L465" s="33">
        <v>20.379335048231507</v>
      </c>
      <c r="M465" s="33">
        <v>86789.127132407099</v>
      </c>
      <c r="N465" s="33">
        <v>37.334273633440503</v>
      </c>
      <c r="O465" s="33">
        <v>4651.0897767876713</v>
      </c>
      <c r="P465" s="33">
        <v>22.892221984231679</v>
      </c>
      <c r="Q465" s="33">
        <v>26.854044617703863</v>
      </c>
      <c r="R465" s="33">
        <v>18.659955257270695</v>
      </c>
      <c r="S465" s="37">
        <v>1.7048958989267234E-2</v>
      </c>
      <c r="T465" s="37">
        <v>1.0170489589892673</v>
      </c>
      <c r="U465" s="37">
        <v>5.2231762506709023E-2</v>
      </c>
      <c r="V465" s="37">
        <v>4.3220311266674472E-2</v>
      </c>
      <c r="W465" s="37">
        <v>2.3047398682668252E-2</v>
      </c>
      <c r="X465" s="37">
        <v>-1.4531758504502612E-2</v>
      </c>
    </row>
    <row r="466" spans="1:24" x14ac:dyDescent="0.3">
      <c r="A466" s="34">
        <v>23651</v>
      </c>
      <c r="B466" s="33">
        <v>84.85</v>
      </c>
      <c r="C466" s="33">
        <v>2.46</v>
      </c>
      <c r="D466" s="33">
        <v>4.4966699999999999</v>
      </c>
      <c r="E466" s="37">
        <v>0.11353111439827424</v>
      </c>
      <c r="F466" s="37">
        <v>5.6515576596772199E-2</v>
      </c>
      <c r="G466" s="37">
        <v>5.5006767154730518E-2</v>
      </c>
      <c r="H466" s="37">
        <v>7.0760633776090209E-2</v>
      </c>
      <c r="I466" s="33">
        <v>31.1</v>
      </c>
      <c r="J466" s="33">
        <v>4.1900000000000004</v>
      </c>
      <c r="K466" s="33">
        <v>708.68302411575553</v>
      </c>
      <c r="L466" s="33">
        <v>20.546378778135043</v>
      </c>
      <c r="M466" s="33">
        <v>88500.769790755148</v>
      </c>
      <c r="N466" s="33">
        <v>37.557026447266878</v>
      </c>
      <c r="O466" s="33">
        <v>4690.1444489687092</v>
      </c>
      <c r="P466" s="33">
        <v>23.212154680675329</v>
      </c>
      <c r="Q466" s="33">
        <v>27.214540709714264</v>
      </c>
      <c r="R466" s="33">
        <v>18.86951899961527</v>
      </c>
      <c r="S466" s="37">
        <v>1.7116785426714885E-2</v>
      </c>
      <c r="T466" s="37">
        <v>1.0171167854267149</v>
      </c>
      <c r="U466" s="37">
        <v>6.8598180192460667E-2</v>
      </c>
      <c r="V466" s="37">
        <v>4.2174084682829793E-2</v>
      </c>
      <c r="W466" s="37">
        <v>2.0359835568379836E-2</v>
      </c>
      <c r="X466" s="37">
        <v>-2.7836086378453029E-2</v>
      </c>
    </row>
    <row r="467" spans="1:24" x14ac:dyDescent="0.3">
      <c r="A467" s="34">
        <v>23682</v>
      </c>
      <c r="B467" s="33">
        <v>85.44</v>
      </c>
      <c r="C467" s="33">
        <v>2.48</v>
      </c>
      <c r="D467" s="33">
        <v>4.5233299999999996</v>
      </c>
      <c r="E467" s="37">
        <v>0.12239735284668396</v>
      </c>
      <c r="F467" s="37">
        <v>5.5160014784644495E-2</v>
      </c>
      <c r="G467" s="37">
        <v>5.2556646920354666E-2</v>
      </c>
      <c r="H467" s="37">
        <v>6.9347844573293571E-2</v>
      </c>
      <c r="I467" s="33">
        <v>31.2</v>
      </c>
      <c r="J467" s="33">
        <v>4.1500000000000004</v>
      </c>
      <c r="K467" s="33">
        <v>711.32359999999994</v>
      </c>
      <c r="L467" s="33">
        <v>20.647033333333333</v>
      </c>
      <c r="M467" s="33">
        <v>89045.394369921167</v>
      </c>
      <c r="N467" s="33">
        <v>37.658606970833326</v>
      </c>
      <c r="O467" s="33">
        <v>4714.2053337464358</v>
      </c>
      <c r="P467" s="33">
        <v>23.225019793095811</v>
      </c>
      <c r="Q467" s="33">
        <v>27.214609565060336</v>
      </c>
      <c r="R467" s="33">
        <v>18.8887390484444</v>
      </c>
      <c r="S467" s="37">
        <v>6.9293835316494865E-3</v>
      </c>
      <c r="T467" s="37">
        <v>1.0069293835316495</v>
      </c>
      <c r="U467" s="37">
        <v>7.3979781642174558E-2</v>
      </c>
      <c r="V467" s="37">
        <v>3.597396239998929E-2</v>
      </c>
      <c r="W467" s="37">
        <v>1.907812398773423E-2</v>
      </c>
      <c r="X467" s="37">
        <v>-2.7632715169477073E-2</v>
      </c>
    </row>
    <row r="468" spans="1:24" x14ac:dyDescent="0.3">
      <c r="A468" s="34">
        <v>23712</v>
      </c>
      <c r="B468" s="33">
        <v>83.96</v>
      </c>
      <c r="C468" s="33">
        <v>2.5</v>
      </c>
      <c r="D468" s="33">
        <v>4.55</v>
      </c>
      <c r="E468" s="37">
        <v>0.13116182886077388</v>
      </c>
      <c r="F468" s="37">
        <v>5.381586513554204E-2</v>
      </c>
      <c r="G468" s="37">
        <v>5.010690464283396E-2</v>
      </c>
      <c r="H468" s="37">
        <v>6.7932168953143801E-2</v>
      </c>
      <c r="I468" s="33">
        <v>31.2</v>
      </c>
      <c r="J468" s="33">
        <v>4.18</v>
      </c>
      <c r="K468" s="33">
        <v>699.00198333333321</v>
      </c>
      <c r="L468" s="33">
        <v>20.813541666666666</v>
      </c>
      <c r="M468" s="33">
        <v>87720.06595418595</v>
      </c>
      <c r="N468" s="33">
        <v>37.880645833333325</v>
      </c>
      <c r="O468" s="33">
        <v>4753.767271218986</v>
      </c>
      <c r="P468" s="33">
        <v>22.752984772787254</v>
      </c>
      <c r="Q468" s="33">
        <v>26.648307034113802</v>
      </c>
      <c r="R468" s="33">
        <v>18.452747252747251</v>
      </c>
      <c r="S468" s="37">
        <v>-1.7473880259452484E-2</v>
      </c>
      <c r="T468" s="37">
        <v>0.98252611974054749</v>
      </c>
      <c r="U468" s="37">
        <v>7.542206304145882E-2</v>
      </c>
      <c r="V468" s="37">
        <v>2.2846025135785375E-2</v>
      </c>
      <c r="W468" s="37">
        <v>1.9131486322194746E-2</v>
      </c>
      <c r="X468" s="37">
        <v>-2.5122218683107267E-2</v>
      </c>
    </row>
    <row r="469" spans="1:24" x14ac:dyDescent="0.3">
      <c r="A469" s="34">
        <v>23743</v>
      </c>
      <c r="B469" s="33">
        <v>86.12</v>
      </c>
      <c r="C469" s="33">
        <v>2.51667</v>
      </c>
      <c r="D469" s="33">
        <v>4.5933299999999999</v>
      </c>
      <c r="E469" s="37">
        <v>0.13982140268999976</v>
      </c>
      <c r="F469" s="37">
        <v>5.2481515161758807E-2</v>
      </c>
      <c r="G469" s="37">
        <v>4.7655779588891889E-2</v>
      </c>
      <c r="H469" s="37">
        <v>6.6513238604962943E-2</v>
      </c>
      <c r="I469" s="33">
        <v>31.2</v>
      </c>
      <c r="J469" s="33">
        <v>4.1900000000000004</v>
      </c>
      <c r="K469" s="33">
        <v>716.98488333333341</v>
      </c>
      <c r="L469" s="33">
        <v>20.952326362499999</v>
      </c>
      <c r="M469" s="33">
        <v>90195.91414371811</v>
      </c>
      <c r="N469" s="33">
        <v>38.241386137499994</v>
      </c>
      <c r="O469" s="33">
        <v>4810.7245507868629</v>
      </c>
      <c r="P469" s="33">
        <v>23.26933508192246</v>
      </c>
      <c r="Q469" s="33">
        <v>27.237870222779112</v>
      </c>
      <c r="R469" s="33">
        <v>18.748925071788879</v>
      </c>
      <c r="S469" s="37">
        <v>2.5401177543730113E-2</v>
      </c>
      <c r="T469" s="37">
        <v>1.0254011775437302</v>
      </c>
      <c r="U469" s="37">
        <v>8.9547945366563519E-2</v>
      </c>
      <c r="V469" s="37">
        <v>3.7995635685262208E-2</v>
      </c>
      <c r="W469" s="37">
        <v>1.1446347495305709E-2</v>
      </c>
      <c r="X469" s="37">
        <v>-3.0315772481707359E-2</v>
      </c>
    </row>
    <row r="470" spans="1:24" x14ac:dyDescent="0.3">
      <c r="A470" s="34">
        <v>23774</v>
      </c>
      <c r="B470" s="33">
        <v>86.75</v>
      </c>
      <c r="C470" s="33">
        <v>2.5333299999999999</v>
      </c>
      <c r="D470" s="33">
        <v>4.6366699999999996</v>
      </c>
      <c r="E470" s="37">
        <v>0.13994536070168873</v>
      </c>
      <c r="F470" s="37">
        <v>5.1610950537870792E-2</v>
      </c>
      <c r="G470" s="37">
        <v>4.4010008381294874E-2</v>
      </c>
      <c r="H470" s="37">
        <v>6.387807517805566E-2</v>
      </c>
      <c r="I470" s="33">
        <v>31.2</v>
      </c>
      <c r="J470" s="33">
        <v>4.21</v>
      </c>
      <c r="K470" s="33">
        <v>722.22989583333333</v>
      </c>
      <c r="L470" s="33">
        <v>21.091027804166664</v>
      </c>
      <c r="M470" s="33">
        <v>91076.833332160793</v>
      </c>
      <c r="N470" s="33">
        <v>38.602209695833331</v>
      </c>
      <c r="O470" s="33">
        <v>4867.9333810516418</v>
      </c>
      <c r="P470" s="33">
        <v>23.372068272751331</v>
      </c>
      <c r="Q470" s="33">
        <v>27.342132127815109</v>
      </c>
      <c r="R470" s="33">
        <v>18.709548016140896</v>
      </c>
      <c r="S470" s="37">
        <v>7.2887463308063064E-3</v>
      </c>
      <c r="T470" s="37">
        <v>1.0072887463308062</v>
      </c>
      <c r="U470" s="37">
        <v>8.0817748030692194E-2</v>
      </c>
      <c r="V470" s="37">
        <v>2.8696659873316932E-2</v>
      </c>
      <c r="W470" s="37">
        <v>4.6533096228875692E-3</v>
      </c>
      <c r="X470" s="37">
        <v>-2.5262370126827083E-2</v>
      </c>
    </row>
    <row r="471" spans="1:24" x14ac:dyDescent="0.3">
      <c r="A471" s="34">
        <v>23802</v>
      </c>
      <c r="B471" s="33">
        <v>86.83</v>
      </c>
      <c r="C471" s="33">
        <v>2.5499999999999998</v>
      </c>
      <c r="D471" s="33">
        <v>4.68</v>
      </c>
      <c r="E471" s="37">
        <v>0.14006457670771422</v>
      </c>
      <c r="F471" s="37">
        <v>5.0753105626378137E-2</v>
      </c>
      <c r="G471" s="37">
        <v>4.0367187699710705E-2</v>
      </c>
      <c r="H471" s="37">
        <v>6.1223481677872726E-2</v>
      </c>
      <c r="I471" s="33">
        <v>31.3</v>
      </c>
      <c r="J471" s="33">
        <v>4.21</v>
      </c>
      <c r="K471" s="33">
        <v>720.58635750798715</v>
      </c>
      <c r="L471" s="33">
        <v>21.161985623003194</v>
      </c>
      <c r="M471" s="33">
        <v>91091.960953426707</v>
      </c>
      <c r="N471" s="33">
        <v>38.838467731629386</v>
      </c>
      <c r="O471" s="33">
        <v>4909.7129708860639</v>
      </c>
      <c r="P471" s="33">
        <v>23.25352820003484</v>
      </c>
      <c r="Q471" s="33">
        <v>27.187223882061435</v>
      </c>
      <c r="R471" s="33">
        <v>18.553418803418804</v>
      </c>
      <c r="S471" s="37">
        <v>9.2176524558523385E-4</v>
      </c>
      <c r="T471" s="37">
        <v>1.0009217652455853</v>
      </c>
      <c r="U471" s="37">
        <v>6.5728619472347871E-2</v>
      </c>
      <c r="V471" s="37">
        <v>1.0482827070600997E-2</v>
      </c>
      <c r="W471" s="37">
        <v>-4.0290245337919472E-3</v>
      </c>
      <c r="X471" s="37">
        <v>-1.6576256149040791E-2</v>
      </c>
    </row>
    <row r="472" spans="1:24" x14ac:dyDescent="0.3">
      <c r="A472" s="34">
        <v>23833</v>
      </c>
      <c r="B472" s="33">
        <v>87.97</v>
      </c>
      <c r="C472" s="33">
        <v>2.57</v>
      </c>
      <c r="D472" s="33">
        <v>4.7333299999999996</v>
      </c>
      <c r="E472" s="37">
        <v>0.14018400863391767</v>
      </c>
      <c r="F472" s="37">
        <v>4.9910312243831356E-2</v>
      </c>
      <c r="G472" s="37">
        <v>3.6727575552743197E-2</v>
      </c>
      <c r="H472" s="37">
        <v>5.854850411091661E-2</v>
      </c>
      <c r="I472" s="33">
        <v>31.4</v>
      </c>
      <c r="J472" s="33">
        <v>4.2</v>
      </c>
      <c r="K472" s="33">
        <v>727.72201942675156</v>
      </c>
      <c r="L472" s="33">
        <v>21.260038535031843</v>
      </c>
      <c r="M472" s="33">
        <v>92217.969393315521</v>
      </c>
      <c r="N472" s="33">
        <v>39.155944824522294</v>
      </c>
      <c r="O472" s="33">
        <v>4961.8970224901923</v>
      </c>
      <c r="P472" s="33">
        <v>23.420551954771291</v>
      </c>
      <c r="Q472" s="33">
        <v>27.365269983870881</v>
      </c>
      <c r="R472" s="33">
        <v>18.585224355791802</v>
      </c>
      <c r="S472" s="37">
        <v>1.3043663192029398E-2</v>
      </c>
      <c r="T472" s="37">
        <v>1.0130436631920294</v>
      </c>
      <c r="U472" s="37">
        <v>2.0056063990999018E-2</v>
      </c>
      <c r="V472" s="37">
        <v>3.9604853604124912E-3</v>
      </c>
      <c r="W472" s="37">
        <v>-8.5224585608267844E-4</v>
      </c>
      <c r="X472" s="37">
        <v>-1.227967688560927E-2</v>
      </c>
    </row>
    <row r="473" spans="1:24" x14ac:dyDescent="0.3">
      <c r="A473" s="34">
        <v>23863</v>
      </c>
      <c r="B473" s="33">
        <v>89.28</v>
      </c>
      <c r="C473" s="33">
        <v>2.59</v>
      </c>
      <c r="D473" s="33">
        <v>4.78667</v>
      </c>
      <c r="E473" s="37">
        <v>0.13582303024216258</v>
      </c>
      <c r="F473" s="37">
        <v>4.8784055233069168E-2</v>
      </c>
      <c r="G473" s="37">
        <v>3.3152552852135031E-2</v>
      </c>
      <c r="H473" s="37">
        <v>5.5435952759780527E-2</v>
      </c>
      <c r="I473" s="33">
        <v>31.4</v>
      </c>
      <c r="J473" s="33">
        <v>4.21</v>
      </c>
      <c r="K473" s="33">
        <v>738.55884840764338</v>
      </c>
      <c r="L473" s="33">
        <v>21.42548630573248</v>
      </c>
      <c r="M473" s="33">
        <v>93817.483450751417</v>
      </c>
      <c r="N473" s="33">
        <v>39.597194028980894</v>
      </c>
      <c r="O473" s="33">
        <v>5029.9432516712395</v>
      </c>
      <c r="P473" s="33">
        <v>23.70880830886194</v>
      </c>
      <c r="Q473" s="33">
        <v>27.683223304413563</v>
      </c>
      <c r="R473" s="33">
        <v>18.651797596241227</v>
      </c>
      <c r="S473" s="37">
        <v>1.4781651368417721E-2</v>
      </c>
      <c r="T473" s="37">
        <v>1.0147816513684178</v>
      </c>
      <c r="U473" s="37">
        <v>3.7274898453734329E-2</v>
      </c>
      <c r="V473" s="37">
        <v>2.2605773849527999E-2</v>
      </c>
      <c r="W473" s="37">
        <v>-9.7239477449253542E-3</v>
      </c>
      <c r="X473" s="37">
        <v>-1.2465857313835649E-2</v>
      </c>
    </row>
    <row r="474" spans="1:24" x14ac:dyDescent="0.3">
      <c r="A474" s="34">
        <v>23894</v>
      </c>
      <c r="B474" s="33">
        <v>85.04</v>
      </c>
      <c r="C474" s="33">
        <v>2.61</v>
      </c>
      <c r="D474" s="33">
        <v>4.84</v>
      </c>
      <c r="E474" s="37">
        <v>0.13155635258696341</v>
      </c>
      <c r="F474" s="37">
        <v>4.7679090675973868E-2</v>
      </c>
      <c r="G474" s="37">
        <v>2.959503568690014E-2</v>
      </c>
      <c r="H474" s="37">
        <v>5.2296669610594648E-2</v>
      </c>
      <c r="I474" s="33">
        <v>31.6</v>
      </c>
      <c r="J474" s="33">
        <v>4.21</v>
      </c>
      <c r="K474" s="33">
        <v>699.03149113924053</v>
      </c>
      <c r="L474" s="33">
        <v>21.454282594936704</v>
      </c>
      <c r="M474" s="33">
        <v>89023.518879764044</v>
      </c>
      <c r="N474" s="33">
        <v>39.78495316455696</v>
      </c>
      <c r="O474" s="33">
        <v>5066.7195599489414</v>
      </c>
      <c r="P474" s="33">
        <v>22.385342986457783</v>
      </c>
      <c r="Q474" s="33">
        <v>26.122738377042271</v>
      </c>
      <c r="R474" s="33">
        <v>17.5702479338843</v>
      </c>
      <c r="S474" s="37">
        <v>-4.8655764599308239E-2</v>
      </c>
      <c r="T474" s="37">
        <v>0.9513442354006918</v>
      </c>
      <c r="U474" s="37">
        <v>-3.3087652125724176E-2</v>
      </c>
      <c r="V474" s="37">
        <v>2.5213370705316152E-2</v>
      </c>
      <c r="W474" s="37">
        <v>-3.8677268522710584E-2</v>
      </c>
      <c r="X474" s="37">
        <v>-7.9622910153789306E-3</v>
      </c>
    </row>
    <row r="475" spans="1:24" x14ac:dyDescent="0.3">
      <c r="A475" s="34">
        <v>23924</v>
      </c>
      <c r="B475" s="33">
        <v>84.91</v>
      </c>
      <c r="C475" s="33">
        <v>2.6266699999999998</v>
      </c>
      <c r="D475" s="33">
        <v>4.8866699999999996</v>
      </c>
      <c r="E475" s="37">
        <v>0.12738550846378982</v>
      </c>
      <c r="F475" s="37">
        <v>4.6594993623104486E-2</v>
      </c>
      <c r="G475" s="37">
        <v>2.6054448373708183E-2</v>
      </c>
      <c r="H475" s="37">
        <v>4.912943137904513E-2</v>
      </c>
      <c r="I475" s="33">
        <v>31.6</v>
      </c>
      <c r="J475" s="33">
        <v>4.2</v>
      </c>
      <c r="K475" s="33">
        <v>697.96288702531638</v>
      </c>
      <c r="L475" s="33">
        <v>21.591310522468351</v>
      </c>
      <c r="M475" s="33">
        <v>89116.571871379216</v>
      </c>
      <c r="N475" s="33">
        <v>40.168582041455686</v>
      </c>
      <c r="O475" s="33">
        <v>5128.7631405807633</v>
      </c>
      <c r="P475" s="33">
        <v>22.300781712174427</v>
      </c>
      <c r="Q475" s="33">
        <v>26.008689840144697</v>
      </c>
      <c r="R475" s="33">
        <v>17.375840807748425</v>
      </c>
      <c r="S475" s="37">
        <v>-1.5298620224205724E-3</v>
      </c>
      <c r="T475" s="37">
        <v>0.99847013797757944</v>
      </c>
      <c r="U475" s="37">
        <v>7.896539918490042E-3</v>
      </c>
      <c r="V475" s="37">
        <v>5.0643977582920385E-2</v>
      </c>
      <c r="W475" s="37">
        <v>-2.9969942672064764E-2</v>
      </c>
      <c r="X475" s="37">
        <v>-4.8755667325695029E-4</v>
      </c>
    </row>
    <row r="476" spans="1:24" x14ac:dyDescent="0.3">
      <c r="A476" s="34">
        <v>23955</v>
      </c>
      <c r="B476" s="33">
        <v>86.49</v>
      </c>
      <c r="C476" s="33">
        <v>2.6433300000000002</v>
      </c>
      <c r="D476" s="33">
        <v>4.9333299999999998</v>
      </c>
      <c r="E476" s="37">
        <v>0.12007366028256028</v>
      </c>
      <c r="F476" s="37">
        <v>4.5191831746913103E-2</v>
      </c>
      <c r="G476" s="37">
        <v>2.2185436765028932E-2</v>
      </c>
      <c r="H476" s="37">
        <v>4.732248980415843E-2</v>
      </c>
      <c r="I476" s="33">
        <v>31.6</v>
      </c>
      <c r="J476" s="33">
        <v>4.25</v>
      </c>
      <c r="K476" s="33">
        <v>710.95053702531629</v>
      </c>
      <c r="L476" s="33">
        <v>21.728256249683543</v>
      </c>
      <c r="M476" s="33">
        <v>91006.037885007492</v>
      </c>
      <c r="N476" s="33">
        <v>40.55212871803797</v>
      </c>
      <c r="O476" s="33">
        <v>5190.9216889726449</v>
      </c>
      <c r="P476" s="33">
        <v>22.665971845964382</v>
      </c>
      <c r="Q476" s="33">
        <v>26.417386639884445</v>
      </c>
      <c r="R476" s="33">
        <v>17.531768602546354</v>
      </c>
      <c r="S476" s="37">
        <v>1.8436928307148437E-2</v>
      </c>
      <c r="T476" s="37">
        <v>1.0184369283071484</v>
      </c>
      <c r="U476" s="37">
        <v>6.8570509815126801E-3</v>
      </c>
      <c r="V476" s="37">
        <v>5.0488998658072326E-2</v>
      </c>
      <c r="W476" s="37">
        <v>-2.9321970278591181E-2</v>
      </c>
      <c r="X476" s="37">
        <v>-2.371530566964708E-4</v>
      </c>
    </row>
    <row r="477" spans="1:24" x14ac:dyDescent="0.3">
      <c r="A477" s="34">
        <v>23986</v>
      </c>
      <c r="B477" s="33">
        <v>89.38</v>
      </c>
      <c r="C477" s="33">
        <v>2.66</v>
      </c>
      <c r="D477" s="33">
        <v>4.9800000000000004</v>
      </c>
      <c r="E477" s="37">
        <v>0.11289971942508403</v>
      </c>
      <c r="F477" s="37">
        <v>4.3810182347375104E-2</v>
      </c>
      <c r="G477" s="37">
        <v>1.8316544872810425E-2</v>
      </c>
      <c r="H477" s="37">
        <v>4.5517997215384298E-2</v>
      </c>
      <c r="I477" s="33">
        <v>31.6</v>
      </c>
      <c r="J477" s="33">
        <v>4.29</v>
      </c>
      <c r="K477" s="33">
        <v>734.70642848101261</v>
      </c>
      <c r="L477" s="33">
        <v>21.865284177215191</v>
      </c>
      <c r="M477" s="33">
        <v>94280.178878789229</v>
      </c>
      <c r="N477" s="33">
        <v>40.93575759493671</v>
      </c>
      <c r="O477" s="33">
        <v>5253.0240637320476</v>
      </c>
      <c r="P477" s="33">
        <v>23.374146831648623</v>
      </c>
      <c r="Q477" s="33">
        <v>27.222292941753452</v>
      </c>
      <c r="R477" s="33">
        <v>17.947791164658632</v>
      </c>
      <c r="S477" s="37">
        <v>3.2868143186884982E-2</v>
      </c>
      <c r="T477" s="37">
        <v>1.0328681431868849</v>
      </c>
      <c r="U477" s="37">
        <v>-7.30274186505252E-2</v>
      </c>
      <c r="V477" s="37">
        <v>3.6908807559957957E-2</v>
      </c>
      <c r="W477" s="37">
        <v>-2.7332909524788285E-2</v>
      </c>
      <c r="X477" s="37">
        <v>-9.9784092809369618E-3</v>
      </c>
    </row>
    <row r="478" spans="1:24" x14ac:dyDescent="0.3">
      <c r="A478" s="34">
        <v>24016</v>
      </c>
      <c r="B478" s="33">
        <v>91.39</v>
      </c>
      <c r="C478" s="33">
        <v>2.68</v>
      </c>
      <c r="D478" s="33">
        <v>5.05</v>
      </c>
      <c r="E478" s="37">
        <v>0.10585938691003149</v>
      </c>
      <c r="F478" s="37">
        <v>4.2448223115386874E-2</v>
      </c>
      <c r="G478" s="37">
        <v>1.4446986777728377E-2</v>
      </c>
      <c r="H478" s="37">
        <v>4.3714996041684273E-2</v>
      </c>
      <c r="I478" s="33">
        <v>31.7</v>
      </c>
      <c r="J478" s="33">
        <v>4.3499999999999996</v>
      </c>
      <c r="K478" s="33">
        <v>748.858885488959</v>
      </c>
      <c r="L478" s="33">
        <v>21.960190536277604</v>
      </c>
      <c r="M478" s="33">
        <v>96331.107445904039</v>
      </c>
      <c r="N478" s="33">
        <v>41.380209779179808</v>
      </c>
      <c r="O478" s="33">
        <v>5323.034167871926</v>
      </c>
      <c r="P478" s="33">
        <v>23.77574552331269</v>
      </c>
      <c r="Q478" s="33">
        <v>27.66741422424397</v>
      </c>
      <c r="R478" s="33">
        <v>18.097029702970296</v>
      </c>
      <c r="S478" s="37">
        <v>2.2239119778804921E-2</v>
      </c>
      <c r="T478" s="37">
        <v>1.022239119778805</v>
      </c>
      <c r="U478" s="37">
        <v>-0.13469914910602143</v>
      </c>
      <c r="V478" s="37">
        <v>3.6626723300982711E-2</v>
      </c>
      <c r="W478" s="37">
        <v>-2.2518729830492745E-2</v>
      </c>
      <c r="X478" s="37">
        <v>-1.443615250420871E-2</v>
      </c>
    </row>
    <row r="479" spans="1:24" x14ac:dyDescent="0.3">
      <c r="A479" s="34">
        <v>24047</v>
      </c>
      <c r="B479" s="33">
        <v>92.15</v>
      </c>
      <c r="C479" s="33">
        <v>2.7</v>
      </c>
      <c r="D479" s="33">
        <v>5.12</v>
      </c>
      <c r="E479" s="37">
        <v>9.3271227852618654E-2</v>
      </c>
      <c r="F479" s="37">
        <v>3.976988605223486E-2</v>
      </c>
      <c r="G479" s="37">
        <v>8.7666939644215347E-3</v>
      </c>
      <c r="H479" s="37">
        <v>4.317871956643593E-2</v>
      </c>
      <c r="I479" s="33">
        <v>31.7</v>
      </c>
      <c r="J479" s="33">
        <v>4.45</v>
      </c>
      <c r="K479" s="33">
        <v>755.08640220820189</v>
      </c>
      <c r="L479" s="33">
        <v>22.12407255520505</v>
      </c>
      <c r="M479" s="33">
        <v>97369.362625182024</v>
      </c>
      <c r="N479" s="33">
        <v>41.95379684542587</v>
      </c>
      <c r="O479" s="33">
        <v>5409.9960568739225</v>
      </c>
      <c r="P479" s="33">
        <v>23.925461156673716</v>
      </c>
      <c r="Q479" s="33">
        <v>27.818071369298639</v>
      </c>
      <c r="R479" s="33">
        <v>17.998046875</v>
      </c>
      <c r="S479" s="37">
        <v>8.2816208317220176E-3</v>
      </c>
      <c r="T479" s="37">
        <v>1.008281620831722</v>
      </c>
      <c r="U479" s="37">
        <v>-0.16095409744181621</v>
      </c>
      <c r="V479" s="37">
        <v>3.7326099947255997E-2</v>
      </c>
      <c r="W479" s="37">
        <v>-2.2673989793610794E-2</v>
      </c>
      <c r="X479" s="37">
        <v>-1.2233410121337496E-2</v>
      </c>
    </row>
    <row r="480" spans="1:24" x14ac:dyDescent="0.3">
      <c r="A480" s="34">
        <v>24077</v>
      </c>
      <c r="B480" s="33">
        <v>91.73</v>
      </c>
      <c r="C480" s="33">
        <v>2.72</v>
      </c>
      <c r="D480" s="33">
        <v>5.19</v>
      </c>
      <c r="E480" s="37">
        <v>8.1026895685887945E-2</v>
      </c>
      <c r="F480" s="37">
        <v>3.7144704172020759E-2</v>
      </c>
      <c r="G480" s="37">
        <v>3.0846387194447544E-3</v>
      </c>
      <c r="H480" s="37">
        <v>4.265414047406324E-2</v>
      </c>
      <c r="I480" s="33">
        <v>31.8</v>
      </c>
      <c r="J480" s="33">
        <v>4.62</v>
      </c>
      <c r="K480" s="33">
        <v>749.28121666666664</v>
      </c>
      <c r="L480" s="33">
        <v>22.217866666666666</v>
      </c>
      <c r="M480" s="33">
        <v>96859.528357268209</v>
      </c>
      <c r="N480" s="33">
        <v>42.393650000000001</v>
      </c>
      <c r="O480" s="33">
        <v>5480.2240507382758</v>
      </c>
      <c r="P480" s="33">
        <v>23.694111549106317</v>
      </c>
      <c r="Q480" s="33">
        <v>27.525611912109792</v>
      </c>
      <c r="R480" s="33">
        <v>17.674373795761078</v>
      </c>
      <c r="S480" s="37">
        <v>-4.5682045942681063E-3</v>
      </c>
      <c r="T480" s="37">
        <v>0.9954317954057319</v>
      </c>
      <c r="U480" s="37">
        <v>-0.12720877576482814</v>
      </c>
      <c r="V480" s="37">
        <v>3.9644623461012607E-2</v>
      </c>
      <c r="W480" s="37">
        <v>-2.4533402281373462E-2</v>
      </c>
      <c r="X480" s="37">
        <v>-1.1393540700904481E-2</v>
      </c>
    </row>
    <row r="481" spans="1:24" x14ac:dyDescent="0.3">
      <c r="A481" s="34">
        <v>24108</v>
      </c>
      <c r="B481" s="33">
        <v>93.32</v>
      </c>
      <c r="C481" s="33">
        <v>2.74</v>
      </c>
      <c r="D481" s="33">
        <v>5.24</v>
      </c>
      <c r="E481" s="37">
        <v>6.9108727688824922E-2</v>
      </c>
      <c r="F481" s="37">
        <v>3.456990145499983E-2</v>
      </c>
      <c r="G481" s="37">
        <v>-2.6022474165978693E-3</v>
      </c>
      <c r="H481" s="37">
        <v>4.2141118281493029E-2</v>
      </c>
      <c r="I481" s="33">
        <v>31.8</v>
      </c>
      <c r="J481" s="33">
        <v>4.6100000000000003</v>
      </c>
      <c r="K481" s="33">
        <v>762.26886666666655</v>
      </c>
      <c r="L481" s="33">
        <v>22.381233333333331</v>
      </c>
      <c r="M481" s="33">
        <v>98779.542628095252</v>
      </c>
      <c r="N481" s="33">
        <v>42.802066666666668</v>
      </c>
      <c r="O481" s="33">
        <v>5546.5581158510413</v>
      </c>
      <c r="P481" s="33">
        <v>24.058483388421742</v>
      </c>
      <c r="Q481" s="33">
        <v>27.923438274605228</v>
      </c>
      <c r="R481" s="33">
        <v>17.809160305343511</v>
      </c>
      <c r="S481" s="37">
        <v>1.7184967631664886E-2</v>
      </c>
      <c r="T481" s="37">
        <v>1.0171849676316649</v>
      </c>
      <c r="U481" s="37">
        <v>-0.11953025881014478</v>
      </c>
      <c r="V481" s="37">
        <v>4.4631237032367821E-2</v>
      </c>
      <c r="W481" s="37">
        <v>-1.081387837249137E-2</v>
      </c>
      <c r="X481" s="37">
        <v>-1.2479185973696794E-2</v>
      </c>
    </row>
    <row r="482" spans="1:24" x14ac:dyDescent="0.3">
      <c r="A482" s="34">
        <v>24139</v>
      </c>
      <c r="B482" s="33">
        <v>92.69</v>
      </c>
      <c r="C482" s="33">
        <v>2.76</v>
      </c>
      <c r="D482" s="33">
        <v>5.29</v>
      </c>
      <c r="E482" s="37">
        <v>5.2577040808948539E-2</v>
      </c>
      <c r="F482" s="37">
        <v>3.2536927756071421E-2</v>
      </c>
      <c r="G482" s="37">
        <v>-3.3476912828698246E-3</v>
      </c>
      <c r="H482" s="37">
        <v>4.4041898536094415E-2</v>
      </c>
      <c r="I482" s="33">
        <v>32</v>
      </c>
      <c r="J482" s="33">
        <v>4.83</v>
      </c>
      <c r="K482" s="33">
        <v>752.39079906249992</v>
      </c>
      <c r="L482" s="33">
        <v>22.403696249999996</v>
      </c>
      <c r="M482" s="33">
        <v>97741.415362423329</v>
      </c>
      <c r="N482" s="33">
        <v>42.940417812499994</v>
      </c>
      <c r="O482" s="33">
        <v>5578.2941770117532</v>
      </c>
      <c r="P482" s="33">
        <v>23.700027145579394</v>
      </c>
      <c r="Q482" s="33">
        <v>27.482994403460832</v>
      </c>
      <c r="R482" s="33">
        <v>17.521739130434781</v>
      </c>
      <c r="S482" s="37">
        <v>-6.7738552654878362E-3</v>
      </c>
      <c r="T482" s="37">
        <v>0.99322614473451221</v>
      </c>
      <c r="U482" s="37">
        <v>-0.10182043416829822</v>
      </c>
      <c r="V482" s="37">
        <v>2.4182515551165906E-2</v>
      </c>
      <c r="W482" s="37">
        <v>-6.863832692047378E-3</v>
      </c>
      <c r="X482" s="37">
        <v>-5.7534621211594583E-3</v>
      </c>
    </row>
    <row r="483" spans="1:24" x14ac:dyDescent="0.3">
      <c r="A483" s="34">
        <v>24167</v>
      </c>
      <c r="B483" s="33">
        <v>88.88</v>
      </c>
      <c r="C483" s="33">
        <v>2.78</v>
      </c>
      <c r="D483" s="33">
        <v>5.34</v>
      </c>
      <c r="E483" s="37">
        <v>3.6354493641825192E-2</v>
      </c>
      <c r="F483" s="37">
        <v>3.0530450875391857E-2</v>
      </c>
      <c r="G483" s="37">
        <v>-4.0817755390252231E-3</v>
      </c>
      <c r="H483" s="37">
        <v>4.587296101949434E-2</v>
      </c>
      <c r="I483" s="33">
        <v>32.1</v>
      </c>
      <c r="J483" s="33">
        <v>4.87</v>
      </c>
      <c r="K483" s="33">
        <v>719.2164062305294</v>
      </c>
      <c r="L483" s="33">
        <v>22.495742679127723</v>
      </c>
      <c r="M483" s="33">
        <v>93675.334762323124</v>
      </c>
      <c r="N483" s="33">
        <v>43.211246728971958</v>
      </c>
      <c r="O483" s="33">
        <v>5628.1085467012326</v>
      </c>
      <c r="P483" s="33">
        <v>22.611112582289991</v>
      </c>
      <c r="Q483" s="33">
        <v>26.200300759745161</v>
      </c>
      <c r="R483" s="33">
        <v>16.644194756554306</v>
      </c>
      <c r="S483" s="37">
        <v>-4.1973446556366825E-2</v>
      </c>
      <c r="T483" s="37">
        <v>0.95802655344363319</v>
      </c>
      <c r="U483" s="37">
        <v>-6.5058868825270233E-2</v>
      </c>
      <c r="V483" s="37">
        <v>2.4807379682350472E-2</v>
      </c>
      <c r="W483" s="37">
        <v>1.9509491486404684E-3</v>
      </c>
      <c r="X483" s="37">
        <v>-1.3565162858664159E-3</v>
      </c>
    </row>
    <row r="484" spans="1:24" x14ac:dyDescent="0.3">
      <c r="A484" s="34">
        <v>24198</v>
      </c>
      <c r="B484" s="33">
        <v>91.6</v>
      </c>
      <c r="C484" s="33">
        <v>2.7966700000000002</v>
      </c>
      <c r="D484" s="33">
        <v>5.38</v>
      </c>
      <c r="E484" s="37">
        <v>2.0436210494447327E-2</v>
      </c>
      <c r="F484" s="37">
        <v>2.8549920704895371E-2</v>
      </c>
      <c r="G484" s="37">
        <v>-4.8047627175411556E-3</v>
      </c>
      <c r="H484" s="37">
        <v>4.7638138760784265E-2</v>
      </c>
      <c r="I484" s="33">
        <v>32.299999999999997</v>
      </c>
      <c r="J484" s="33">
        <v>4.75</v>
      </c>
      <c r="K484" s="33">
        <v>736.63699071207429</v>
      </c>
      <c r="L484" s="33">
        <v>22.490508436842106</v>
      </c>
      <c r="M484" s="33">
        <v>96188.411808822522</v>
      </c>
      <c r="N484" s="33">
        <v>43.265360371517026</v>
      </c>
      <c r="O484" s="33">
        <v>5649.4940560203613</v>
      </c>
      <c r="P484" s="33">
        <v>23.113696462615824</v>
      </c>
      <c r="Q484" s="33">
        <v>26.760408948311369</v>
      </c>
      <c r="R484" s="33">
        <v>17.026022304832711</v>
      </c>
      <c r="S484" s="37">
        <v>3.0144126348709978E-2</v>
      </c>
      <c r="T484" s="37">
        <v>1.0301441263487099</v>
      </c>
      <c r="U484" s="37">
        <v>-1.3516131938187126E-3</v>
      </c>
      <c r="V484" s="37">
        <v>3.1731284148762029E-2</v>
      </c>
      <c r="W484" s="37">
        <v>1.5537321564929485E-2</v>
      </c>
      <c r="X484" s="37">
        <v>3.4264363706482115E-3</v>
      </c>
    </row>
    <row r="485" spans="1:24" x14ac:dyDescent="0.3">
      <c r="A485" s="34">
        <v>24228</v>
      </c>
      <c r="B485" s="33">
        <v>86.78</v>
      </c>
      <c r="C485" s="33">
        <v>2.8133300000000001</v>
      </c>
      <c r="D485" s="33">
        <v>5.42</v>
      </c>
      <c r="E485" s="37">
        <v>5.4160116234829303E-3</v>
      </c>
      <c r="F485" s="37">
        <v>2.6448356979079435E-2</v>
      </c>
      <c r="G485" s="37">
        <v>-5.0227580281321238E-3</v>
      </c>
      <c r="H485" s="37">
        <v>4.9121363133544094E-2</v>
      </c>
      <c r="I485" s="33">
        <v>32.299999999999997</v>
      </c>
      <c r="J485" s="33">
        <v>4.78</v>
      </c>
      <c r="K485" s="33">
        <v>697.87508792569668</v>
      </c>
      <c r="L485" s="33">
        <v>22.624486300000001</v>
      </c>
      <c r="M485" s="33">
        <v>91373.157083178259</v>
      </c>
      <c r="N485" s="33">
        <v>43.587035913312697</v>
      </c>
      <c r="O485" s="33">
        <v>5706.8738348793058</v>
      </c>
      <c r="P485" s="33">
        <v>21.852177976763095</v>
      </c>
      <c r="Q485" s="33">
        <v>25.283601610272132</v>
      </c>
      <c r="R485" s="33">
        <v>16.011070110701109</v>
      </c>
      <c r="S485" s="37">
        <v>-5.4055091309879851E-2</v>
      </c>
      <c r="T485" s="37">
        <v>0.94594490869012016</v>
      </c>
      <c r="U485" s="37">
        <v>-1.4020698637084994E-2</v>
      </c>
      <c r="V485" s="37">
        <v>2.8404938546805703E-2</v>
      </c>
      <c r="W485" s="37">
        <v>1.6201605833249921E-2</v>
      </c>
      <c r="X485" s="37">
        <v>1.2412308685032514E-3</v>
      </c>
    </row>
    <row r="486" spans="1:24" x14ac:dyDescent="0.3">
      <c r="A486" s="34">
        <v>24259</v>
      </c>
      <c r="B486" s="33">
        <v>86.06</v>
      </c>
      <c r="C486" s="33">
        <v>2.83</v>
      </c>
      <c r="D486" s="33">
        <v>5.46</v>
      </c>
      <c r="E486" s="37">
        <v>-9.3833009617612095E-3</v>
      </c>
      <c r="F486" s="37">
        <v>2.436447907191841E-2</v>
      </c>
      <c r="G486" s="37">
        <v>-5.2374005783604183E-3</v>
      </c>
      <c r="H486" s="37">
        <v>5.056171793262898E-2</v>
      </c>
      <c r="I486" s="33">
        <v>32.4</v>
      </c>
      <c r="J486" s="33">
        <v>4.8099999999999996</v>
      </c>
      <c r="K486" s="33">
        <v>689.94886358024689</v>
      </c>
      <c r="L486" s="33">
        <v>22.68830216049383</v>
      </c>
      <c r="M486" s="33">
        <v>90582.921597444903</v>
      </c>
      <c r="N486" s="33">
        <v>43.773190740740738</v>
      </c>
      <c r="O486" s="33">
        <v>5746.9527297472596</v>
      </c>
      <c r="P486" s="33">
        <v>21.555253383226248</v>
      </c>
      <c r="Q486" s="33">
        <v>24.9254885708724</v>
      </c>
      <c r="R486" s="33">
        <v>15.761904761904763</v>
      </c>
      <c r="S486" s="37">
        <v>-8.3314529597510317E-3</v>
      </c>
      <c r="T486" s="37">
        <v>0.99166854704024898</v>
      </c>
      <c r="U486" s="37">
        <v>6.0835109314462343E-2</v>
      </c>
      <c r="V486" s="37">
        <v>5.7550597063665165E-2</v>
      </c>
      <c r="W486" s="37">
        <v>2.4574003040991776E-2</v>
      </c>
      <c r="X486" s="37">
        <v>6.1081103511426704E-3</v>
      </c>
    </row>
    <row r="487" spans="1:24" x14ac:dyDescent="0.3">
      <c r="A487" s="34">
        <v>24289</v>
      </c>
      <c r="B487" s="33">
        <v>85.84</v>
      </c>
      <c r="C487" s="33">
        <v>2.85</v>
      </c>
      <c r="D487" s="33">
        <v>5.4766700000000004</v>
      </c>
      <c r="E487" s="37">
        <v>-2.396656423104393E-2</v>
      </c>
      <c r="F487" s="37">
        <v>2.2299154741104665E-2</v>
      </c>
      <c r="G487" s="37">
        <v>-5.4495049559446507E-3</v>
      </c>
      <c r="H487" s="37">
        <v>5.1961387537268422E-2</v>
      </c>
      <c r="I487" s="33">
        <v>32.5</v>
      </c>
      <c r="J487" s="33">
        <v>5.0199999999999996</v>
      </c>
      <c r="K487" s="33">
        <v>686.06761599999993</v>
      </c>
      <c r="L487" s="33">
        <v>22.77834</v>
      </c>
      <c r="M487" s="33">
        <v>90322.567959831838</v>
      </c>
      <c r="N487" s="33">
        <v>43.771737307999999</v>
      </c>
      <c r="O487" s="33">
        <v>5762.6619090001423</v>
      </c>
      <c r="P487" s="33">
        <v>21.381702007433407</v>
      </c>
      <c r="Q487" s="33">
        <v>24.711793345102819</v>
      </c>
      <c r="R487" s="33">
        <v>15.673757958759611</v>
      </c>
      <c r="S487" s="37">
        <v>-2.559629088010551E-3</v>
      </c>
      <c r="T487" s="37">
        <v>0.99744037091198945</v>
      </c>
      <c r="U487" s="37">
        <v>5.6260826246688822E-2</v>
      </c>
      <c r="V487" s="37">
        <v>4.1907784772461376E-2</v>
      </c>
      <c r="W487" s="37">
        <v>2.2472382169810068E-2</v>
      </c>
      <c r="X487" s="37">
        <v>7.5349507214461653E-3</v>
      </c>
    </row>
    <row r="488" spans="1:24" x14ac:dyDescent="0.3">
      <c r="A488" s="34">
        <v>24320</v>
      </c>
      <c r="B488" s="33">
        <v>80.650000000000006</v>
      </c>
      <c r="C488" s="33">
        <v>2.87</v>
      </c>
      <c r="D488" s="33">
        <v>5.4933300000000003</v>
      </c>
      <c r="E488" s="37">
        <v>-2.8760279050983439E-2</v>
      </c>
      <c r="F488" s="37">
        <v>2.2233201279623138E-2</v>
      </c>
      <c r="G488" s="37">
        <v>-4.6894463145306098E-3</v>
      </c>
      <c r="H488" s="37">
        <v>5.2729881903686326E-2</v>
      </c>
      <c r="I488" s="33">
        <v>32.700000000000003</v>
      </c>
      <c r="J488" s="33">
        <v>5.22</v>
      </c>
      <c r="K488" s="33">
        <v>640.64463149847097</v>
      </c>
      <c r="L488" s="33">
        <v>22.797893272171251</v>
      </c>
      <c r="M488" s="33">
        <v>84592.631885217575</v>
      </c>
      <c r="N488" s="33">
        <v>43.63635925045871</v>
      </c>
      <c r="O488" s="33">
        <v>5761.8752946561963</v>
      </c>
      <c r="P488" s="33">
        <v>19.913903864009814</v>
      </c>
      <c r="Q488" s="33">
        <v>23.008866665632205</v>
      </c>
      <c r="R488" s="33">
        <v>14.681440947476304</v>
      </c>
      <c r="S488" s="37">
        <v>-6.2366293751225169E-2</v>
      </c>
      <c r="T488" s="37">
        <v>0.93763370624877485</v>
      </c>
      <c r="U488" s="37">
        <v>7.7115140676836669E-2</v>
      </c>
      <c r="V488" s="37">
        <v>2.7122607737339877E-2</v>
      </c>
      <c r="W488" s="37">
        <v>2.152867902628941E-2</v>
      </c>
      <c r="X488" s="37">
        <v>1.0096590106072334E-2</v>
      </c>
    </row>
    <row r="489" spans="1:24" x14ac:dyDescent="0.3">
      <c r="A489" s="34">
        <v>24351</v>
      </c>
      <c r="B489" s="33">
        <v>77.81</v>
      </c>
      <c r="C489" s="33">
        <v>2.89</v>
      </c>
      <c r="D489" s="33">
        <v>5.51</v>
      </c>
      <c r="E489" s="37">
        <v>-3.3523190030282368E-2</v>
      </c>
      <c r="F489" s="37">
        <v>2.2167674045349806E-2</v>
      </c>
      <c r="G489" s="37">
        <v>-3.9368041832892331E-3</v>
      </c>
      <c r="H489" s="37">
        <v>5.3488166608604004E-2</v>
      </c>
      <c r="I489" s="33">
        <v>32.700000000000003</v>
      </c>
      <c r="J489" s="33">
        <v>5.18</v>
      </c>
      <c r="K489" s="33">
        <v>618.08504373088681</v>
      </c>
      <c r="L489" s="33">
        <v>22.956763608562689</v>
      </c>
      <c r="M489" s="33">
        <v>81866.403130826235</v>
      </c>
      <c r="N489" s="33">
        <v>43.768777675840973</v>
      </c>
      <c r="O489" s="33">
        <v>5797.2481846915889</v>
      </c>
      <c r="P489" s="33">
        <v>19.161676250615006</v>
      </c>
      <c r="Q489" s="33">
        <v>22.136998500688101</v>
      </c>
      <c r="R489" s="33">
        <v>14.121597096188749</v>
      </c>
      <c r="S489" s="37">
        <v>-3.5848846942379095E-2</v>
      </c>
      <c r="T489" s="37">
        <v>0.96415115305762089</v>
      </c>
      <c r="U489" s="37">
        <v>0.1668944324741779</v>
      </c>
      <c r="V489" s="37">
        <v>4.6772371760575915E-2</v>
      </c>
      <c r="W489" s="37">
        <v>3.0807945750139787E-2</v>
      </c>
      <c r="X489" s="37">
        <v>1.567089976161995E-2</v>
      </c>
    </row>
    <row r="490" spans="1:24" x14ac:dyDescent="0.3">
      <c r="A490" s="34">
        <v>24381</v>
      </c>
      <c r="B490" s="33">
        <v>77.13</v>
      </c>
      <c r="C490" s="33">
        <v>2.8833299999999999</v>
      </c>
      <c r="D490" s="33">
        <v>5.5233299999999996</v>
      </c>
      <c r="E490" s="37">
        <v>-3.825908237241249E-2</v>
      </c>
      <c r="F490" s="37">
        <v>2.2102491206732466E-2</v>
      </c>
      <c r="G490" s="37">
        <v>-3.191453368952768E-3</v>
      </c>
      <c r="H490" s="37">
        <v>5.4236107054869365E-2</v>
      </c>
      <c r="I490" s="33">
        <v>32.9</v>
      </c>
      <c r="J490" s="33">
        <v>5.01</v>
      </c>
      <c r="K490" s="33">
        <v>608.95893282674774</v>
      </c>
      <c r="L490" s="33">
        <v>22.764547644072948</v>
      </c>
      <c r="M490" s="33">
        <v>80908.901283109881</v>
      </c>
      <c r="N490" s="33">
        <v>43.607949467781147</v>
      </c>
      <c r="O490" s="33">
        <v>5793.9396048753952</v>
      </c>
      <c r="P490" s="33">
        <v>18.825409371315672</v>
      </c>
      <c r="Q490" s="33">
        <v>21.746931566579885</v>
      </c>
      <c r="R490" s="33">
        <v>13.964401909717507</v>
      </c>
      <c r="S490" s="37">
        <v>-8.7776476829310637E-3</v>
      </c>
      <c r="T490" s="37">
        <v>0.9912223523170689</v>
      </c>
      <c r="U490" s="37">
        <v>0.22707193701882122</v>
      </c>
      <c r="V490" s="37">
        <v>6.0164744920792046E-2</v>
      </c>
      <c r="W490" s="37">
        <v>4.2491379214100178E-2</v>
      </c>
      <c r="X490" s="37">
        <v>2.1415943578717567E-2</v>
      </c>
    </row>
    <row r="491" spans="1:24" x14ac:dyDescent="0.3">
      <c r="A491" s="34">
        <v>24412</v>
      </c>
      <c r="B491" s="33">
        <v>80.989999999999995</v>
      </c>
      <c r="C491" s="33">
        <v>2.8766699999999998</v>
      </c>
      <c r="D491" s="33">
        <v>5.53667</v>
      </c>
      <c r="E491" s="37">
        <v>-3.8768824978046235E-2</v>
      </c>
      <c r="F491" s="37">
        <v>1.9204761614687094E-2</v>
      </c>
      <c r="G491" s="37">
        <v>-4.1353636723906462E-4</v>
      </c>
      <c r="H491" s="37">
        <v>5.5240310140486137E-2</v>
      </c>
      <c r="I491" s="33">
        <v>32.9</v>
      </c>
      <c r="J491" s="33">
        <v>5.16</v>
      </c>
      <c r="K491" s="33">
        <v>639.43451276595738</v>
      </c>
      <c r="L491" s="33">
        <v>22.711965425835867</v>
      </c>
      <c r="M491" s="33">
        <v>85209.485271708909</v>
      </c>
      <c r="N491" s="33">
        <v>43.713271808814589</v>
      </c>
      <c r="O491" s="33">
        <v>5825.1240995099715</v>
      </c>
      <c r="P491" s="33">
        <v>19.711251211928968</v>
      </c>
      <c r="Q491" s="33">
        <v>22.765719180291434</v>
      </c>
      <c r="R491" s="33">
        <v>14.627926172229877</v>
      </c>
      <c r="S491" s="37">
        <v>4.883338031499062E-2</v>
      </c>
      <c r="T491" s="37">
        <v>1.0488333803149905</v>
      </c>
      <c r="U491" s="37">
        <v>0.23599848879853669</v>
      </c>
      <c r="V491" s="37">
        <v>6.6662333044149591E-2</v>
      </c>
      <c r="W491" s="37">
        <v>3.9907933656881056E-2</v>
      </c>
      <c r="X491" s="37">
        <v>1.8759539927561519E-2</v>
      </c>
    </row>
    <row r="492" spans="1:24" x14ac:dyDescent="0.3">
      <c r="A492" s="34">
        <v>24442</v>
      </c>
      <c r="B492" s="33">
        <v>81.33</v>
      </c>
      <c r="C492" s="33">
        <v>2.87</v>
      </c>
      <c r="D492" s="33">
        <v>5.55</v>
      </c>
      <c r="E492" s="37">
        <v>-3.9277847058339366E-2</v>
      </c>
      <c r="F492" s="37">
        <v>1.6296462756009156E-2</v>
      </c>
      <c r="G492" s="37">
        <v>2.3134952738361747E-3</v>
      </c>
      <c r="H492" s="37">
        <v>5.6229716334985191E-2</v>
      </c>
      <c r="I492" s="33">
        <v>32.9</v>
      </c>
      <c r="J492" s="33">
        <v>4.84</v>
      </c>
      <c r="K492" s="33">
        <v>642.11889027355619</v>
      </c>
      <c r="L492" s="33">
        <v>22.659304255319149</v>
      </c>
      <c r="M492" s="33">
        <v>85818.825851449612</v>
      </c>
      <c r="N492" s="33">
        <v>43.818515197568388</v>
      </c>
      <c r="O492" s="33">
        <v>5856.3197279668684</v>
      </c>
      <c r="P492" s="33">
        <v>19.736473752791966</v>
      </c>
      <c r="Q492" s="33">
        <v>22.790219081135159</v>
      </c>
      <c r="R492" s="33">
        <v>14.654054054054054</v>
      </c>
      <c r="S492" s="37">
        <v>4.1892619177853578E-3</v>
      </c>
      <c r="T492" s="37">
        <v>1.0041892619177855</v>
      </c>
      <c r="U492" s="37">
        <v>0.14090135630241618</v>
      </c>
      <c r="V492" s="37">
        <v>5.309275896182708E-2</v>
      </c>
      <c r="W492" s="37">
        <v>2.0597973773404554E-2</v>
      </c>
      <c r="X492" s="37">
        <v>1.329269561297064E-2</v>
      </c>
    </row>
    <row r="493" spans="1:24" x14ac:dyDescent="0.3">
      <c r="A493" s="34">
        <v>24473</v>
      </c>
      <c r="B493" s="33">
        <v>84.45</v>
      </c>
      <c r="C493" s="33">
        <v>2.88</v>
      </c>
      <c r="D493" s="33">
        <v>5.5166700000000004</v>
      </c>
      <c r="E493" s="37">
        <v>-3.9782699136618915E-2</v>
      </c>
      <c r="F493" s="37">
        <v>1.3377479066591036E-2</v>
      </c>
      <c r="G493" s="37">
        <v>4.9919759897658622E-3</v>
      </c>
      <c r="H493" s="37">
        <v>5.7205051876646706E-2</v>
      </c>
      <c r="I493" s="33">
        <v>32.9</v>
      </c>
      <c r="J493" s="33">
        <v>4.58</v>
      </c>
      <c r="K493" s="33">
        <v>666.75200151975685</v>
      </c>
      <c r="L493" s="33">
        <v>22.738256534954406</v>
      </c>
      <c r="M493" s="33">
        <v>89364.273470543078</v>
      </c>
      <c r="N493" s="33">
        <v>43.555367249544076</v>
      </c>
      <c r="O493" s="33">
        <v>5837.6933869359491</v>
      </c>
      <c r="P493" s="33">
        <v>20.432242125384274</v>
      </c>
      <c r="Q493" s="33">
        <v>23.586985839267914</v>
      </c>
      <c r="R493" s="33">
        <v>15.308147850061721</v>
      </c>
      <c r="S493" s="37">
        <v>3.764469107512524E-2</v>
      </c>
      <c r="T493" s="37">
        <v>1.0376446910751251</v>
      </c>
      <c r="U493" s="37">
        <v>0.16805931261217522</v>
      </c>
      <c r="V493" s="37">
        <v>3.295894451053627E-2</v>
      </c>
      <c r="W493" s="37">
        <v>3.2684683109660995E-2</v>
      </c>
      <c r="X493" s="37">
        <v>1.6221754624256235E-2</v>
      </c>
    </row>
    <row r="494" spans="1:24" x14ac:dyDescent="0.3">
      <c r="A494" s="34">
        <v>24504</v>
      </c>
      <c r="B494" s="33">
        <v>87.36</v>
      </c>
      <c r="C494" s="33">
        <v>2.89</v>
      </c>
      <c r="D494" s="33">
        <v>5.4833299999999996</v>
      </c>
      <c r="E494" s="37">
        <v>-2.7340271666485005E-2</v>
      </c>
      <c r="F494" s="37">
        <v>1.2481718588246871E-2</v>
      </c>
      <c r="G494" s="37">
        <v>7.4800640117489436E-3</v>
      </c>
      <c r="H494" s="37">
        <v>5.8383470845367214E-2</v>
      </c>
      <c r="I494" s="33">
        <v>32.9</v>
      </c>
      <c r="J494" s="33">
        <v>4.63</v>
      </c>
      <c r="K494" s="33">
        <v>689.727114893617</v>
      </c>
      <c r="L494" s="33">
        <v>22.817208814589666</v>
      </c>
      <c r="M494" s="33">
        <v>92698.458570129849</v>
      </c>
      <c r="N494" s="33">
        <v>43.292140349240114</v>
      </c>
      <c r="O494" s="33">
        <v>5818.4093272819364</v>
      </c>
      <c r="P494" s="33">
        <v>21.074443163678435</v>
      </c>
      <c r="Q494" s="33">
        <v>24.320019544824323</v>
      </c>
      <c r="R494" s="33">
        <v>15.931924578677556</v>
      </c>
      <c r="S494" s="37">
        <v>3.3877868742785852E-2</v>
      </c>
      <c r="T494" s="37">
        <v>1.0338778687427859</v>
      </c>
      <c r="U494" s="37">
        <v>0.12260799587604643</v>
      </c>
      <c r="V494" s="37">
        <v>1.7656102411200081E-2</v>
      </c>
      <c r="W494" s="37">
        <v>3.3293949226818498E-2</v>
      </c>
      <c r="X494" s="37">
        <v>1.1654050151228112E-2</v>
      </c>
    </row>
    <row r="495" spans="1:24" x14ac:dyDescent="0.3">
      <c r="A495" s="34">
        <v>24532</v>
      </c>
      <c r="B495" s="33">
        <v>89.42</v>
      </c>
      <c r="C495" s="33">
        <v>2.9</v>
      </c>
      <c r="D495" s="33">
        <v>5.45</v>
      </c>
      <c r="E495" s="37">
        <v>-1.4746125597497328E-2</v>
      </c>
      <c r="F495" s="37">
        <v>1.1573260268404439E-2</v>
      </c>
      <c r="G495" s="37">
        <v>9.9679143935711423E-3</v>
      </c>
      <c r="H495" s="37">
        <v>5.9562250540171391E-2</v>
      </c>
      <c r="I495" s="33">
        <v>33</v>
      </c>
      <c r="J495" s="33">
        <v>4.54</v>
      </c>
      <c r="K495" s="33">
        <v>703.85191696969696</v>
      </c>
      <c r="L495" s="33">
        <v>22.826778787878787</v>
      </c>
      <c r="M495" s="33">
        <v>94852.471776163875</v>
      </c>
      <c r="N495" s="33">
        <v>42.898601515151512</v>
      </c>
      <c r="O495" s="33">
        <v>5781.1001026626382</v>
      </c>
      <c r="P495" s="33">
        <v>21.443898602019097</v>
      </c>
      <c r="Q495" s="33">
        <v>24.737345583070862</v>
      </c>
      <c r="R495" s="33">
        <v>16.407339449541283</v>
      </c>
      <c r="S495" s="37">
        <v>2.3306858809239578E-2</v>
      </c>
      <c r="T495" s="37">
        <v>1.0233068588092396</v>
      </c>
      <c r="U495" s="37">
        <v>3.566916186474467E-2</v>
      </c>
      <c r="V495" s="37">
        <v>-5.5105701132527329E-3</v>
      </c>
      <c r="W495" s="37">
        <v>3.0234907062867578E-2</v>
      </c>
      <c r="X495" s="37">
        <v>5.5453803246301447E-3</v>
      </c>
    </row>
    <row r="496" spans="1:24" x14ac:dyDescent="0.3">
      <c r="A496" s="34">
        <v>24563</v>
      </c>
      <c r="B496" s="33">
        <v>90.96</v>
      </c>
      <c r="C496" s="33">
        <v>2.9</v>
      </c>
      <c r="D496" s="33">
        <v>5.41</v>
      </c>
      <c r="E496" s="37">
        <v>-1.9974386155026114E-3</v>
      </c>
      <c r="F496" s="37">
        <v>1.0650581075805299E-2</v>
      </c>
      <c r="G496" s="37">
        <v>1.2455678214632115E-2</v>
      </c>
      <c r="H496" s="37">
        <v>6.0742202174814075E-2</v>
      </c>
      <c r="I496" s="33">
        <v>33.1</v>
      </c>
      <c r="J496" s="33">
        <v>4.59</v>
      </c>
      <c r="K496" s="33">
        <v>713.81066102719024</v>
      </c>
      <c r="L496" s="33">
        <v>22.757815709969787</v>
      </c>
      <c r="M496" s="33">
        <v>96450.105765010798</v>
      </c>
      <c r="N496" s="33">
        <v>42.455097583081567</v>
      </c>
      <c r="O496" s="33">
        <v>5736.5333354079639</v>
      </c>
      <c r="P496" s="33">
        <v>21.686025566746242</v>
      </c>
      <c r="Q496" s="33">
        <v>25.007294802946536</v>
      </c>
      <c r="R496" s="33">
        <v>16.813308687615525</v>
      </c>
      <c r="S496" s="37">
        <v>1.7075478636445998E-2</v>
      </c>
      <c r="T496" s="37">
        <v>1.017075478636446</v>
      </c>
      <c r="U496" s="37">
        <v>-6.6036665283414342E-3</v>
      </c>
      <c r="V496" s="37">
        <v>-7.5864154649170068E-3</v>
      </c>
      <c r="W496" s="37">
        <v>3.0270060080332506E-2</v>
      </c>
      <c r="X496" s="37">
        <v>2.8428805796547607E-3</v>
      </c>
    </row>
    <row r="497" spans="1:24" x14ac:dyDescent="0.3">
      <c r="A497" s="34">
        <v>24593</v>
      </c>
      <c r="B497" s="33">
        <v>92.59</v>
      </c>
      <c r="C497" s="33">
        <v>2.9</v>
      </c>
      <c r="D497" s="33">
        <v>5.37</v>
      </c>
      <c r="E497" s="37">
        <v>1.3385353674565614E-2</v>
      </c>
      <c r="F497" s="37">
        <v>1.09300697373369E-2</v>
      </c>
      <c r="G497" s="37">
        <v>1.5757439463773615E-2</v>
      </c>
      <c r="H497" s="37">
        <v>6.2602630344344767E-2</v>
      </c>
      <c r="I497" s="33">
        <v>33.200000000000003</v>
      </c>
      <c r="J497" s="33">
        <v>4.8499999999999996</v>
      </c>
      <c r="K497" s="33">
        <v>724.41356234939747</v>
      </c>
      <c r="L497" s="33">
        <v>22.689268072289153</v>
      </c>
      <c r="M497" s="33">
        <v>98138.251112009952</v>
      </c>
      <c r="N497" s="33">
        <v>42.014265361445773</v>
      </c>
      <c r="O497" s="33">
        <v>5691.7853814828104</v>
      </c>
      <c r="P497" s="33">
        <v>21.948477389658397</v>
      </c>
      <c r="Q497" s="33">
        <v>25.300129034292659</v>
      </c>
      <c r="R497" s="33">
        <v>17.242085661080075</v>
      </c>
      <c r="S497" s="37">
        <v>1.7761295017675198E-2</v>
      </c>
      <c r="T497" s="37">
        <v>1.0177612950176751</v>
      </c>
      <c r="U497" s="37">
        <v>4.631708153350389E-2</v>
      </c>
      <c r="V497" s="37">
        <v>-2.3682105942860687E-2</v>
      </c>
      <c r="W497" s="37">
        <v>2.8902523788695511E-2</v>
      </c>
      <c r="X497" s="37">
        <v>-4.1551190117150583E-4</v>
      </c>
    </row>
    <row r="498" spans="1:24" x14ac:dyDescent="0.3">
      <c r="A498" s="34">
        <v>24624</v>
      </c>
      <c r="B498" s="33">
        <v>91.43</v>
      </c>
      <c r="C498" s="33">
        <v>2.9</v>
      </c>
      <c r="D498" s="33">
        <v>5.33</v>
      </c>
      <c r="E498" s="37">
        <v>2.9000017352113883E-2</v>
      </c>
      <c r="F498" s="37">
        <v>1.1214109571214159E-2</v>
      </c>
      <c r="G498" s="37">
        <v>1.9055053153632429E-2</v>
      </c>
      <c r="H498" s="37">
        <v>6.445756222479293E-2</v>
      </c>
      <c r="I498" s="33">
        <v>33.299999999999997</v>
      </c>
      <c r="J498" s="33">
        <v>5.0199999999999996</v>
      </c>
      <c r="K498" s="33">
        <v>713.18969339339355</v>
      </c>
      <c r="L498" s="33">
        <v>22.621132132132132</v>
      </c>
      <c r="M498" s="33">
        <v>96873.102230830569</v>
      </c>
      <c r="N498" s="33">
        <v>41.576080780780778</v>
      </c>
      <c r="O498" s="33">
        <v>5647.3108923802565</v>
      </c>
      <c r="P498" s="33">
        <v>21.552097609793488</v>
      </c>
      <c r="Q498" s="33">
        <v>24.835207934713097</v>
      </c>
      <c r="R498" s="33">
        <v>17.153846153846153</v>
      </c>
      <c r="S498" s="37">
        <v>-1.26074922836205E-2</v>
      </c>
      <c r="T498" s="37">
        <v>0.98739250771637954</v>
      </c>
      <c r="U498" s="37">
        <v>5.1430642095736889E-2</v>
      </c>
      <c r="V498" s="37">
        <v>-7.2814080885480248E-2</v>
      </c>
      <c r="W498" s="37">
        <v>2.3326587880042382E-2</v>
      </c>
      <c r="X498" s="37">
        <v>-2.4694471784862948E-3</v>
      </c>
    </row>
    <row r="499" spans="1:24" x14ac:dyDescent="0.3">
      <c r="A499" s="34">
        <v>24654</v>
      </c>
      <c r="B499" s="33">
        <v>93.01</v>
      </c>
      <c r="C499" s="33">
        <v>2.9066700000000001</v>
      </c>
      <c r="D499" s="33">
        <v>5.32</v>
      </c>
      <c r="E499" s="37">
        <v>4.4848069932234003E-2</v>
      </c>
      <c r="F499" s="37">
        <v>1.150158007519142E-2</v>
      </c>
      <c r="G499" s="37">
        <v>2.2348300289578127E-2</v>
      </c>
      <c r="H499" s="37">
        <v>6.6305405170018261E-2</v>
      </c>
      <c r="I499" s="33">
        <v>33.4</v>
      </c>
      <c r="J499" s="33">
        <v>5.16</v>
      </c>
      <c r="K499" s="33">
        <v>723.34211167664682</v>
      </c>
      <c r="L499" s="33">
        <v>22.605277021257486</v>
      </c>
      <c r="M499" s="33">
        <v>98507.987321989116</v>
      </c>
      <c r="N499" s="33">
        <v>41.373831137724558</v>
      </c>
      <c r="O499" s="33">
        <v>5634.4747075903897</v>
      </c>
      <c r="P499" s="33">
        <v>21.804196245666368</v>
      </c>
      <c r="Q499" s="33">
        <v>25.117400694974119</v>
      </c>
      <c r="R499" s="33">
        <v>17.483082706766918</v>
      </c>
      <c r="S499" s="37">
        <v>1.7133362078040469E-2</v>
      </c>
      <c r="T499" s="37">
        <v>1.0171333620780405</v>
      </c>
      <c r="U499" s="37">
        <v>9.3093287630045873E-2</v>
      </c>
      <c r="V499" s="37">
        <v>-7.0670358456894178E-2</v>
      </c>
      <c r="W499" s="37">
        <v>2.642608439960803E-2</v>
      </c>
      <c r="X499" s="37">
        <v>-6.67126204620061E-4</v>
      </c>
    </row>
    <row r="500" spans="1:24" x14ac:dyDescent="0.3">
      <c r="A500" s="34">
        <v>24685</v>
      </c>
      <c r="B500" s="33">
        <v>94.49</v>
      </c>
      <c r="C500" s="33">
        <v>2.9133300000000002</v>
      </c>
      <c r="D500" s="33">
        <v>5.31</v>
      </c>
      <c r="E500" s="37">
        <v>5.2436925058057859E-2</v>
      </c>
      <c r="F500" s="37">
        <v>8.8740392815793712E-3</v>
      </c>
      <c r="G500" s="37">
        <v>2.4609323894196677E-2</v>
      </c>
      <c r="H500" s="37">
        <v>6.7419048821330207E-2</v>
      </c>
      <c r="I500" s="33">
        <v>33.5</v>
      </c>
      <c r="J500" s="33">
        <v>5.28</v>
      </c>
      <c r="K500" s="33">
        <v>732.65853641791045</v>
      </c>
      <c r="L500" s="33">
        <v>22.589439029552238</v>
      </c>
      <c r="M500" s="33">
        <v>100033.10097653554</v>
      </c>
      <c r="N500" s="33">
        <v>41.172788955223872</v>
      </c>
      <c r="O500" s="33">
        <v>5621.5024466652931</v>
      </c>
      <c r="P500" s="33">
        <v>22.030627049126025</v>
      </c>
      <c r="Q500" s="33">
        <v>25.369524753969284</v>
      </c>
      <c r="R500" s="33">
        <v>17.794726930320152</v>
      </c>
      <c r="S500" s="37">
        <v>1.5786994540158941E-2</v>
      </c>
      <c r="T500" s="37">
        <v>1.015786994540159</v>
      </c>
      <c r="U500" s="37">
        <v>7.2539600915877411E-2</v>
      </c>
      <c r="V500" s="37">
        <v>-7.5729769492215659E-2</v>
      </c>
      <c r="W500" s="37">
        <v>2.1526114409090802E-2</v>
      </c>
      <c r="X500" s="37">
        <v>-1.457684190043107E-3</v>
      </c>
    </row>
    <row r="501" spans="1:24" x14ac:dyDescent="0.3">
      <c r="A501" s="34">
        <v>24716</v>
      </c>
      <c r="B501" s="33">
        <v>95.81</v>
      </c>
      <c r="C501" s="33">
        <v>2.92</v>
      </c>
      <c r="D501" s="33">
        <v>5.3</v>
      </c>
      <c r="E501" s="37">
        <v>6.0054390319842943E-2</v>
      </c>
      <c r="F501" s="37">
        <v>6.2155778378389925E-3</v>
      </c>
      <c r="G501" s="37">
        <v>2.6853596553086057E-2</v>
      </c>
      <c r="H501" s="37">
        <v>6.8523786486768046E-2</v>
      </c>
      <c r="I501" s="33">
        <v>33.6</v>
      </c>
      <c r="J501" s="33">
        <v>5.3</v>
      </c>
      <c r="K501" s="33">
        <v>740.68258720238089</v>
      </c>
      <c r="L501" s="33">
        <v>22.573772619047617</v>
      </c>
      <c r="M501" s="33">
        <v>101385.50140970333</v>
      </c>
      <c r="N501" s="33">
        <v>40.972943452380946</v>
      </c>
      <c r="O501" s="33">
        <v>5608.4245639435094</v>
      </c>
      <c r="P501" s="33">
        <v>22.219145488664793</v>
      </c>
      <c r="Q501" s="33">
        <v>25.577428710702126</v>
      </c>
      <c r="R501" s="33">
        <v>18.077358490566038</v>
      </c>
      <c r="S501" s="37">
        <v>1.387305486824747E-2</v>
      </c>
      <c r="T501" s="37">
        <v>1.0138730548682475</v>
      </c>
      <c r="U501" s="37">
        <v>3.2560760029326286E-2</v>
      </c>
      <c r="V501" s="37">
        <v>-7.1564096825144308E-2</v>
      </c>
      <c r="W501" s="37">
        <v>2.5248816750764291E-2</v>
      </c>
      <c r="X501" s="37">
        <v>-5.5295206733978475E-3</v>
      </c>
    </row>
    <row r="502" spans="1:24" x14ac:dyDescent="0.3">
      <c r="A502" s="34">
        <v>24746</v>
      </c>
      <c r="B502" s="33">
        <v>95.66</v>
      </c>
      <c r="C502" s="33">
        <v>2.92</v>
      </c>
      <c r="D502" s="33">
        <v>5.31</v>
      </c>
      <c r="E502" s="37">
        <v>6.7700627815901138E-2</v>
      </c>
      <c r="F502" s="37">
        <v>3.5268211518744152E-3</v>
      </c>
      <c r="G502" s="37">
        <v>2.9082091642532504E-2</v>
      </c>
      <c r="H502" s="37">
        <v>6.9621655865463872E-2</v>
      </c>
      <c r="I502" s="33">
        <v>33.700000000000003</v>
      </c>
      <c r="J502" s="33">
        <v>5.48</v>
      </c>
      <c r="K502" s="33">
        <v>737.32854540059338</v>
      </c>
      <c r="L502" s="33">
        <v>22.506788130563795</v>
      </c>
      <c r="M502" s="33">
        <v>101183.12586345947</v>
      </c>
      <c r="N502" s="33">
        <v>40.928440059347174</v>
      </c>
      <c r="O502" s="33">
        <v>5616.5837166524125</v>
      </c>
      <c r="P502" s="33">
        <v>22.068199194183894</v>
      </c>
      <c r="Q502" s="33">
        <v>25.395023055830507</v>
      </c>
      <c r="R502" s="33">
        <v>18.015065913371</v>
      </c>
      <c r="S502" s="37">
        <v>-1.5668254106311489E-3</v>
      </c>
      <c r="T502" s="37">
        <v>0.99843317458936887</v>
      </c>
      <c r="U502" s="37">
        <v>5.1018880827981228E-2</v>
      </c>
      <c r="V502" s="37">
        <v>-5.7412946843137913E-2</v>
      </c>
      <c r="W502" s="37">
        <v>1.9557520814394103E-2</v>
      </c>
      <c r="X502" s="37">
        <v>-8.4851786219175551E-3</v>
      </c>
    </row>
    <row r="503" spans="1:24" x14ac:dyDescent="0.3">
      <c r="A503" s="34">
        <v>24777</v>
      </c>
      <c r="B503" s="33">
        <v>92.66</v>
      </c>
      <c r="C503" s="33">
        <v>2.92</v>
      </c>
      <c r="D503" s="33">
        <v>5.32</v>
      </c>
      <c r="E503" s="37">
        <v>7.1948909321038146E-2</v>
      </c>
      <c r="F503" s="37">
        <v>-1.9386833596226616E-3</v>
      </c>
      <c r="G503" s="37">
        <v>3.170673402399693E-2</v>
      </c>
      <c r="H503" s="37">
        <v>6.9992583087092441E-2</v>
      </c>
      <c r="I503" s="33">
        <v>33.799999999999997</v>
      </c>
      <c r="J503" s="33">
        <v>5.75</v>
      </c>
      <c r="K503" s="33">
        <v>712.09209999999996</v>
      </c>
      <c r="L503" s="33">
        <v>22.440200000000001</v>
      </c>
      <c r="M503" s="33">
        <v>97976.565756282362</v>
      </c>
      <c r="N503" s="33">
        <v>40.884200000000007</v>
      </c>
      <c r="O503" s="33">
        <v>5625.2463827263355</v>
      </c>
      <c r="P503" s="33">
        <v>21.263102968336284</v>
      </c>
      <c r="Q503" s="33">
        <v>24.462965360562382</v>
      </c>
      <c r="R503" s="33">
        <v>17.417293233082706</v>
      </c>
      <c r="S503" s="37">
        <v>-3.1863358263648507E-2</v>
      </c>
      <c r="T503" s="37">
        <v>0.9681366417363515</v>
      </c>
      <c r="U503" s="37">
        <v>7.8331815834877805E-2</v>
      </c>
      <c r="V503" s="37">
        <v>-4.9851650754970223E-2</v>
      </c>
      <c r="W503" s="37">
        <v>2.0237220507648424E-2</v>
      </c>
      <c r="X503" s="37">
        <v>-1.0982939160484317E-2</v>
      </c>
    </row>
    <row r="504" spans="1:24" x14ac:dyDescent="0.3">
      <c r="A504" s="34">
        <v>24807</v>
      </c>
      <c r="B504" s="33">
        <v>95.3</v>
      </c>
      <c r="C504" s="33">
        <v>2.92</v>
      </c>
      <c r="D504" s="33">
        <v>5.33</v>
      </c>
      <c r="E504" s="37">
        <v>7.618310307182985E-2</v>
      </c>
      <c r="F504" s="37">
        <v>-7.4710641381505738E-3</v>
      </c>
      <c r="G504" s="37">
        <v>3.4288665112614858E-2</v>
      </c>
      <c r="H504" s="37">
        <v>7.0360773187791104E-2</v>
      </c>
      <c r="I504" s="33">
        <v>33.9</v>
      </c>
      <c r="J504" s="33">
        <v>5.7</v>
      </c>
      <c r="K504" s="33">
        <v>730.22008554572267</v>
      </c>
      <c r="L504" s="33">
        <v>22.374004719764013</v>
      </c>
      <c r="M504" s="33">
        <v>100727.32666661621</v>
      </c>
      <c r="N504" s="33">
        <v>40.840220943952801</v>
      </c>
      <c r="O504" s="33">
        <v>5633.5430339251252</v>
      </c>
      <c r="P504" s="33">
        <v>21.751597808723634</v>
      </c>
      <c r="Q504" s="33">
        <v>25.01828401620644</v>
      </c>
      <c r="R504" s="33">
        <v>17.879924953095685</v>
      </c>
      <c r="S504" s="37">
        <v>2.8092930671654019E-2</v>
      </c>
      <c r="T504" s="37">
        <v>1.028092930671654</v>
      </c>
      <c r="U504" s="37">
        <v>0.13085968404404258</v>
      </c>
      <c r="V504" s="37">
        <v>-3.9452433581367075E-2</v>
      </c>
      <c r="W504" s="37">
        <v>3.63120042238263E-2</v>
      </c>
      <c r="X504" s="37">
        <v>-7.1748530687991696E-3</v>
      </c>
    </row>
    <row r="505" spans="1:24" x14ac:dyDescent="0.3">
      <c r="A505" s="34">
        <v>24838</v>
      </c>
      <c r="B505" s="33">
        <v>95.04</v>
      </c>
      <c r="C505" s="33">
        <v>2.93</v>
      </c>
      <c r="D505" s="33">
        <v>5.3666700000000001</v>
      </c>
      <c r="E505" s="37">
        <v>8.0399558580947161E-2</v>
      </c>
      <c r="F505" s="37">
        <v>-1.3073646339166967E-2</v>
      </c>
      <c r="G505" s="37">
        <v>3.6828513670375429E-2</v>
      </c>
      <c r="H505" s="37">
        <v>7.0726258792153551E-2</v>
      </c>
      <c r="I505" s="33">
        <v>34.1</v>
      </c>
      <c r="J505" s="33">
        <v>5.53</v>
      </c>
      <c r="K505" s="33">
        <v>723.9567483870967</v>
      </c>
      <c r="L505" s="33">
        <v>22.318952785923752</v>
      </c>
      <c r="M505" s="33">
        <v>100119.91366958138</v>
      </c>
      <c r="N505" s="33">
        <v>40.880018548680347</v>
      </c>
      <c r="O505" s="33">
        <v>5653.5199609967622</v>
      </c>
      <c r="P505" s="33">
        <v>21.511535896332184</v>
      </c>
      <c r="Q505" s="33">
        <v>24.736682989926905</v>
      </c>
      <c r="R505" s="33">
        <v>17.709305770617537</v>
      </c>
      <c r="S505" s="37">
        <v>-2.7319550458215617E-3</v>
      </c>
      <c r="T505" s="37">
        <v>0.99726804495417842</v>
      </c>
      <c r="U505" s="37">
        <v>0.11137877706745636</v>
      </c>
      <c r="V505" s="37">
        <v>-2.7348028242066391E-2</v>
      </c>
      <c r="W505" s="37">
        <v>3.485196722070949E-2</v>
      </c>
      <c r="X505" s="37">
        <v>-1.0433319422851639E-2</v>
      </c>
    </row>
    <row r="506" spans="1:24" x14ac:dyDescent="0.3">
      <c r="A506" s="34">
        <v>24869</v>
      </c>
      <c r="B506" s="33">
        <v>90.75</v>
      </c>
      <c r="C506" s="33">
        <v>2.94</v>
      </c>
      <c r="D506" s="33">
        <v>5.4033300000000004</v>
      </c>
      <c r="E506" s="37">
        <v>7.6761775041682911E-2</v>
      </c>
      <c r="F506" s="37">
        <v>-1.3412932147813805E-2</v>
      </c>
      <c r="G506" s="37">
        <v>3.9339861302772228E-2</v>
      </c>
      <c r="H506" s="37">
        <v>7.0131233231753853E-2</v>
      </c>
      <c r="I506" s="33">
        <v>34.200000000000003</v>
      </c>
      <c r="J506" s="33">
        <v>5.56</v>
      </c>
      <c r="K506" s="33">
        <v>689.25686403508757</v>
      </c>
      <c r="L506" s="33">
        <v>22.329643859649121</v>
      </c>
      <c r="M506" s="33">
        <v>95578.41870914225</v>
      </c>
      <c r="N506" s="33">
        <v>41.038923318421055</v>
      </c>
      <c r="O506" s="33">
        <v>5690.8180403710167</v>
      </c>
      <c r="P506" s="33">
        <v>20.424992376214227</v>
      </c>
      <c r="Q506" s="33">
        <v>23.486290074730885</v>
      </c>
      <c r="R506" s="33">
        <v>16.795198516470396</v>
      </c>
      <c r="S506" s="37">
        <v>-4.61893824693747E-2</v>
      </c>
      <c r="T506" s="37">
        <v>0.95381061753062535</v>
      </c>
      <c r="U506" s="37">
        <v>6.6311255912561373E-2</v>
      </c>
      <c r="V506" s="37">
        <v>-1.4191022221721639E-2</v>
      </c>
      <c r="W506" s="37">
        <v>3.6925573991302585E-2</v>
      </c>
      <c r="X506" s="37">
        <v>-1.4112683808417348E-2</v>
      </c>
    </row>
    <row r="507" spans="1:24" x14ac:dyDescent="0.3">
      <c r="A507" s="34">
        <v>24898</v>
      </c>
      <c r="B507" s="33">
        <v>89.09</v>
      </c>
      <c r="C507" s="33">
        <v>2.95</v>
      </c>
      <c r="D507" s="33">
        <v>5.44</v>
      </c>
      <c r="E507" s="37">
        <v>7.3175173543954308E-2</v>
      </c>
      <c r="F507" s="37">
        <v>-1.3747345960938961E-2</v>
      </c>
      <c r="G507" s="37">
        <v>4.1787390303634986E-2</v>
      </c>
      <c r="H507" s="37">
        <v>6.9541001477037234E-2</v>
      </c>
      <c r="I507" s="33">
        <v>34.299999999999997</v>
      </c>
      <c r="J507" s="33">
        <v>5.74</v>
      </c>
      <c r="K507" s="33">
        <v>674.6762323615161</v>
      </c>
      <c r="L507" s="33">
        <v>22.340272594752189</v>
      </c>
      <c r="M507" s="33">
        <v>93814.698309349886</v>
      </c>
      <c r="N507" s="33">
        <v>41.196977259475219</v>
      </c>
      <c r="O507" s="33">
        <v>5728.4988079791601</v>
      </c>
      <c r="P507" s="33">
        <v>19.934711308295711</v>
      </c>
      <c r="Q507" s="33">
        <v>22.923790260635631</v>
      </c>
      <c r="R507" s="33">
        <v>16.376838235294116</v>
      </c>
      <c r="S507" s="37">
        <v>-1.8461378412407685E-2</v>
      </c>
      <c r="T507" s="37">
        <v>0.98153862158759231</v>
      </c>
      <c r="U507" s="37">
        <v>0.11245499590272767</v>
      </c>
      <c r="V507" s="37">
        <v>1.4000799535057951E-2</v>
      </c>
      <c r="W507" s="37">
        <v>3.9033090948879412E-2</v>
      </c>
      <c r="X507" s="37">
        <v>-1.0814434237417458E-2</v>
      </c>
    </row>
    <row r="508" spans="1:24" x14ac:dyDescent="0.3">
      <c r="A508" s="34">
        <v>24929</v>
      </c>
      <c r="B508" s="33">
        <v>95.67</v>
      </c>
      <c r="C508" s="33">
        <v>2.96333</v>
      </c>
      <c r="D508" s="33">
        <v>5.4833299999999996</v>
      </c>
      <c r="E508" s="37">
        <v>6.9634797125736503E-2</v>
      </c>
      <c r="F508" s="37">
        <v>-1.4078195875458555E-2</v>
      </c>
      <c r="G508" s="37">
        <v>4.4173539016211016E-2</v>
      </c>
      <c r="H508" s="37">
        <v>6.8955129106254454E-2</v>
      </c>
      <c r="I508" s="33">
        <v>34.4</v>
      </c>
      <c r="J508" s="33">
        <v>5.64</v>
      </c>
      <c r="K508" s="33">
        <v>722.40027645348835</v>
      </c>
      <c r="L508" s="33">
        <v>22.375984229360466</v>
      </c>
      <c r="M508" s="33">
        <v>100710.07952026732</v>
      </c>
      <c r="N508" s="33">
        <v>41.404401671220924</v>
      </c>
      <c r="O508" s="33">
        <v>5772.2023657977152</v>
      </c>
      <c r="P508" s="33">
        <v>21.277356015671746</v>
      </c>
      <c r="Q508" s="33">
        <v>24.465807304987646</v>
      </c>
      <c r="R508" s="33">
        <v>17.447427019712475</v>
      </c>
      <c r="S508" s="37">
        <v>7.1257674957523567E-2</v>
      </c>
      <c r="T508" s="37">
        <v>1.0712576749575236</v>
      </c>
      <c r="U508" s="37">
        <v>0.10854274364788874</v>
      </c>
      <c r="V508" s="37">
        <v>2.8572112147911888E-2</v>
      </c>
      <c r="W508" s="37">
        <v>3.9558606170532862E-2</v>
      </c>
      <c r="X508" s="37">
        <v>-9.1325812910700854E-3</v>
      </c>
    </row>
    <row r="509" spans="1:24" x14ac:dyDescent="0.3">
      <c r="A509" s="34">
        <v>24959</v>
      </c>
      <c r="B509" s="33">
        <v>97.87</v>
      </c>
      <c r="C509" s="33">
        <v>2.9766699999999999</v>
      </c>
      <c r="D509" s="33">
        <v>5.5266700000000002</v>
      </c>
      <c r="E509" s="37">
        <v>6.2431129781304051E-2</v>
      </c>
      <c r="F509" s="37">
        <v>-1.4596783883872977E-2</v>
      </c>
      <c r="G509" s="37">
        <v>4.673161004577242E-2</v>
      </c>
      <c r="H509" s="37">
        <v>6.9102872335742305E-2</v>
      </c>
      <c r="I509" s="33">
        <v>34.5</v>
      </c>
      <c r="J509" s="33">
        <v>5.87</v>
      </c>
      <c r="K509" s="33">
        <v>736.87032202898547</v>
      </c>
      <c r="L509" s="33">
        <v>22.411564130724635</v>
      </c>
      <c r="M509" s="33">
        <v>102987.72073204738</v>
      </c>
      <c r="N509" s="33">
        <v>41.61069891333333</v>
      </c>
      <c r="O509" s="33">
        <v>5815.6651327085347</v>
      </c>
      <c r="P509" s="33">
        <v>21.63022714277988</v>
      </c>
      <c r="Q509" s="33">
        <v>24.869313748785782</v>
      </c>
      <c r="R509" s="33">
        <v>17.708674482102243</v>
      </c>
      <c r="S509" s="37">
        <v>2.2735297747652313E-2</v>
      </c>
      <c r="T509" s="37">
        <v>1.0227352977476523</v>
      </c>
      <c r="U509" s="37">
        <v>5.5439829079930059E-2</v>
      </c>
      <c r="V509" s="37">
        <v>1.6610436411883533E-2</v>
      </c>
      <c r="W509" s="37">
        <v>2.1938879022968649E-2</v>
      </c>
      <c r="X509" s="37">
        <v>-1.1816447493210092E-2</v>
      </c>
    </row>
    <row r="510" spans="1:24" x14ac:dyDescent="0.3">
      <c r="A510" s="34">
        <v>24990</v>
      </c>
      <c r="B510" s="33">
        <v>100.5</v>
      </c>
      <c r="C510" s="33">
        <v>2.99</v>
      </c>
      <c r="D510" s="33">
        <v>5.57</v>
      </c>
      <c r="E510" s="37">
        <v>5.5336276650663097E-2</v>
      </c>
      <c r="F510" s="37">
        <v>-1.5108011994898529E-2</v>
      </c>
      <c r="G510" s="37">
        <v>4.9218721667152465E-2</v>
      </c>
      <c r="H510" s="37">
        <v>6.924881300640795E-2</v>
      </c>
      <c r="I510" s="33">
        <v>34.700000000000003</v>
      </c>
      <c r="J510" s="33">
        <v>5.72</v>
      </c>
      <c r="K510" s="33">
        <v>752.31056195965402</v>
      </c>
      <c r="L510" s="33">
        <v>22.382174927953891</v>
      </c>
      <c r="M510" s="33">
        <v>105406.39038097473</v>
      </c>
      <c r="N510" s="33">
        <v>41.695222190201726</v>
      </c>
      <c r="O510" s="33">
        <v>5841.9263126570086</v>
      </c>
      <c r="P510" s="33">
        <v>22.004623431346534</v>
      </c>
      <c r="Q510" s="33">
        <v>25.296903018034886</v>
      </c>
      <c r="R510" s="33">
        <v>18.043087971274684</v>
      </c>
      <c r="S510" s="37">
        <v>2.6517660061402198E-2</v>
      </c>
      <c r="T510" s="37">
        <v>1.0265176600614021</v>
      </c>
      <c r="U510" s="37">
        <v>6.5059761052783882E-2</v>
      </c>
      <c r="V510" s="37">
        <v>4.512911066133718E-3</v>
      </c>
      <c r="W510" s="37">
        <v>1.1643971154923882E-2</v>
      </c>
      <c r="X510" s="37">
        <v>-9.2399171332298025E-3</v>
      </c>
    </row>
    <row r="511" spans="1:24" x14ac:dyDescent="0.3">
      <c r="A511" s="34">
        <v>25020</v>
      </c>
      <c r="B511" s="33">
        <v>100.3</v>
      </c>
      <c r="C511" s="33">
        <v>3.0033300000000001</v>
      </c>
      <c r="D511" s="33">
        <v>5.6</v>
      </c>
      <c r="E511" s="37">
        <v>4.8355066630056953E-2</v>
      </c>
      <c r="F511" s="37">
        <v>-1.5612090651222488E-2</v>
      </c>
      <c r="G511" s="37">
        <v>5.1638125418816294E-2</v>
      </c>
      <c r="H511" s="37">
        <v>6.9391578229795137E-2</v>
      </c>
      <c r="I511" s="33">
        <v>34.9</v>
      </c>
      <c r="J511" s="33">
        <v>5.5</v>
      </c>
      <c r="K511" s="33">
        <v>746.51077077363891</v>
      </c>
      <c r="L511" s="33">
        <v>22.353122564183384</v>
      </c>
      <c r="M511" s="33">
        <v>104854.77214696939</v>
      </c>
      <c r="N511" s="33">
        <v>41.679564469914034</v>
      </c>
      <c r="O511" s="33">
        <v>5854.3043272485402</v>
      </c>
      <c r="P511" s="33">
        <v>21.753537415670955</v>
      </c>
      <c r="Q511" s="33">
        <v>25.006714675274797</v>
      </c>
      <c r="R511" s="33">
        <v>17.910714285714285</v>
      </c>
      <c r="S511" s="37">
        <v>-1.9920325312406525E-3</v>
      </c>
      <c r="T511" s="37">
        <v>0.9980079674687593</v>
      </c>
      <c r="U511" s="37">
        <v>-1.8076988764954116E-2</v>
      </c>
      <c r="V511" s="37">
        <v>-1.0492034854542975E-2</v>
      </c>
      <c r="W511" s="37">
        <v>1.8234809866894963E-3</v>
      </c>
      <c r="X511" s="37">
        <v>-1.159909259034464E-2</v>
      </c>
    </row>
    <row r="512" spans="1:24" x14ac:dyDescent="0.3">
      <c r="A512" s="34">
        <v>25051</v>
      </c>
      <c r="B512" s="33">
        <v>98.11</v>
      </c>
      <c r="C512" s="33">
        <v>3.01667</v>
      </c>
      <c r="D512" s="33">
        <v>5.63</v>
      </c>
      <c r="E512" s="37">
        <v>4.5726119414719157E-2</v>
      </c>
      <c r="F512" s="37">
        <v>-1.5116540628200781E-2</v>
      </c>
      <c r="G512" s="37">
        <v>5.4734063483376616E-2</v>
      </c>
      <c r="H512" s="37">
        <v>6.9857392613431379E-2</v>
      </c>
      <c r="I512" s="33">
        <v>35</v>
      </c>
      <c r="J512" s="33">
        <v>5.42</v>
      </c>
      <c r="K512" s="33">
        <v>728.12476657142849</v>
      </c>
      <c r="L512" s="33">
        <v>22.388259500285713</v>
      </c>
      <c r="M512" s="33">
        <v>102534.33146692625</v>
      </c>
      <c r="N512" s="33">
        <v>41.783125428571424</v>
      </c>
      <c r="O512" s="33">
        <v>5883.8883514299741</v>
      </c>
      <c r="P512" s="33">
        <v>21.137766793617864</v>
      </c>
      <c r="Q512" s="33">
        <v>24.299558060393458</v>
      </c>
      <c r="R512" s="33">
        <v>17.426287744227352</v>
      </c>
      <c r="S512" s="37">
        <v>-2.2076396792590346E-2</v>
      </c>
      <c r="T512" s="37">
        <v>0.97792360320740968</v>
      </c>
      <c r="U512" s="37">
        <v>-6.1093697578469497E-2</v>
      </c>
      <c r="V512" s="37">
        <v>-1.2249958160713614E-2</v>
      </c>
      <c r="W512" s="37">
        <v>4.113238477141401E-3</v>
      </c>
      <c r="X512" s="37">
        <v>-1.1883003336625286E-2</v>
      </c>
    </row>
    <row r="513" spans="1:24" x14ac:dyDescent="0.3">
      <c r="A513" s="34">
        <v>25082</v>
      </c>
      <c r="B513" s="33">
        <v>101.3</v>
      </c>
      <c r="C513" s="33">
        <v>3.03</v>
      </c>
      <c r="D513" s="33">
        <v>5.66</v>
      </c>
      <c r="E513" s="37">
        <v>4.3123344080885584E-2</v>
      </c>
      <c r="F513" s="37">
        <v>-1.4627575648698876E-2</v>
      </c>
      <c r="G513" s="37">
        <v>5.7751870625026847E-2</v>
      </c>
      <c r="H513" s="37">
        <v>7.031702939859219E-2</v>
      </c>
      <c r="I513" s="33">
        <v>35.1</v>
      </c>
      <c r="J513" s="33">
        <v>5.46</v>
      </c>
      <c r="K513" s="33">
        <v>749.65751851851849</v>
      </c>
      <c r="L513" s="33">
        <v>22.423122222222219</v>
      </c>
      <c r="M513" s="33">
        <v>105829.70256663649</v>
      </c>
      <c r="N513" s="33">
        <v>41.886096296296294</v>
      </c>
      <c r="O513" s="33">
        <v>5913.0909824991368</v>
      </c>
      <c r="P513" s="33">
        <v>21.68027563329294</v>
      </c>
      <c r="Q513" s="33">
        <v>24.922460342186486</v>
      </c>
      <c r="R513" s="33">
        <v>17.897526501766784</v>
      </c>
      <c r="S513" s="37">
        <v>3.1997113079338245E-2</v>
      </c>
      <c r="T513" s="37">
        <v>1.0319971130793382</v>
      </c>
      <c r="U513" s="37">
        <v>-4.5285955594486671E-2</v>
      </c>
      <c r="V513" s="37">
        <v>-1.0843580743951087E-2</v>
      </c>
      <c r="W513" s="37">
        <v>4.7244070412642003E-3</v>
      </c>
      <c r="X513" s="37">
        <v>-3.1933908056531735E-3</v>
      </c>
    </row>
    <row r="514" spans="1:24" x14ac:dyDescent="0.3">
      <c r="A514" s="34">
        <v>25112</v>
      </c>
      <c r="B514" s="33">
        <v>103.8</v>
      </c>
      <c r="C514" s="33">
        <v>3.0433300000000001</v>
      </c>
      <c r="D514" s="33">
        <v>5.6933299999999996</v>
      </c>
      <c r="E514" s="37">
        <v>4.0549848851626935E-2</v>
      </c>
      <c r="F514" s="37">
        <v>-1.4143857548358785E-2</v>
      </c>
      <c r="G514" s="37">
        <v>6.0694287155581783E-2</v>
      </c>
      <c r="H514" s="37">
        <v>7.0768904827507306E-2</v>
      </c>
      <c r="I514" s="33">
        <v>35.299999999999997</v>
      </c>
      <c r="J514" s="33">
        <v>5.58</v>
      </c>
      <c r="K514" s="33">
        <v>763.80627195467423</v>
      </c>
      <c r="L514" s="33">
        <v>22.394167067705382</v>
      </c>
      <c r="M514" s="33">
        <v>108090.54256708542</v>
      </c>
      <c r="N514" s="33">
        <v>41.894038172521242</v>
      </c>
      <c r="O514" s="33">
        <v>5928.662126333953</v>
      </c>
      <c r="P514" s="33">
        <v>22.004606927956893</v>
      </c>
      <c r="Q514" s="33">
        <v>25.29364511811923</v>
      </c>
      <c r="R514" s="33">
        <v>18.231860791487584</v>
      </c>
      <c r="S514" s="37">
        <v>2.4379559477150477E-2</v>
      </c>
      <c r="T514" s="37">
        <v>1.0243795594771505</v>
      </c>
      <c r="U514" s="37">
        <v>-7.1651039475225109E-2</v>
      </c>
      <c r="V514" s="37">
        <v>-1.409478805949993E-2</v>
      </c>
      <c r="W514" s="37">
        <v>1.8337001578627721E-3</v>
      </c>
      <c r="X514" s="37">
        <v>-6.3417264327103595E-3</v>
      </c>
    </row>
    <row r="515" spans="1:24" x14ac:dyDescent="0.3">
      <c r="A515" s="34">
        <v>25143</v>
      </c>
      <c r="B515" s="33">
        <v>105.4</v>
      </c>
      <c r="C515" s="33">
        <v>3.05667</v>
      </c>
      <c r="D515" s="33">
        <v>5.7266700000000004</v>
      </c>
      <c r="E515" s="37">
        <v>2.8015424218526652E-2</v>
      </c>
      <c r="F515" s="37">
        <v>-1.0663851470893437E-2</v>
      </c>
      <c r="G515" s="37">
        <v>6.3531600215655182E-2</v>
      </c>
      <c r="H515" s="37">
        <v>7.2335308855873137E-2</v>
      </c>
      <c r="I515" s="33">
        <v>35.4</v>
      </c>
      <c r="J515" s="33">
        <v>5.7</v>
      </c>
      <c r="K515" s="33">
        <v>773.38887570621466</v>
      </c>
      <c r="L515" s="33">
        <v>22.428791031355932</v>
      </c>
      <c r="M515" s="33">
        <v>109711.13306688619</v>
      </c>
      <c r="N515" s="33">
        <v>42.020330861864409</v>
      </c>
      <c r="O515" s="33">
        <v>5960.9056394700683</v>
      </c>
      <c r="P515" s="33">
        <v>22.195529227158158</v>
      </c>
      <c r="Q515" s="33">
        <v>25.511036361496654</v>
      </c>
      <c r="R515" s="33">
        <v>18.405111522053829</v>
      </c>
      <c r="S515" s="37">
        <v>1.5296665375473827E-2</v>
      </c>
      <c r="T515" s="37">
        <v>1.0152966653754738</v>
      </c>
      <c r="U515" s="37">
        <v>-8.4111644080748116E-2</v>
      </c>
      <c r="V515" s="37">
        <v>-2.9326029833029121E-2</v>
      </c>
      <c r="W515" s="37">
        <v>4.6692017141971576E-3</v>
      </c>
      <c r="X515" s="37">
        <v>-1.2026985668024182E-2</v>
      </c>
    </row>
    <row r="516" spans="1:24" x14ac:dyDescent="0.3">
      <c r="A516" s="34">
        <v>25173</v>
      </c>
      <c r="B516" s="33">
        <v>106.5</v>
      </c>
      <c r="C516" s="33">
        <v>3.07</v>
      </c>
      <c r="D516" s="33">
        <v>5.76</v>
      </c>
      <c r="E516" s="37">
        <v>1.5626474872629581E-2</v>
      </c>
      <c r="F516" s="37">
        <v>-7.2592105349702507E-3</v>
      </c>
      <c r="G516" s="37">
        <v>6.6297219023468301E-2</v>
      </c>
      <c r="H516" s="37">
        <v>7.3860763476480962E-2</v>
      </c>
      <c r="I516" s="33">
        <v>35.5</v>
      </c>
      <c r="J516" s="33">
        <v>6.03</v>
      </c>
      <c r="K516" s="33">
        <v>779.2589999999999</v>
      </c>
      <c r="L516" s="33">
        <v>22.463146760563379</v>
      </c>
      <c r="M516" s="33">
        <v>110809.40258494478</v>
      </c>
      <c r="N516" s="33">
        <v>42.145838873239434</v>
      </c>
      <c r="O516" s="33">
        <v>5993.0719144533523</v>
      </c>
      <c r="P516" s="33">
        <v>22.277872995434876</v>
      </c>
      <c r="Q516" s="33">
        <v>25.603481925014673</v>
      </c>
      <c r="R516" s="33">
        <v>18.489583333333336</v>
      </c>
      <c r="S516" s="37">
        <v>1.0382349042217907E-2</v>
      </c>
      <c r="T516" s="37">
        <v>1.0103823490422179</v>
      </c>
      <c r="U516" s="37">
        <v>-9.1417677509621376E-2</v>
      </c>
      <c r="V516" s="37">
        <v>-5.0525054706743067E-2</v>
      </c>
      <c r="W516" s="37">
        <v>-1.3668858057291899E-2</v>
      </c>
      <c r="X516" s="37">
        <v>-1.9757755243450248E-2</v>
      </c>
    </row>
    <row r="517" spans="1:24" x14ac:dyDescent="0.3">
      <c r="A517" s="34">
        <v>25204</v>
      </c>
      <c r="B517" s="33">
        <v>102</v>
      </c>
      <c r="C517" s="33">
        <v>3.08</v>
      </c>
      <c r="D517" s="33">
        <v>5.78</v>
      </c>
      <c r="E517" s="37">
        <v>3.3805159943920415E-3</v>
      </c>
      <c r="F517" s="37">
        <v>-3.9262174070415767E-3</v>
      </c>
      <c r="G517" s="37">
        <v>6.899523289459264E-2</v>
      </c>
      <c r="H517" s="37">
        <v>7.5345773861392296E-2</v>
      </c>
      <c r="I517" s="33">
        <v>35.6</v>
      </c>
      <c r="J517" s="33">
        <v>6.04</v>
      </c>
      <c r="K517" s="33">
        <v>744.23612359550555</v>
      </c>
      <c r="L517" s="33">
        <v>22.473012359550559</v>
      </c>
      <c r="M517" s="33">
        <v>106095.50696311957</v>
      </c>
      <c r="N517" s="33">
        <v>42.173380337078648</v>
      </c>
      <c r="O517" s="33">
        <v>6012.0787279101087</v>
      </c>
      <c r="P517" s="33">
        <v>21.194968072847157</v>
      </c>
      <c r="Q517" s="33">
        <v>24.359671474340761</v>
      </c>
      <c r="R517" s="33">
        <v>17.647058823529409</v>
      </c>
      <c r="S517" s="37">
        <v>-4.3172171865208782E-2</v>
      </c>
      <c r="T517" s="37">
        <v>0.95682782813479117</v>
      </c>
      <c r="U517" s="37">
        <v>-0.14973205972702797</v>
      </c>
      <c r="V517" s="37">
        <v>-3.2537073129426108E-2</v>
      </c>
      <c r="W517" s="37">
        <v>-3.0952195020131246E-2</v>
      </c>
      <c r="X517" s="37">
        <v>-1.9334611921716593E-2</v>
      </c>
    </row>
    <row r="518" spans="1:24" x14ac:dyDescent="0.3">
      <c r="A518" s="34">
        <v>25235</v>
      </c>
      <c r="B518" s="33">
        <v>101.5</v>
      </c>
      <c r="C518" s="33">
        <v>3.09</v>
      </c>
      <c r="D518" s="33">
        <v>5.8</v>
      </c>
      <c r="E518" s="37">
        <v>-8.7728060062317592E-3</v>
      </c>
      <c r="F518" s="37">
        <v>-2.9491509938699423E-3</v>
      </c>
      <c r="G518" s="37">
        <v>6.9929410079470067E-2</v>
      </c>
      <c r="H518" s="37">
        <v>7.7569173550251946E-2</v>
      </c>
      <c r="I518" s="33">
        <v>35.799999999999997</v>
      </c>
      <c r="J518" s="33">
        <v>6.19</v>
      </c>
      <c r="K518" s="33">
        <v>736.45054469273748</v>
      </c>
      <c r="L518" s="33">
        <v>22.420021508379889</v>
      </c>
      <c r="M518" s="33">
        <v>105251.96691118063</v>
      </c>
      <c r="N518" s="33">
        <v>42.082888268156424</v>
      </c>
      <c r="O518" s="33">
        <v>6014.3981092103204</v>
      </c>
      <c r="P518" s="33">
        <v>20.895729901987242</v>
      </c>
      <c r="Q518" s="33">
        <v>24.016674426994662</v>
      </c>
      <c r="R518" s="33">
        <v>17.5</v>
      </c>
      <c r="S518" s="37">
        <v>-4.9140148024290403E-3</v>
      </c>
      <c r="T518" s="37">
        <v>0.99508598519757097</v>
      </c>
      <c r="U518" s="37">
        <v>-0.11920505791784886</v>
      </c>
      <c r="V518" s="37">
        <v>-4.5393334116199391E-3</v>
      </c>
      <c r="W518" s="37">
        <v>-1.9382398936377943E-2</v>
      </c>
      <c r="X518" s="37">
        <v>-1.1320418357135154E-2</v>
      </c>
    </row>
    <row r="519" spans="1:24" x14ac:dyDescent="0.3">
      <c r="A519" s="34">
        <v>25263</v>
      </c>
      <c r="B519" s="33">
        <v>99.3</v>
      </c>
      <c r="C519" s="33">
        <v>3.1</v>
      </c>
      <c r="D519" s="33">
        <v>5.82</v>
      </c>
      <c r="E519" s="37">
        <v>-2.0842456641361529E-2</v>
      </c>
      <c r="F519" s="37">
        <v>-1.9821336511594012E-3</v>
      </c>
      <c r="G519" s="37">
        <v>7.0852712233303805E-2</v>
      </c>
      <c r="H519" s="37">
        <v>7.9730839610681059E-2</v>
      </c>
      <c r="I519" s="33">
        <v>36.1</v>
      </c>
      <c r="J519" s="33">
        <v>6.3</v>
      </c>
      <c r="K519" s="33">
        <v>714.50063434903041</v>
      </c>
      <c r="L519" s="33">
        <v>22.305659279778393</v>
      </c>
      <c r="M519" s="33">
        <v>102380.58827428351</v>
      </c>
      <c r="N519" s="33">
        <v>41.877076454293622</v>
      </c>
      <c r="O519" s="33">
        <v>6000.5541163779462</v>
      </c>
      <c r="P519" s="33">
        <v>20.202287616481659</v>
      </c>
      <c r="Q519" s="33">
        <v>23.221677104407615</v>
      </c>
      <c r="R519" s="33">
        <v>17.061855670103093</v>
      </c>
      <c r="S519" s="37">
        <v>-2.191322743071511E-2</v>
      </c>
      <c r="T519" s="37">
        <v>0.97808677256928489</v>
      </c>
      <c r="U519" s="37">
        <v>-0.14628045385417765</v>
      </c>
      <c r="V519" s="37">
        <v>3.1228644909022663E-3</v>
      </c>
      <c r="W519" s="37">
        <v>-2.4082293554857248E-2</v>
      </c>
      <c r="X519" s="37">
        <v>-1.2333530857408626E-2</v>
      </c>
    </row>
    <row r="520" spans="1:24" x14ac:dyDescent="0.3">
      <c r="A520" s="34">
        <v>25294</v>
      </c>
      <c r="B520" s="33">
        <v>101.3</v>
      </c>
      <c r="C520" s="33">
        <v>3.11</v>
      </c>
      <c r="D520" s="33">
        <v>5.82667</v>
      </c>
      <c r="E520" s="37">
        <v>-3.2829297037020644E-2</v>
      </c>
      <c r="F520" s="37">
        <v>-1.0238733803977773E-3</v>
      </c>
      <c r="G520" s="37">
        <v>7.1765812662464512E-2</v>
      </c>
      <c r="H520" s="37">
        <v>8.1832316410971551E-2</v>
      </c>
      <c r="I520" s="33">
        <v>36.299999999999997</v>
      </c>
      <c r="J520" s="33">
        <v>6.17</v>
      </c>
      <c r="K520" s="33">
        <v>724.87545179063363</v>
      </c>
      <c r="L520" s="33">
        <v>22.254320385674934</v>
      </c>
      <c r="M520" s="33">
        <v>104132.92744252582</v>
      </c>
      <c r="N520" s="33">
        <v>41.694077479614329</v>
      </c>
      <c r="O520" s="33">
        <v>5989.6170221277589</v>
      </c>
      <c r="P520" s="33">
        <v>20.428608081932165</v>
      </c>
      <c r="Q520" s="33">
        <v>23.482621868082404</v>
      </c>
      <c r="R520" s="33">
        <v>17.385573578047151</v>
      </c>
      <c r="S520" s="37">
        <v>1.9940840203510696E-2</v>
      </c>
      <c r="T520" s="37">
        <v>1.0199408402035106</v>
      </c>
      <c r="U520" s="37">
        <v>-0.11235836858025183</v>
      </c>
      <c r="V520" s="37">
        <v>1.8260208335814987E-2</v>
      </c>
      <c r="W520" s="37">
        <v>-1.1477651750052775E-2</v>
      </c>
      <c r="X520" s="37">
        <v>-8.2531041068936162E-3</v>
      </c>
    </row>
    <row r="521" spans="1:24" x14ac:dyDescent="0.3">
      <c r="A521" s="34">
        <v>25324</v>
      </c>
      <c r="B521" s="33">
        <v>104.6</v>
      </c>
      <c r="C521" s="33">
        <v>3.12</v>
      </c>
      <c r="D521" s="33">
        <v>5.8333300000000001</v>
      </c>
      <c r="E521" s="37">
        <v>-4.0248686974518222E-2</v>
      </c>
      <c r="F521" s="37">
        <v>1.6264942371799762E-3</v>
      </c>
      <c r="G521" s="37">
        <v>7.4538931220847537E-2</v>
      </c>
      <c r="H521" s="37">
        <v>8.3404617242780255E-2</v>
      </c>
      <c r="I521" s="33">
        <v>36.4</v>
      </c>
      <c r="J521" s="33">
        <v>6.32</v>
      </c>
      <c r="K521" s="33">
        <v>746.43307142857145</v>
      </c>
      <c r="L521" s="33">
        <v>22.264542857142857</v>
      </c>
      <c r="M521" s="33">
        <v>107496.35220429044</v>
      </c>
      <c r="N521" s="33">
        <v>41.627059546428569</v>
      </c>
      <c r="O521" s="33">
        <v>5994.8536921974519</v>
      </c>
      <c r="P521" s="33">
        <v>20.972258271972109</v>
      </c>
      <c r="Q521" s="33">
        <v>24.106259591810343</v>
      </c>
      <c r="R521" s="33">
        <v>17.931438817965038</v>
      </c>
      <c r="S521" s="37">
        <v>3.2057140376184845E-2</v>
      </c>
      <c r="T521" s="37">
        <v>1.0320571403761849</v>
      </c>
      <c r="U521" s="37">
        <v>-0.15663088000071412</v>
      </c>
      <c r="V521" s="37">
        <v>1.5044365607387533E-2</v>
      </c>
      <c r="W521" s="37">
        <v>-2.6180837964061787E-2</v>
      </c>
      <c r="X521" s="37">
        <v>-8.2685662706776242E-3</v>
      </c>
    </row>
    <row r="522" spans="1:24" x14ac:dyDescent="0.3">
      <c r="A522" s="34">
        <v>25355</v>
      </c>
      <c r="B522" s="33">
        <v>99.14</v>
      </c>
      <c r="C522" s="33">
        <v>3.13</v>
      </c>
      <c r="D522" s="33">
        <v>5.84</v>
      </c>
      <c r="E522" s="37">
        <v>-4.7647763716565317E-2</v>
      </c>
      <c r="F522" s="37">
        <v>4.2516748377510183E-3</v>
      </c>
      <c r="G522" s="37">
        <v>7.7268876630569139E-2</v>
      </c>
      <c r="H522" s="37">
        <v>8.4948882297982031E-2</v>
      </c>
      <c r="I522" s="33">
        <v>36.6</v>
      </c>
      <c r="J522" s="33">
        <v>6.57</v>
      </c>
      <c r="K522" s="33">
        <v>703.60416448087426</v>
      </c>
      <c r="L522" s="33">
        <v>22.213849453551912</v>
      </c>
      <c r="M522" s="33">
        <v>101595.00736977687</v>
      </c>
      <c r="N522" s="33">
        <v>41.446926775956278</v>
      </c>
      <c r="O522" s="33">
        <v>5984.616129105274</v>
      </c>
      <c r="P522" s="33">
        <v>19.713341583757639</v>
      </c>
      <c r="Q522" s="33">
        <v>22.660788139262028</v>
      </c>
      <c r="R522" s="33">
        <v>16.976027397260275</v>
      </c>
      <c r="S522" s="37">
        <v>-5.3610559038394651E-2</v>
      </c>
      <c r="T522" s="37">
        <v>0.94638944096160538</v>
      </c>
      <c r="U522" s="37">
        <v>-0.28272095963155497</v>
      </c>
      <c r="V522" s="37">
        <v>1.1124053631039743E-3</v>
      </c>
      <c r="W522" s="37">
        <v>-3.8681581179391689E-2</v>
      </c>
      <c r="X522" s="37">
        <v>-1.3795522491951484E-2</v>
      </c>
    </row>
    <row r="523" spans="1:24" x14ac:dyDescent="0.3">
      <c r="A523" s="34">
        <v>25385</v>
      </c>
      <c r="B523" s="33">
        <v>94.71</v>
      </c>
      <c r="C523" s="33">
        <v>3.1366700000000001</v>
      </c>
      <c r="D523" s="33">
        <v>5.8566700000000003</v>
      </c>
      <c r="E523" s="37">
        <v>-5.5033313778462434E-2</v>
      </c>
      <c r="F523" s="37">
        <v>6.8498740616425025E-3</v>
      </c>
      <c r="G523" s="37">
        <v>7.9956674102404257E-2</v>
      </c>
      <c r="H523" s="37">
        <v>8.6467110386915458E-2</v>
      </c>
      <c r="I523" s="33">
        <v>36.799999999999997</v>
      </c>
      <c r="J523" s="33">
        <v>6.72</v>
      </c>
      <c r="K523" s="33">
        <v>668.51104972826079</v>
      </c>
      <c r="L523" s="33">
        <v>22.140202242119567</v>
      </c>
      <c r="M523" s="33">
        <v>96794.238810394207</v>
      </c>
      <c r="N523" s="33">
        <v>41.339337024728259</v>
      </c>
      <c r="O523" s="33">
        <v>5985.5550059515526</v>
      </c>
      <c r="P523" s="33">
        <v>18.68170820719277</v>
      </c>
      <c r="Q523" s="33">
        <v>21.478815780067077</v>
      </c>
      <c r="R523" s="33">
        <v>16.171305537105553</v>
      </c>
      <c r="S523" s="37">
        <v>-4.5713401354417919E-2</v>
      </c>
      <c r="T523" s="37">
        <v>0.95428659864558207</v>
      </c>
      <c r="U523" s="37">
        <v>-0.24678683732990148</v>
      </c>
      <c r="V523" s="37">
        <v>2.0422680955740624E-2</v>
      </c>
      <c r="W523" s="37">
        <v>-2.7425157765529118E-2</v>
      </c>
      <c r="X523" s="37">
        <v>-6.3544714601024843E-3</v>
      </c>
    </row>
    <row r="524" spans="1:24" x14ac:dyDescent="0.3">
      <c r="A524" s="34">
        <v>25416</v>
      </c>
      <c r="B524" s="33">
        <v>94.18</v>
      </c>
      <c r="C524" s="33">
        <v>3.1433300000000002</v>
      </c>
      <c r="D524" s="33">
        <v>5.8733300000000002</v>
      </c>
      <c r="E524" s="37">
        <v>-6.6867032491947254E-2</v>
      </c>
      <c r="F524" s="37">
        <v>9.0369910227945383E-3</v>
      </c>
      <c r="G524" s="37">
        <v>8.2185380859888468E-2</v>
      </c>
      <c r="H524" s="37">
        <v>8.7717960736915401E-2</v>
      </c>
      <c r="I524" s="33">
        <v>37</v>
      </c>
      <c r="J524" s="33">
        <v>6.69</v>
      </c>
      <c r="K524" s="33">
        <v>661.17669027027034</v>
      </c>
      <c r="L524" s="33">
        <v>22.067281013243242</v>
      </c>
      <c r="M524" s="33">
        <v>95998.552732470402</v>
      </c>
      <c r="N524" s="33">
        <v>41.232840202432428</v>
      </c>
      <c r="O524" s="33">
        <v>5986.7400692312622</v>
      </c>
      <c r="P524" s="33">
        <v>18.429515590207753</v>
      </c>
      <c r="Q524" s="33">
        <v>21.193349289269658</v>
      </c>
      <c r="R524" s="33">
        <v>16.035196387739155</v>
      </c>
      <c r="S524" s="37">
        <v>-5.6117464226012968E-3</v>
      </c>
      <c r="T524" s="37">
        <v>0.99438825357739868</v>
      </c>
      <c r="U524" s="37">
        <v>-0.20934923503794534</v>
      </c>
      <c r="V524" s="37">
        <v>3.3561660480157407E-2</v>
      </c>
      <c r="W524" s="37">
        <v>-4.4518327815032066E-2</v>
      </c>
      <c r="X524" s="37">
        <v>-7.0328517868301077E-4</v>
      </c>
    </row>
    <row r="525" spans="1:24" x14ac:dyDescent="0.3">
      <c r="A525" s="34">
        <v>25447</v>
      </c>
      <c r="B525" s="33">
        <v>94.51</v>
      </c>
      <c r="C525" s="33">
        <v>3.15</v>
      </c>
      <c r="D525" s="33">
        <v>5.89</v>
      </c>
      <c r="E525" s="37">
        <v>-7.863382758316062E-2</v>
      </c>
      <c r="F525" s="37">
        <v>1.1197997445372643E-2</v>
      </c>
      <c r="G525" s="37">
        <v>8.4378224620008879E-2</v>
      </c>
      <c r="H525" s="37">
        <v>8.8946115108789137E-2</v>
      </c>
      <c r="I525" s="33">
        <v>37.1</v>
      </c>
      <c r="J525" s="33">
        <v>7.16</v>
      </c>
      <c r="K525" s="33">
        <v>661.70501428571424</v>
      </c>
      <c r="L525" s="33">
        <v>22.054499999999997</v>
      </c>
      <c r="M525" s="33">
        <v>96342.109431159755</v>
      </c>
      <c r="N525" s="33">
        <v>41.238414285714278</v>
      </c>
      <c r="O525" s="33">
        <v>6004.179711665759</v>
      </c>
      <c r="P525" s="33">
        <v>18.398046344676978</v>
      </c>
      <c r="Q525" s="33">
        <v>21.161648629370404</v>
      </c>
      <c r="R525" s="33">
        <v>16.045840407470291</v>
      </c>
      <c r="S525" s="37">
        <v>3.4978041915561448E-3</v>
      </c>
      <c r="T525" s="37">
        <v>1.0034978041915561</v>
      </c>
      <c r="U525" s="37">
        <v>-0.18211497045951408</v>
      </c>
      <c r="V525" s="37">
        <v>4.6895721779425692E-2</v>
      </c>
      <c r="W525" s="37">
        <v>-5.1993458527272107E-2</v>
      </c>
      <c r="X525" s="37">
        <v>4.2377744950767848E-3</v>
      </c>
    </row>
    <row r="526" spans="1:24" x14ac:dyDescent="0.3">
      <c r="A526" s="34">
        <v>25477</v>
      </c>
      <c r="B526" s="33">
        <v>95.52</v>
      </c>
      <c r="C526" s="33">
        <v>3.15333</v>
      </c>
      <c r="D526" s="33">
        <v>5.8533299999999997</v>
      </c>
      <c r="E526" s="37">
        <v>-9.0333977900311502E-2</v>
      </c>
      <c r="F526" s="37">
        <v>1.3333360699868457E-2</v>
      </c>
      <c r="G526" s="37">
        <v>8.6535088051881814E-2</v>
      </c>
      <c r="H526" s="37">
        <v>9.0153291831487792E-2</v>
      </c>
      <c r="I526" s="33">
        <v>37.299999999999997</v>
      </c>
      <c r="J526" s="33">
        <v>7.1</v>
      </c>
      <c r="K526" s="33">
        <v>665.19052439678285</v>
      </c>
      <c r="L526" s="33">
        <v>21.959435053351207</v>
      </c>
      <c r="M526" s="33">
        <v>97116.023652856398</v>
      </c>
      <c r="N526" s="33">
        <v>40.761931031903487</v>
      </c>
      <c r="O526" s="33">
        <v>5951.13206373507</v>
      </c>
      <c r="P526" s="33">
        <v>18.448662031815363</v>
      </c>
      <c r="Q526" s="33">
        <v>21.223912918013681</v>
      </c>
      <c r="R526" s="33">
        <v>16.318915899154842</v>
      </c>
      <c r="S526" s="37">
        <v>1.0630000637327082E-2</v>
      </c>
      <c r="T526" s="37">
        <v>1.010630000637327</v>
      </c>
      <c r="U526" s="37">
        <v>-0.13762465220972653</v>
      </c>
      <c r="V526" s="37">
        <v>4.0834496529937425E-2</v>
      </c>
      <c r="W526" s="37">
        <v>-7.5838765616741632E-2</v>
      </c>
      <c r="X526" s="37">
        <v>4.9938900391115482E-3</v>
      </c>
    </row>
    <row r="527" spans="1:24" x14ac:dyDescent="0.3">
      <c r="A527" s="34">
        <v>25508</v>
      </c>
      <c r="B527" s="33">
        <v>96.21</v>
      </c>
      <c r="C527" s="33">
        <v>3.1566700000000001</v>
      </c>
      <c r="D527" s="33">
        <v>5.8166700000000002</v>
      </c>
      <c r="E527" s="37">
        <v>-9.7805448599173728E-2</v>
      </c>
      <c r="F527" s="37">
        <v>2.042270023875048E-2</v>
      </c>
      <c r="G527" s="37">
        <v>8.6162435131730497E-2</v>
      </c>
      <c r="H527" s="37">
        <v>9.1309990420262999E-2</v>
      </c>
      <c r="I527" s="33">
        <v>37.5</v>
      </c>
      <c r="J527" s="33">
        <v>7.14</v>
      </c>
      <c r="K527" s="33">
        <v>666.42229679999991</v>
      </c>
      <c r="L527" s="33">
        <v>21.865453400266667</v>
      </c>
      <c r="M527" s="33">
        <v>97561.883875506814</v>
      </c>
      <c r="N527" s="33">
        <v>40.290599533599995</v>
      </c>
      <c r="O527" s="33">
        <v>5898.402277124459</v>
      </c>
      <c r="P527" s="33">
        <v>18.437760084691043</v>
      </c>
      <c r="Q527" s="33">
        <v>21.21568143933888</v>
      </c>
      <c r="R527" s="33">
        <v>16.540391667397323</v>
      </c>
      <c r="S527" s="37">
        <v>7.1976527288811565E-3</v>
      </c>
      <c r="T527" s="37">
        <v>1.0071976527288811</v>
      </c>
      <c r="U527" s="37">
        <v>-0.12839670175523965</v>
      </c>
      <c r="V527" s="37">
        <v>3.7908567790037928E-2</v>
      </c>
      <c r="W527" s="37">
        <v>-7.41620177335931E-2</v>
      </c>
      <c r="X527" s="37">
        <v>1.1018972542409244E-5</v>
      </c>
    </row>
    <row r="528" spans="1:24" x14ac:dyDescent="0.3">
      <c r="A528" s="34">
        <v>25538</v>
      </c>
      <c r="B528" s="33">
        <v>91.11</v>
      </c>
      <c r="C528" s="33">
        <v>3.16</v>
      </c>
      <c r="D528" s="33">
        <v>5.78</v>
      </c>
      <c r="E528" s="37">
        <v>-0.10537122969237578</v>
      </c>
      <c r="F528" s="37">
        <v>2.7455559136777552E-2</v>
      </c>
      <c r="G528" s="37">
        <v>8.5783801498214629E-2</v>
      </c>
      <c r="H528" s="37">
        <v>9.2467200527849513E-2</v>
      </c>
      <c r="I528" s="33">
        <v>37.700000000000003</v>
      </c>
      <c r="J528" s="33">
        <v>7.65</v>
      </c>
      <c r="K528" s="33">
        <v>627.74789999999996</v>
      </c>
      <c r="L528" s="33">
        <v>21.772399999999998</v>
      </c>
      <c r="M528" s="33">
        <v>92165.70491093176</v>
      </c>
      <c r="N528" s="33">
        <v>39.824199999999998</v>
      </c>
      <c r="O528" s="33">
        <v>5846.973706346017</v>
      </c>
      <c r="P528" s="33">
        <v>17.326929913742692</v>
      </c>
      <c r="Q528" s="33">
        <v>19.945144752472096</v>
      </c>
      <c r="R528" s="33">
        <v>15.762975778546712</v>
      </c>
      <c r="S528" s="37">
        <v>-5.4465734647406124E-2</v>
      </c>
      <c r="T528" s="37">
        <v>0.94553426535259388</v>
      </c>
      <c r="U528" s="37">
        <v>-0.13554898152648631</v>
      </c>
      <c r="V528" s="37">
        <v>5.1502716684468375E-2</v>
      </c>
      <c r="W528" s="37">
        <v>-6.9212984260636379E-2</v>
      </c>
      <c r="X528" s="37">
        <v>-1.4775411477465639E-3</v>
      </c>
    </row>
    <row r="529" spans="1:24" x14ac:dyDescent="0.3">
      <c r="A529" s="34">
        <v>25569</v>
      </c>
      <c r="B529" s="33">
        <v>90.31</v>
      </c>
      <c r="C529" s="33">
        <v>3.1633300000000002</v>
      </c>
      <c r="D529" s="33">
        <v>5.73</v>
      </c>
      <c r="E529" s="37">
        <v>-0.11303350327774997</v>
      </c>
      <c r="F529" s="37">
        <v>3.4434252329067938E-2</v>
      </c>
      <c r="G529" s="37">
        <v>8.5400214048717338E-2</v>
      </c>
      <c r="H529" s="37">
        <v>9.3626708423331984E-2</v>
      </c>
      <c r="I529" s="33">
        <v>37.799999999999997</v>
      </c>
      <c r="J529" s="33">
        <v>7.79</v>
      </c>
      <c r="K529" s="33">
        <v>620.58977328042329</v>
      </c>
      <c r="L529" s="33">
        <v>21.737684060582012</v>
      </c>
      <c r="M529" s="33">
        <v>91380.711369622673</v>
      </c>
      <c r="N529" s="33">
        <v>39.375256349206353</v>
      </c>
      <c r="O529" s="33">
        <v>5797.9346268180479</v>
      </c>
      <c r="P529" s="33">
        <v>17.090541395140214</v>
      </c>
      <c r="Q529" s="33">
        <v>19.681596538879781</v>
      </c>
      <c r="R529" s="33">
        <v>15.760907504363001</v>
      </c>
      <c r="S529" s="37">
        <v>-8.8193714630596855E-3</v>
      </c>
      <c r="T529" s="37">
        <v>0.99118062853694033</v>
      </c>
      <c r="U529" s="37">
        <v>-2.5212077500428198E-2</v>
      </c>
      <c r="V529" s="37">
        <v>7.7116614077006318E-2</v>
      </c>
      <c r="W529" s="37">
        <v>-7.193269140511438E-2</v>
      </c>
      <c r="X529" s="37">
        <v>7.9297676111318438E-3</v>
      </c>
    </row>
    <row r="530" spans="1:24" x14ac:dyDescent="0.3">
      <c r="A530" s="34">
        <v>25600</v>
      </c>
      <c r="B530" s="33">
        <v>87.16</v>
      </c>
      <c r="C530" s="33">
        <v>3.1666699999999999</v>
      </c>
      <c r="D530" s="33">
        <v>5.68</v>
      </c>
      <c r="E530" s="37">
        <v>-0.10004270659654546</v>
      </c>
      <c r="F530" s="37">
        <v>4.3823466601850214E-2</v>
      </c>
      <c r="G530" s="37">
        <v>8.3778916779718493E-2</v>
      </c>
      <c r="H530" s="37">
        <v>9.5468858384856858E-2</v>
      </c>
      <c r="I530" s="33">
        <v>38</v>
      </c>
      <c r="J530" s="33">
        <v>7.24</v>
      </c>
      <c r="K530" s="33">
        <v>595.7913547368421</v>
      </c>
      <c r="L530" s="33">
        <v>21.646106118684209</v>
      </c>
      <c r="M530" s="33">
        <v>87994.801970963774</v>
      </c>
      <c r="N530" s="33">
        <v>38.826237894736835</v>
      </c>
      <c r="O530" s="33">
        <v>5734.4019641472478</v>
      </c>
      <c r="P530" s="33">
        <v>16.372586787159857</v>
      </c>
      <c r="Q530" s="33">
        <v>18.865300867228143</v>
      </c>
      <c r="R530" s="33">
        <v>15.345070422535212</v>
      </c>
      <c r="S530" s="37">
        <v>-3.5502686186288351E-2</v>
      </c>
      <c r="T530" s="37">
        <v>0.96449731381371162</v>
      </c>
      <c r="U530" s="37">
        <v>2.0330820263162686E-2</v>
      </c>
      <c r="V530" s="37">
        <v>8.2639774881343442E-2</v>
      </c>
      <c r="W530" s="37">
        <v>-5.510349979401985E-2</v>
      </c>
      <c r="X530" s="37">
        <v>1.1614292594258835E-2</v>
      </c>
    </row>
    <row r="531" spans="1:24" x14ac:dyDescent="0.3">
      <c r="A531" s="34">
        <v>25628</v>
      </c>
      <c r="B531" s="33">
        <v>88.65</v>
      </c>
      <c r="C531" s="33">
        <v>3.17</v>
      </c>
      <c r="D531" s="33">
        <v>5.63</v>
      </c>
      <c r="E531" s="37">
        <v>-8.6822185770779714E-2</v>
      </c>
      <c r="F531" s="37">
        <v>5.3122244868468727E-2</v>
      </c>
      <c r="G531" s="37">
        <v>8.2115902876388702E-2</v>
      </c>
      <c r="H531" s="37">
        <v>9.7310582187961181E-2</v>
      </c>
      <c r="I531" s="33">
        <v>38.200000000000003</v>
      </c>
      <c r="J531" s="33">
        <v>7.07</v>
      </c>
      <c r="K531" s="33">
        <v>602.80375523560201</v>
      </c>
      <c r="L531" s="33">
        <v>21.555419109947639</v>
      </c>
      <c r="M531" s="33">
        <v>89295.791861801627</v>
      </c>
      <c r="N531" s="33">
        <v>38.282968324607324</v>
      </c>
      <c r="O531" s="33">
        <v>5671.0130646581292</v>
      </c>
      <c r="P531" s="33">
        <v>16.531690813943619</v>
      </c>
      <c r="Q531" s="33">
        <v>19.05879573298251</v>
      </c>
      <c r="R531" s="33">
        <v>15.74600355239787</v>
      </c>
      <c r="S531" s="37">
        <v>1.6950522443797928E-2</v>
      </c>
      <c r="T531" s="37">
        <v>1.016950522443798</v>
      </c>
      <c r="U531" s="37">
        <v>9.8077774170169052E-2</v>
      </c>
      <c r="V531" s="37">
        <v>8.2425789702519126E-2</v>
      </c>
      <c r="W531" s="37">
        <v>-2.9110363939504058E-2</v>
      </c>
      <c r="X531" s="37">
        <v>1.9055680302237477E-2</v>
      </c>
    </row>
    <row r="532" spans="1:24" x14ac:dyDescent="0.3">
      <c r="A532" s="34">
        <v>25659</v>
      </c>
      <c r="B532" s="33">
        <v>85.95</v>
      </c>
      <c r="C532" s="33">
        <v>3.17333</v>
      </c>
      <c r="D532" s="33">
        <v>5.5933299999999999</v>
      </c>
      <c r="E532" s="37">
        <v>-7.3365792890797588E-2</v>
      </c>
      <c r="F532" s="37">
        <v>6.2336404402093315E-2</v>
      </c>
      <c r="G532" s="37">
        <v>8.0408991005866959E-2</v>
      </c>
      <c r="H532" s="37">
        <v>9.9150862947181118E-2</v>
      </c>
      <c r="I532" s="33">
        <v>38.5</v>
      </c>
      <c r="J532" s="33">
        <v>7.39</v>
      </c>
      <c r="K532" s="33">
        <v>579.89013896103893</v>
      </c>
      <c r="L532" s="33">
        <v>21.409921752987014</v>
      </c>
      <c r="M532" s="33">
        <v>86165.798891096827</v>
      </c>
      <c r="N532" s="33">
        <v>37.737253181558444</v>
      </c>
      <c r="O532" s="33">
        <v>5607.3734486508283</v>
      </c>
      <c r="P532" s="33">
        <v>15.873067819354063</v>
      </c>
      <c r="Q532" s="33">
        <v>18.311411111344029</v>
      </c>
      <c r="R532" s="33">
        <v>15.366516904956439</v>
      </c>
      <c r="S532" s="37">
        <v>-3.0930300691358614E-2</v>
      </c>
      <c r="T532" s="37">
        <v>0.9690696993086414</v>
      </c>
      <c r="U532" s="37">
        <v>0.10711256011046255</v>
      </c>
      <c r="V532" s="37">
        <v>7.1414530332980952E-2</v>
      </c>
      <c r="W532" s="37">
        <v>-2.369622496056234E-2</v>
      </c>
      <c r="X532" s="37">
        <v>7.2208022639479452E-3</v>
      </c>
    </row>
    <row r="533" spans="1:24" x14ac:dyDescent="0.3">
      <c r="A533" s="34">
        <v>25689</v>
      </c>
      <c r="B533" s="33">
        <v>76.06</v>
      </c>
      <c r="C533" s="33">
        <v>3.1766700000000001</v>
      </c>
      <c r="D533" s="33">
        <v>5.5566700000000004</v>
      </c>
      <c r="E533" s="37">
        <v>-6.1334159204278094E-2</v>
      </c>
      <c r="F533" s="37">
        <v>7.1453739785628301E-2</v>
      </c>
      <c r="G533" s="37">
        <v>7.7760617822942635E-2</v>
      </c>
      <c r="H533" s="37">
        <v>9.9036410815409148E-2</v>
      </c>
      <c r="I533" s="33">
        <v>38.6</v>
      </c>
      <c r="J533" s="33">
        <v>7.91</v>
      </c>
      <c r="K533" s="33">
        <v>511.83453834196894</v>
      </c>
      <c r="L533" s="33">
        <v>21.376931671243522</v>
      </c>
      <c r="M533" s="33">
        <v>76318.125835336337</v>
      </c>
      <c r="N533" s="33">
        <v>37.392790220466317</v>
      </c>
      <c r="O533" s="33">
        <v>5575.5277450097065</v>
      </c>
      <c r="P533" s="33">
        <v>13.9838360607892</v>
      </c>
      <c r="Q533" s="33">
        <v>16.149570146153561</v>
      </c>
      <c r="R533" s="33">
        <v>13.688054176332226</v>
      </c>
      <c r="S533" s="37">
        <v>-0.12224322932874465</v>
      </c>
      <c r="T533" s="37">
        <v>0.87775677067125535</v>
      </c>
      <c r="U533" s="37">
        <v>0.18079722540149445</v>
      </c>
      <c r="V533" s="37">
        <v>7.5566003633445789E-2</v>
      </c>
      <c r="W533" s="37">
        <v>-1.5207139868985031E-2</v>
      </c>
      <c r="X533" s="37">
        <v>8.7131063506271644E-3</v>
      </c>
    </row>
    <row r="534" spans="1:24" x14ac:dyDescent="0.3">
      <c r="A534" s="34">
        <v>25720</v>
      </c>
      <c r="B534" s="33">
        <v>75.59</v>
      </c>
      <c r="C534" s="33">
        <v>3.18</v>
      </c>
      <c r="D534" s="33">
        <v>5.52</v>
      </c>
      <c r="E534" s="37">
        <v>-4.9143134008793665E-2</v>
      </c>
      <c r="F534" s="37">
        <v>8.0452208870569919E-2</v>
      </c>
      <c r="G534" s="37">
        <v>7.5041144891899947E-2</v>
      </c>
      <c r="H534" s="37">
        <v>9.8920803692619685E-2</v>
      </c>
      <c r="I534" s="33">
        <v>38.799999999999997</v>
      </c>
      <c r="J534" s="33">
        <v>7.84</v>
      </c>
      <c r="K534" s="33">
        <v>506.04972345360829</v>
      </c>
      <c r="L534" s="33">
        <v>21.289034536082475</v>
      </c>
      <c r="M534" s="33">
        <v>75720.098010063375</v>
      </c>
      <c r="N534" s="33">
        <v>36.954550515463914</v>
      </c>
      <c r="O534" s="33">
        <v>5529.5004764591849</v>
      </c>
      <c r="P534" s="33">
        <v>13.79969179772519</v>
      </c>
      <c r="Q534" s="33">
        <v>15.955062559858012</v>
      </c>
      <c r="R534" s="33">
        <v>13.693840579710146</v>
      </c>
      <c r="S534" s="37">
        <v>-6.1985031960282337E-3</v>
      </c>
      <c r="T534" s="37">
        <v>0.99380149680397178</v>
      </c>
      <c r="U534" s="37">
        <v>0.32683394681127842</v>
      </c>
      <c r="V534" s="37">
        <v>0.10964826780273462</v>
      </c>
      <c r="W534" s="37">
        <v>2.2831558190716805E-2</v>
      </c>
      <c r="X534" s="37">
        <v>2.6142329593265679E-2</v>
      </c>
    </row>
    <row r="535" spans="1:24" x14ac:dyDescent="0.3">
      <c r="A535" s="34">
        <v>25750</v>
      </c>
      <c r="B535" s="33">
        <v>75.72</v>
      </c>
      <c r="C535" s="33">
        <v>3.1833300000000002</v>
      </c>
      <c r="D535" s="33">
        <v>5.4666699999999997</v>
      </c>
      <c r="E535" s="37">
        <v>-3.6789683030265863E-2</v>
      </c>
      <c r="F535" s="37">
        <v>8.9337564624415222E-2</v>
      </c>
      <c r="G535" s="37">
        <v>7.2248689490819196E-2</v>
      </c>
      <c r="H535" s="37">
        <v>9.8803025351382523E-2</v>
      </c>
      <c r="I535" s="33">
        <v>39</v>
      </c>
      <c r="J535" s="33">
        <v>7.46</v>
      </c>
      <c r="K535" s="33">
        <v>504.32043999999996</v>
      </c>
      <c r="L535" s="33">
        <v>21.202038909999999</v>
      </c>
      <c r="M535" s="33">
        <v>75725.717074680288</v>
      </c>
      <c r="N535" s="33">
        <v>36.409844423333332</v>
      </c>
      <c r="O535" s="33">
        <v>5467.0827490840265</v>
      </c>
      <c r="P535" s="33">
        <v>13.72649974435978</v>
      </c>
      <c r="Q535" s="33">
        <v>15.888935332500379</v>
      </c>
      <c r="R535" s="33">
        <v>13.851211066334717</v>
      </c>
      <c r="S535" s="37">
        <v>1.7183270370366278E-3</v>
      </c>
      <c r="T535" s="37">
        <v>1.0017183270370367</v>
      </c>
      <c r="U535" s="37">
        <v>0.31017341644081964</v>
      </c>
      <c r="V535" s="37">
        <v>0.10403709595940747</v>
      </c>
      <c r="W535" s="37">
        <v>2.906744493971658E-2</v>
      </c>
      <c r="X535" s="37">
        <v>3.2805073792859574E-2</v>
      </c>
    </row>
    <row r="536" spans="1:24" x14ac:dyDescent="0.3">
      <c r="A536" s="34">
        <v>25781</v>
      </c>
      <c r="B536" s="33">
        <v>77.92</v>
      </c>
      <c r="C536" s="33">
        <v>3.1866699999999999</v>
      </c>
      <c r="D536" s="33">
        <v>5.4133300000000002</v>
      </c>
      <c r="E536" s="37">
        <v>-2.0665610684853175E-2</v>
      </c>
      <c r="F536" s="37">
        <v>9.9592390044555223E-2</v>
      </c>
      <c r="G536" s="37">
        <v>7.2512101626283076E-2</v>
      </c>
      <c r="H536" s="37">
        <v>9.9107217365264511E-2</v>
      </c>
      <c r="I536" s="33">
        <v>39</v>
      </c>
      <c r="J536" s="33">
        <v>7.53</v>
      </c>
      <c r="K536" s="33">
        <v>518.97317333333331</v>
      </c>
      <c r="L536" s="33">
        <v>21.22428442333333</v>
      </c>
      <c r="M536" s="33">
        <v>78191.459064469367</v>
      </c>
      <c r="N536" s="33">
        <v>36.054582243333329</v>
      </c>
      <c r="O536" s="33">
        <v>5432.1890541255634</v>
      </c>
      <c r="P536" s="33">
        <v>14.100456516815456</v>
      </c>
      <c r="Q536" s="33">
        <v>16.339508329168645</v>
      </c>
      <c r="R536" s="33">
        <v>14.394097533311289</v>
      </c>
      <c r="S536" s="37">
        <v>2.8640332993157692E-2</v>
      </c>
      <c r="T536" s="37">
        <v>1.0286403329931577</v>
      </c>
      <c r="U536" s="37">
        <v>0.29844820597372412</v>
      </c>
      <c r="V536" s="37">
        <v>0.10663809065177698</v>
      </c>
      <c r="W536" s="37">
        <v>2.8918330721490193E-2</v>
      </c>
      <c r="X536" s="37">
        <v>3.6987462154979056E-2</v>
      </c>
    </row>
    <row r="537" spans="1:24" x14ac:dyDescent="0.3">
      <c r="A537" s="34">
        <v>25812</v>
      </c>
      <c r="B537" s="33">
        <v>82.58</v>
      </c>
      <c r="C537" s="33">
        <v>3.19</v>
      </c>
      <c r="D537" s="33">
        <v>5.36</v>
      </c>
      <c r="E537" s="37">
        <v>-4.2222431823588646E-3</v>
      </c>
      <c r="F537" s="37">
        <v>0.10974715836807647</v>
      </c>
      <c r="G537" s="37">
        <v>7.2781015502473956E-2</v>
      </c>
      <c r="H537" s="37">
        <v>9.9416686331823989E-2</v>
      </c>
      <c r="I537" s="33">
        <v>39.200000000000003</v>
      </c>
      <c r="J537" s="33">
        <v>7.39</v>
      </c>
      <c r="K537" s="33">
        <v>547.20415153061219</v>
      </c>
      <c r="L537" s="33">
        <v>21.138063010204078</v>
      </c>
      <c r="M537" s="33">
        <v>82710.297729507438</v>
      </c>
      <c r="N537" s="33">
        <v>35.517246938775507</v>
      </c>
      <c r="O537" s="33">
        <v>5368.4572030777408</v>
      </c>
      <c r="P537" s="33">
        <v>14.842661145242237</v>
      </c>
      <c r="Q537" s="33">
        <v>17.215125541252288</v>
      </c>
      <c r="R537" s="33">
        <v>15.406716417910447</v>
      </c>
      <c r="S537" s="37">
        <v>5.8084861123664483E-2</v>
      </c>
      <c r="T537" s="37">
        <v>1.0580848611236644</v>
      </c>
      <c r="U537" s="37">
        <v>0.23965295720745305</v>
      </c>
      <c r="V537" s="37">
        <v>9.0672279262419941E-2</v>
      </c>
      <c r="W537" s="37">
        <v>7.4012464839405823E-3</v>
      </c>
      <c r="X537" s="37">
        <v>3.7160612059238929E-2</v>
      </c>
    </row>
    <row r="538" spans="1:24" x14ac:dyDescent="0.3">
      <c r="A538" s="34">
        <v>25842</v>
      </c>
      <c r="B538" s="33">
        <v>84.37</v>
      </c>
      <c r="C538" s="33">
        <v>3.17333</v>
      </c>
      <c r="D538" s="33">
        <v>5.2833300000000003</v>
      </c>
      <c r="E538" s="37">
        <v>1.2549981128950671E-2</v>
      </c>
      <c r="F538" s="37">
        <v>0.11980578755720561</v>
      </c>
      <c r="G538" s="37">
        <v>7.3054304165024675E-2</v>
      </c>
      <c r="H538" s="37">
        <v>9.9731188188189712E-2</v>
      </c>
      <c r="I538" s="33">
        <v>39.4</v>
      </c>
      <c r="J538" s="33">
        <v>7.33</v>
      </c>
      <c r="K538" s="33">
        <v>556.22742664974623</v>
      </c>
      <c r="L538" s="33">
        <v>20.920862626649747</v>
      </c>
      <c r="M538" s="33">
        <v>84337.689140601971</v>
      </c>
      <c r="N538" s="33">
        <v>34.831492829695435</v>
      </c>
      <c r="O538" s="33">
        <v>5281.3066631174188</v>
      </c>
      <c r="P538" s="33">
        <v>15.064185404089644</v>
      </c>
      <c r="Q538" s="33">
        <v>17.486678518763028</v>
      </c>
      <c r="R538" s="33">
        <v>15.969095248640535</v>
      </c>
      <c r="S538" s="37">
        <v>2.1444367719591309E-2</v>
      </c>
      <c r="T538" s="37">
        <v>1.0214443677195912</v>
      </c>
      <c r="U538" s="37">
        <v>0.19734071893857563</v>
      </c>
      <c r="V538" s="37">
        <v>7.7442166123646849E-2</v>
      </c>
      <c r="W538" s="37">
        <v>-6.3481209380236159E-3</v>
      </c>
      <c r="X538" s="37">
        <v>3.3876631810204394E-2</v>
      </c>
    </row>
    <row r="539" spans="1:24" x14ac:dyDescent="0.3">
      <c r="A539" s="34">
        <v>25873</v>
      </c>
      <c r="B539" s="33">
        <v>84.28</v>
      </c>
      <c r="C539" s="33">
        <v>3.1566700000000001</v>
      </c>
      <c r="D539" s="33">
        <v>5.2066699999999999</v>
      </c>
      <c r="E539" s="37">
        <v>4.4239787585431234E-2</v>
      </c>
      <c r="F539" s="37">
        <v>0.13141941336338903</v>
      </c>
      <c r="G539" s="37">
        <v>7.7689355420129225E-2</v>
      </c>
      <c r="H539" s="37">
        <v>0.10160616991639326</v>
      </c>
      <c r="I539" s="33">
        <v>39.6</v>
      </c>
      <c r="J539" s="33">
        <v>6.84</v>
      </c>
      <c r="K539" s="33">
        <v>552.82784949494953</v>
      </c>
      <c r="L539" s="33">
        <v>20.705921780555556</v>
      </c>
      <c r="M539" s="33">
        <v>84083.857089805242</v>
      </c>
      <c r="N539" s="33">
        <v>34.152731123989895</v>
      </c>
      <c r="O539" s="33">
        <v>5194.5526363760819</v>
      </c>
      <c r="P539" s="33">
        <v>14.950761908791746</v>
      </c>
      <c r="Q539" s="33">
        <v>17.369848985307833</v>
      </c>
      <c r="R539" s="33">
        <v>16.186929457791642</v>
      </c>
      <c r="S539" s="37">
        <v>-1.0672992415470949E-3</v>
      </c>
      <c r="T539" s="37">
        <v>0.99893270075845286</v>
      </c>
      <c r="U539" s="37">
        <v>0.14705286713269894</v>
      </c>
      <c r="V539" s="37">
        <v>8.3161221267293861E-2</v>
      </c>
      <c r="W539" s="37">
        <v>-1.783729444066573E-3</v>
      </c>
      <c r="X539" s="37">
        <v>3.4599087187310751E-2</v>
      </c>
    </row>
    <row r="540" spans="1:24" x14ac:dyDescent="0.3">
      <c r="A540" s="34">
        <v>25903</v>
      </c>
      <c r="B540" s="33">
        <v>90.05</v>
      </c>
      <c r="C540" s="33">
        <v>3.14</v>
      </c>
      <c r="D540" s="33">
        <v>5.13</v>
      </c>
      <c r="E540" s="37">
        <v>7.6867720602874945E-2</v>
      </c>
      <c r="F540" s="37">
        <v>0.14298332009537873</v>
      </c>
      <c r="G540" s="37">
        <v>8.2354087486402605E-2</v>
      </c>
      <c r="H540" s="37">
        <v>0.1035011276507074</v>
      </c>
      <c r="I540" s="33">
        <v>39.799999999999997</v>
      </c>
      <c r="J540" s="33">
        <v>6.39</v>
      </c>
      <c r="K540" s="33">
        <v>587.70747864321606</v>
      </c>
      <c r="L540" s="33">
        <v>20.493075879396986</v>
      </c>
      <c r="M540" s="33">
        <v>89648.715108607881</v>
      </c>
      <c r="N540" s="33">
        <v>33.480725879396985</v>
      </c>
      <c r="O540" s="33">
        <v>5107.1394614898218</v>
      </c>
      <c r="P540" s="33">
        <v>15.873840687205755</v>
      </c>
      <c r="Q540" s="33">
        <v>18.454515548006192</v>
      </c>
      <c r="R540" s="33">
        <v>17.553606237816766</v>
      </c>
      <c r="S540" s="37">
        <v>6.6220482685976773E-2</v>
      </c>
      <c r="T540" s="37">
        <v>1.0662204826859767</v>
      </c>
      <c r="U540" s="37">
        <v>9.3775262512241442E-2</v>
      </c>
      <c r="V540" s="37">
        <v>5.785474264754864E-2</v>
      </c>
      <c r="W540" s="37">
        <v>1.7607383522335596E-3</v>
      </c>
      <c r="X540" s="37">
        <v>3.8772774696946399E-2</v>
      </c>
    </row>
    <row r="541" spans="1:24" x14ac:dyDescent="0.3">
      <c r="A541" s="34">
        <v>25934</v>
      </c>
      <c r="B541" s="33">
        <v>93.49</v>
      </c>
      <c r="C541" s="33">
        <v>3.13</v>
      </c>
      <c r="D541" s="33">
        <v>5.16</v>
      </c>
      <c r="E541" s="37">
        <v>0.11048035548531843</v>
      </c>
      <c r="F541" s="37">
        <v>0.15450671225433599</v>
      </c>
      <c r="G541" s="37">
        <v>8.7051350896502733E-2</v>
      </c>
      <c r="H541" s="37">
        <v>0.1054171190312756</v>
      </c>
      <c r="I541" s="33">
        <v>39.799999999999997</v>
      </c>
      <c r="J541" s="33">
        <v>6.24</v>
      </c>
      <c r="K541" s="33">
        <v>610.15849170854267</v>
      </c>
      <c r="L541" s="33">
        <v>20.427811306532664</v>
      </c>
      <c r="M541" s="33">
        <v>93333.056620706033</v>
      </c>
      <c r="N541" s="33">
        <v>33.676519597989952</v>
      </c>
      <c r="O541" s="33">
        <v>5151.3378132724702</v>
      </c>
      <c r="P541" s="33">
        <v>16.461793943491951</v>
      </c>
      <c r="Q541" s="33">
        <v>19.149002748259779</v>
      </c>
      <c r="R541" s="33">
        <v>18.118217054263564</v>
      </c>
      <c r="S541" s="37">
        <v>3.7489407081259273E-2</v>
      </c>
      <c r="T541" s="37">
        <v>1.0374894070812593</v>
      </c>
      <c r="U541" s="37">
        <v>9.4169152724606908E-2</v>
      </c>
      <c r="V541" s="37">
        <v>1.0931039644483498E-2</v>
      </c>
      <c r="W541" s="37">
        <v>-1.414426226233445E-2</v>
      </c>
      <c r="X541" s="37">
        <v>3.0689419220913727E-2</v>
      </c>
    </row>
    <row r="542" spans="1:24" x14ac:dyDescent="0.3">
      <c r="A542" s="34">
        <v>25965</v>
      </c>
      <c r="B542" s="33">
        <v>97.11</v>
      </c>
      <c r="C542" s="33">
        <v>3.12</v>
      </c>
      <c r="D542" s="33">
        <v>5.19</v>
      </c>
      <c r="E542" s="37">
        <v>0.11112269580664802</v>
      </c>
      <c r="F542" s="37">
        <v>0.15527997693037321</v>
      </c>
      <c r="G542" s="37">
        <v>9.1618688347640642E-2</v>
      </c>
      <c r="H542" s="37">
        <v>0.10428315469614802</v>
      </c>
      <c r="I542" s="33">
        <v>39.9</v>
      </c>
      <c r="J542" s="33">
        <v>6.11</v>
      </c>
      <c r="K542" s="33">
        <v>632.19583533834589</v>
      </c>
      <c r="L542" s="33">
        <v>20.311512781954889</v>
      </c>
      <c r="M542" s="33">
        <v>96962.917771939276</v>
      </c>
      <c r="N542" s="33">
        <v>33.787420300751883</v>
      </c>
      <c r="O542" s="33">
        <v>5182.1392568877027</v>
      </c>
      <c r="P542" s="33">
        <v>17.034534781502142</v>
      </c>
      <c r="Q542" s="33">
        <v>19.824574232687638</v>
      </c>
      <c r="R542" s="33">
        <v>18.710982658959537</v>
      </c>
      <c r="S542" s="37">
        <v>3.7989877903038476E-2</v>
      </c>
      <c r="T542" s="37">
        <v>1.0379898779030385</v>
      </c>
      <c r="U542" s="37">
        <v>9.766253549261994E-2</v>
      </c>
      <c r="V542" s="37">
        <v>3.2715067062278891E-3</v>
      </c>
      <c r="W542" s="37">
        <v>-4.6429887479022547E-3</v>
      </c>
      <c r="X542" s="37">
        <v>2.662341559627901E-2</v>
      </c>
    </row>
    <row r="543" spans="1:24" x14ac:dyDescent="0.3">
      <c r="A543" s="34">
        <v>25993</v>
      </c>
      <c r="B543" s="33">
        <v>99.6</v>
      </c>
      <c r="C543" s="33">
        <v>3.11</v>
      </c>
      <c r="D543" s="33">
        <v>5.22</v>
      </c>
      <c r="E543" s="37">
        <v>0.1117557180756017</v>
      </c>
      <c r="F543" s="37">
        <v>0.15604223556129249</v>
      </c>
      <c r="G543" s="37">
        <v>9.6035724646715614E-2</v>
      </c>
      <c r="H543" s="37">
        <v>0.1031496989419578</v>
      </c>
      <c r="I543" s="33">
        <v>40</v>
      </c>
      <c r="J543" s="33">
        <v>5.7</v>
      </c>
      <c r="K543" s="33">
        <v>646.78496999999993</v>
      </c>
      <c r="L543" s="33">
        <v>20.195795749999998</v>
      </c>
      <c r="M543" s="33">
        <v>99458.650765716113</v>
      </c>
      <c r="N543" s="33">
        <v>33.897766499999996</v>
      </c>
      <c r="O543" s="33">
        <v>5212.5919377212658</v>
      </c>
      <c r="P543" s="33">
        <v>17.402902607188892</v>
      </c>
      <c r="Q543" s="33">
        <v>20.261603158151754</v>
      </c>
      <c r="R543" s="33">
        <v>19.080459770114942</v>
      </c>
      <c r="S543" s="37">
        <v>2.5317807984289786E-2</v>
      </c>
      <c r="T543" s="37">
        <v>1.0253178079842897</v>
      </c>
      <c r="U543" s="37">
        <v>7.6762378353329774E-2</v>
      </c>
      <c r="V543" s="37">
        <v>-1.8632548762629764E-2</v>
      </c>
      <c r="W543" s="37">
        <v>-4.6630702579251171E-3</v>
      </c>
      <c r="X543" s="37">
        <v>1.9297507700493099E-2</v>
      </c>
    </row>
    <row r="544" spans="1:24" x14ac:dyDescent="0.3">
      <c r="A544" s="34">
        <v>26024</v>
      </c>
      <c r="B544" s="33">
        <v>103</v>
      </c>
      <c r="C544" s="33">
        <v>3.1066699999999998</v>
      </c>
      <c r="D544" s="33">
        <v>5.2533300000000001</v>
      </c>
      <c r="E544" s="37">
        <v>0.11238338756529931</v>
      </c>
      <c r="F544" s="37">
        <v>0.15679451760366181</v>
      </c>
      <c r="G544" s="37">
        <v>0.10031032020171615</v>
      </c>
      <c r="H544" s="37">
        <v>0.1020166799083233</v>
      </c>
      <c r="I544" s="33">
        <v>40.1</v>
      </c>
      <c r="J544" s="33">
        <v>5.83</v>
      </c>
      <c r="K544" s="33">
        <v>667.19598503740644</v>
      </c>
      <c r="L544" s="33">
        <v>20.123861658603488</v>
      </c>
      <c r="M544" s="33">
        <v>102855.20932691652</v>
      </c>
      <c r="N544" s="33">
        <v>34.029132855112216</v>
      </c>
      <c r="O544" s="33">
        <v>5245.9452117802948</v>
      </c>
      <c r="P544" s="33">
        <v>17.924110447959613</v>
      </c>
      <c r="Q544" s="33">
        <v>20.875485334712337</v>
      </c>
      <c r="R544" s="33">
        <v>19.606611425514863</v>
      </c>
      <c r="S544" s="37">
        <v>3.3566823639083199E-2</v>
      </c>
      <c r="T544" s="37">
        <v>1.0335668236390831</v>
      </c>
      <c r="U544" s="37">
        <v>7.4838958845652614E-2</v>
      </c>
      <c r="V544" s="37">
        <v>-1.3320556164408526E-2</v>
      </c>
      <c r="W544" s="37">
        <v>-8.6722418339433283E-3</v>
      </c>
      <c r="X544" s="37">
        <v>2.0403463028155322E-2</v>
      </c>
    </row>
    <row r="545" spans="1:24" x14ac:dyDescent="0.3">
      <c r="A545" s="34">
        <v>26054</v>
      </c>
      <c r="B545" s="33">
        <v>101.6</v>
      </c>
      <c r="C545" s="33">
        <v>3.1033300000000001</v>
      </c>
      <c r="D545" s="33">
        <v>5.28667</v>
      </c>
      <c r="E545" s="37">
        <v>0.11544782301993672</v>
      </c>
      <c r="F545" s="37">
        <v>0.15969281543506675</v>
      </c>
      <c r="G545" s="37">
        <v>0.10350988541389139</v>
      </c>
      <c r="H545" s="37">
        <v>0.10235840903748272</v>
      </c>
      <c r="I545" s="33">
        <v>40.299999999999997</v>
      </c>
      <c r="J545" s="33">
        <v>6.39</v>
      </c>
      <c r="K545" s="33">
        <v>654.86116129032257</v>
      </c>
      <c r="L545" s="33">
        <v>20.002463461290322</v>
      </c>
      <c r="M545" s="33">
        <v>101210.63346126339</v>
      </c>
      <c r="N545" s="33">
        <v>34.075146216129028</v>
      </c>
      <c r="O545" s="33">
        <v>5266.4096417387527</v>
      </c>
      <c r="P545" s="33">
        <v>17.564153279699386</v>
      </c>
      <c r="Q545" s="33">
        <v>20.463891147264611</v>
      </c>
      <c r="R545" s="33">
        <v>19.218146772921326</v>
      </c>
      <c r="S545" s="37">
        <v>-1.3685453085254314E-2</v>
      </c>
      <c r="T545" s="37">
        <v>0.98631454691474574</v>
      </c>
      <c r="U545" s="37">
        <v>5.0499279854754109E-2</v>
      </c>
      <c r="V545" s="37">
        <v>-4.2221039688160378E-2</v>
      </c>
      <c r="W545" s="37">
        <v>-1.3700518175471021E-2</v>
      </c>
      <c r="X545" s="37">
        <v>1.7990903138086267E-2</v>
      </c>
    </row>
    <row r="546" spans="1:24" x14ac:dyDescent="0.3">
      <c r="A546" s="34">
        <v>26085</v>
      </c>
      <c r="B546" s="33">
        <v>99.72</v>
      </c>
      <c r="C546" s="33">
        <v>3.1</v>
      </c>
      <c r="D546" s="33">
        <v>5.32</v>
      </c>
      <c r="E546" s="37">
        <v>0.11847351059227429</v>
      </c>
      <c r="F546" s="37">
        <v>0.16253013003253702</v>
      </c>
      <c r="G546" s="37">
        <v>0.10662041153739654</v>
      </c>
      <c r="H546" s="37">
        <v>0.10269520209238348</v>
      </c>
      <c r="I546" s="33">
        <v>40.6</v>
      </c>
      <c r="J546" s="33">
        <v>6.52</v>
      </c>
      <c r="K546" s="33">
        <v>637.99431428571427</v>
      </c>
      <c r="L546" s="33">
        <v>19.833357142857142</v>
      </c>
      <c r="M546" s="33">
        <v>98859.25659823147</v>
      </c>
      <c r="N546" s="33">
        <v>34.0366</v>
      </c>
      <c r="O546" s="33">
        <v>5274.0798746750042</v>
      </c>
      <c r="P546" s="33">
        <v>17.083166880070717</v>
      </c>
      <c r="Q546" s="33">
        <v>19.911939063113657</v>
      </c>
      <c r="R546" s="33">
        <v>18.744360902255639</v>
      </c>
      <c r="S546" s="37">
        <v>-1.8677276489024373E-2</v>
      </c>
      <c r="T546" s="37">
        <v>0.9813227235109756</v>
      </c>
      <c r="U546" s="37">
        <v>5.4252288762973722E-2</v>
      </c>
      <c r="V546" s="37">
        <v>-4.7979019473465279E-2</v>
      </c>
      <c r="W546" s="37">
        <v>-1.2329424644473619E-2</v>
      </c>
      <c r="X546" s="37">
        <v>1.7317653538432509E-2</v>
      </c>
    </row>
    <row r="547" spans="1:24" x14ac:dyDescent="0.3">
      <c r="A547" s="34">
        <v>26115</v>
      </c>
      <c r="B547" s="33">
        <v>99</v>
      </c>
      <c r="C547" s="33">
        <v>3.09667</v>
      </c>
      <c r="D547" s="33">
        <v>5.3566700000000003</v>
      </c>
      <c r="E547" s="37">
        <v>0.12146162569849261</v>
      </c>
      <c r="F547" s="37">
        <v>0.16531045269997335</v>
      </c>
      <c r="G547" s="37">
        <v>0.1096470723687375</v>
      </c>
      <c r="H547" s="37">
        <v>0.1030262189053035</v>
      </c>
      <c r="I547" s="33">
        <v>40.700000000000003</v>
      </c>
      <c r="J547" s="33">
        <v>6.73</v>
      </c>
      <c r="K547" s="33">
        <v>631.83162162162159</v>
      </c>
      <c r="L547" s="33">
        <v>19.763374017444715</v>
      </c>
      <c r="M547" s="33">
        <v>98159.527514732865</v>
      </c>
      <c r="N547" s="33">
        <v>34.187004975675677</v>
      </c>
      <c r="O547" s="33">
        <v>5311.1939015388298</v>
      </c>
      <c r="P547" s="33">
        <v>16.889414708693366</v>
      </c>
      <c r="Q547" s="33">
        <v>19.694941690150507</v>
      </c>
      <c r="R547" s="33">
        <v>18.481631311990469</v>
      </c>
      <c r="S547" s="37">
        <v>-7.2464085207671978E-3</v>
      </c>
      <c r="T547" s="37">
        <v>0.99275359147923281</v>
      </c>
      <c r="U547" s="37">
        <v>7.7305983947522305E-2</v>
      </c>
      <c r="V547" s="37">
        <v>-4.127393089385567E-2</v>
      </c>
      <c r="W547" s="37">
        <v>-7.3839215777522504E-3</v>
      </c>
      <c r="X547" s="37">
        <v>1.9660163428551591E-2</v>
      </c>
    </row>
    <row r="548" spans="1:24" x14ac:dyDescent="0.3">
      <c r="A548" s="34">
        <v>26146</v>
      </c>
      <c r="B548" s="33">
        <v>97.24</v>
      </c>
      <c r="C548" s="33">
        <v>3.0933299999999999</v>
      </c>
      <c r="D548" s="33">
        <v>5.3933299999999997</v>
      </c>
      <c r="E548" s="37">
        <v>0.12433356633220916</v>
      </c>
      <c r="F548" s="37">
        <v>0.16769960311943244</v>
      </c>
      <c r="G548" s="37">
        <v>0.11042406580306885</v>
      </c>
      <c r="H548" s="37">
        <v>0.10291500108600804</v>
      </c>
      <c r="I548" s="33">
        <v>40.799999999999997</v>
      </c>
      <c r="J548" s="33">
        <v>6.58</v>
      </c>
      <c r="K548" s="33">
        <v>619.07798333333335</v>
      </c>
      <c r="L548" s="33">
        <v>19.693670281617646</v>
      </c>
      <c r="M548" s="33">
        <v>96433.121897073113</v>
      </c>
      <c r="N548" s="33">
        <v>34.336609007107846</v>
      </c>
      <c r="O548" s="33">
        <v>5348.5772246106681</v>
      </c>
      <c r="P548" s="33">
        <v>16.51944944305157</v>
      </c>
      <c r="Q548" s="33">
        <v>19.273018870882741</v>
      </c>
      <c r="R548" s="33">
        <v>18.029677397822866</v>
      </c>
      <c r="S548" s="37">
        <v>-1.7937700686667318E-2</v>
      </c>
      <c r="T548" s="37">
        <v>0.98206229931333267</v>
      </c>
      <c r="U548" s="37">
        <v>7.710135355855452E-2</v>
      </c>
      <c r="V548" s="37">
        <v>-8.2805149786921106E-2</v>
      </c>
      <c r="W548" s="37">
        <v>-1.3246272635663026E-3</v>
      </c>
      <c r="X548" s="37">
        <v>1.7905749772114454E-2</v>
      </c>
    </row>
    <row r="549" spans="1:24" x14ac:dyDescent="0.3">
      <c r="A549" s="34">
        <v>26177</v>
      </c>
      <c r="B549" s="33">
        <v>99.4</v>
      </c>
      <c r="C549" s="33">
        <v>3.09</v>
      </c>
      <c r="D549" s="33">
        <v>5.43</v>
      </c>
      <c r="E549" s="37">
        <v>0.1271668253064937</v>
      </c>
      <c r="F549" s="37">
        <v>0.1700413898561477</v>
      </c>
      <c r="G549" s="37">
        <v>0.11118802985618359</v>
      </c>
      <c r="H549" s="37">
        <v>0.10280469649445667</v>
      </c>
      <c r="I549" s="33">
        <v>40.799999999999997</v>
      </c>
      <c r="J549" s="33">
        <v>6.14</v>
      </c>
      <c r="K549" s="33">
        <v>632.82961274509807</v>
      </c>
      <c r="L549" s="33">
        <v>19.672469852941177</v>
      </c>
      <c r="M549" s="33">
        <v>98830.561964804234</v>
      </c>
      <c r="N549" s="33">
        <v>34.570068382352943</v>
      </c>
      <c r="O549" s="33">
        <v>5398.8928719203923</v>
      </c>
      <c r="P549" s="33">
        <v>16.856792547836008</v>
      </c>
      <c r="Q549" s="33">
        <v>19.674910494388254</v>
      </c>
      <c r="R549" s="33">
        <v>18.30570902394107</v>
      </c>
      <c r="S549" s="37">
        <v>2.1969964214605862E-2</v>
      </c>
      <c r="T549" s="37">
        <v>1.0219699642146058</v>
      </c>
      <c r="U549" s="37">
        <v>0.13497998234391684</v>
      </c>
      <c r="V549" s="37">
        <v>-9.1095831519854897E-2</v>
      </c>
      <c r="W549" s="37">
        <v>5.5289905769750902E-4</v>
      </c>
      <c r="X549" s="37">
        <v>2.0105084095644266E-2</v>
      </c>
    </row>
    <row r="550" spans="1:24" x14ac:dyDescent="0.3">
      <c r="A550" s="34">
        <v>26207</v>
      </c>
      <c r="B550" s="33">
        <v>97.29</v>
      </c>
      <c r="C550" s="33">
        <v>3.0833300000000001</v>
      </c>
      <c r="D550" s="33">
        <v>5.52</v>
      </c>
      <c r="E550" s="37">
        <v>0.12996171191865358</v>
      </c>
      <c r="F550" s="37">
        <v>0.17233532454266598</v>
      </c>
      <c r="G550" s="37">
        <v>0.11193856764763055</v>
      </c>
      <c r="H550" s="37">
        <v>0.10269623123149607</v>
      </c>
      <c r="I550" s="33">
        <v>40.9</v>
      </c>
      <c r="J550" s="33">
        <v>5.93</v>
      </c>
      <c r="K550" s="33">
        <v>617.88189168704162</v>
      </c>
      <c r="L550" s="33">
        <v>19.582010207579462</v>
      </c>
      <c r="M550" s="33">
        <v>96750.987058191415</v>
      </c>
      <c r="N550" s="33">
        <v>35.057128606356962</v>
      </c>
      <c r="O550" s="33">
        <v>5489.4177054292986</v>
      </c>
      <c r="P550" s="33">
        <v>16.428862709159482</v>
      </c>
      <c r="Q550" s="33">
        <v>19.184397344751744</v>
      </c>
      <c r="R550" s="33">
        <v>17.625000000000004</v>
      </c>
      <c r="S550" s="37">
        <v>-2.1455904675192015E-2</v>
      </c>
      <c r="T550" s="37">
        <v>0.97854409532480802</v>
      </c>
      <c r="U550" s="37">
        <v>9.4455702025276977E-2</v>
      </c>
      <c r="V550" s="37">
        <v>-0.13669398436122382</v>
      </c>
      <c r="W550" s="37">
        <v>3.7739183830254319E-4</v>
      </c>
      <c r="X550" s="37">
        <v>8.351739774655087E-3</v>
      </c>
    </row>
    <row r="551" spans="1:24" x14ac:dyDescent="0.3">
      <c r="A551" s="34">
        <v>26238</v>
      </c>
      <c r="B551" s="33">
        <v>92.78</v>
      </c>
      <c r="C551" s="33">
        <v>3.07667</v>
      </c>
      <c r="D551" s="33">
        <v>5.61</v>
      </c>
      <c r="E551" s="37">
        <v>0.12845785725060743</v>
      </c>
      <c r="F551" s="37">
        <v>0.16408126516799282</v>
      </c>
      <c r="G551" s="37">
        <v>0.11115227809602324</v>
      </c>
      <c r="H551" s="37">
        <v>0.1012496130608751</v>
      </c>
      <c r="I551" s="33">
        <v>40.9</v>
      </c>
      <c r="J551" s="33">
        <v>5.81</v>
      </c>
      <c r="K551" s="33">
        <v>589.23920146699265</v>
      </c>
      <c r="L551" s="33">
        <v>19.539713019804399</v>
      </c>
      <c r="M551" s="33">
        <v>92520.942380563531</v>
      </c>
      <c r="N551" s="33">
        <v>35.62871222493888</v>
      </c>
      <c r="O551" s="33">
        <v>5594.33592104938</v>
      </c>
      <c r="P551" s="33">
        <v>15.638712654326648</v>
      </c>
      <c r="Q551" s="33">
        <v>18.271922182649181</v>
      </c>
      <c r="R551" s="33">
        <v>16.538324420677363</v>
      </c>
      <c r="S551" s="37">
        <v>-4.7465109663738729E-2</v>
      </c>
      <c r="T551" s="37">
        <v>0.95253489033626126</v>
      </c>
      <c r="U551" s="37">
        <v>0.12049596300053245</v>
      </c>
      <c r="V551" s="37">
        <v>-0.12327434070940813</v>
      </c>
      <c r="W551" s="37">
        <v>-2.3517061292186447E-3</v>
      </c>
      <c r="X551" s="37">
        <v>1.1775671325453096E-2</v>
      </c>
    </row>
    <row r="552" spans="1:24" x14ac:dyDescent="0.3">
      <c r="A552" s="34">
        <v>26268</v>
      </c>
      <c r="B552" s="33">
        <v>99.17</v>
      </c>
      <c r="C552" s="33">
        <v>3.07</v>
      </c>
      <c r="D552" s="33">
        <v>5.7</v>
      </c>
      <c r="E552" s="37">
        <v>0.12700362878947802</v>
      </c>
      <c r="F552" s="37">
        <v>0.15589833890618099</v>
      </c>
      <c r="G552" s="37">
        <v>0.11038813727656827</v>
      </c>
      <c r="H552" s="37">
        <v>9.982915864327957E-2</v>
      </c>
      <c r="I552" s="33">
        <v>41.1</v>
      </c>
      <c r="J552" s="33">
        <v>5.93</v>
      </c>
      <c r="K552" s="33">
        <v>626.75681289537704</v>
      </c>
      <c r="L552" s="33">
        <v>19.402474695863745</v>
      </c>
      <c r="M552" s="33">
        <v>98665.746324059204</v>
      </c>
      <c r="N552" s="33">
        <v>36.024138686131387</v>
      </c>
      <c r="O552" s="33">
        <v>5671.0169814171386</v>
      </c>
      <c r="P552" s="33">
        <v>16.603557212925338</v>
      </c>
      <c r="Q552" s="33">
        <v>19.405829401067077</v>
      </c>
      <c r="R552" s="33">
        <v>17.398245614035087</v>
      </c>
      <c r="S552" s="37">
        <v>6.66044498744362E-2</v>
      </c>
      <c r="T552" s="37">
        <v>1.0666044498744363</v>
      </c>
      <c r="U552" s="37">
        <v>0.23392840869944931</v>
      </c>
      <c r="V552" s="37">
        <v>-9.6622702934072713E-2</v>
      </c>
      <c r="W552" s="37">
        <v>5.9918570893282563E-3</v>
      </c>
      <c r="X552" s="37">
        <v>1.9170693571071595E-2</v>
      </c>
    </row>
    <row r="553" spans="1:24" x14ac:dyDescent="0.3">
      <c r="A553" s="34">
        <v>26299</v>
      </c>
      <c r="B553" s="33">
        <v>103.3</v>
      </c>
      <c r="C553" s="33">
        <v>3.07</v>
      </c>
      <c r="D553" s="33">
        <v>5.7366700000000002</v>
      </c>
      <c r="E553" s="37">
        <v>0.12559323833280178</v>
      </c>
      <c r="F553" s="37">
        <v>0.14778400812934134</v>
      </c>
      <c r="G553" s="37">
        <v>0.10964521706929276</v>
      </c>
      <c r="H553" s="37">
        <v>9.8434027323971662E-2</v>
      </c>
      <c r="I553" s="33">
        <v>41.1</v>
      </c>
      <c r="J553" s="33">
        <v>5.95</v>
      </c>
      <c r="K553" s="33">
        <v>652.85851338199507</v>
      </c>
      <c r="L553" s="33">
        <v>19.402474695863745</v>
      </c>
      <c r="M553" s="33">
        <v>103029.27883476074</v>
      </c>
      <c r="N553" s="33">
        <v>36.255893978345497</v>
      </c>
      <c r="O553" s="33">
        <v>5721.6357503679274</v>
      </c>
      <c r="P553" s="33">
        <v>17.262996797035179</v>
      </c>
      <c r="Q553" s="33">
        <v>20.180821727051921</v>
      </c>
      <c r="R553" s="33">
        <v>18.006962227215439</v>
      </c>
      <c r="S553" s="37">
        <v>4.0801826927559022E-2</v>
      </c>
      <c r="T553" s="37">
        <v>1.040801826927559</v>
      </c>
      <c r="U553" s="37">
        <v>0.1807498191588548</v>
      </c>
      <c r="V553" s="37">
        <v>-0.14090149237002336</v>
      </c>
      <c r="W553" s="37">
        <v>-2.1864954330297337E-4</v>
      </c>
      <c r="X553" s="37">
        <v>1.3441885904390105E-2</v>
      </c>
    </row>
    <row r="554" spans="1:24" x14ac:dyDescent="0.3">
      <c r="A554" s="34">
        <v>26330</v>
      </c>
      <c r="B554" s="33">
        <v>105.2</v>
      </c>
      <c r="C554" s="33">
        <v>3.07</v>
      </c>
      <c r="D554" s="33">
        <v>5.7733299999999996</v>
      </c>
      <c r="E554" s="37">
        <v>0.14027327361079567</v>
      </c>
      <c r="F554" s="37">
        <v>0.13996871206801931</v>
      </c>
      <c r="G554" s="37">
        <v>0.10950267290108773</v>
      </c>
      <c r="H554" s="37">
        <v>9.6571992680662966E-2</v>
      </c>
      <c r="I554" s="33">
        <v>41.3</v>
      </c>
      <c r="J554" s="33">
        <v>6.08</v>
      </c>
      <c r="K554" s="33">
        <v>661.64686682808713</v>
      </c>
      <c r="L554" s="33">
        <v>19.30851598062954</v>
      </c>
      <c r="M554" s="33">
        <v>104670.11867291242</v>
      </c>
      <c r="N554" s="33">
        <v>36.31089073825666</v>
      </c>
      <c r="O554" s="33">
        <v>5744.2503444665917</v>
      </c>
      <c r="P554" s="33">
        <v>17.464147605486172</v>
      </c>
      <c r="Q554" s="33">
        <v>20.418898605460925</v>
      </c>
      <c r="R554" s="33">
        <v>18.221719527551691</v>
      </c>
      <c r="S554" s="37">
        <v>1.8225924178016703E-2</v>
      </c>
      <c r="T554" s="37">
        <v>1.0182259241780167</v>
      </c>
      <c r="U554" s="37">
        <v>0.14311809284990917</v>
      </c>
      <c r="V554" s="37">
        <v>-0.12912092868576286</v>
      </c>
      <c r="W554" s="37">
        <v>-9.9469331267445504E-3</v>
      </c>
      <c r="X554" s="37">
        <v>3.8917065815669005E-3</v>
      </c>
    </row>
    <row r="555" spans="1:24" x14ac:dyDescent="0.3">
      <c r="A555" s="34">
        <v>26359</v>
      </c>
      <c r="B555" s="33">
        <v>107.7</v>
      </c>
      <c r="C555" s="33">
        <v>3.07</v>
      </c>
      <c r="D555" s="33">
        <v>5.81</v>
      </c>
      <c r="E555" s="37">
        <v>0.15476769172617688</v>
      </c>
      <c r="F555" s="37">
        <v>0.13207664019828247</v>
      </c>
      <c r="G555" s="37">
        <v>0.10936138308550714</v>
      </c>
      <c r="H555" s="37">
        <v>9.469894669978185E-2</v>
      </c>
      <c r="I555" s="33">
        <v>41.4</v>
      </c>
      <c r="J555" s="33">
        <v>6.07</v>
      </c>
      <c r="K555" s="33">
        <v>675.73425362318835</v>
      </c>
      <c r="L555" s="33">
        <v>19.261877053140097</v>
      </c>
      <c r="M555" s="33">
        <v>107152.62171655767</v>
      </c>
      <c r="N555" s="33">
        <v>36.453259178743963</v>
      </c>
      <c r="O555" s="33">
        <v>5780.4710508189428</v>
      </c>
      <c r="P555" s="33">
        <v>17.805643849614942</v>
      </c>
      <c r="Q555" s="33">
        <v>20.819715240429737</v>
      </c>
      <c r="R555" s="33">
        <v>18.537005163511189</v>
      </c>
      <c r="S555" s="37">
        <v>2.3486283858733296E-2</v>
      </c>
      <c r="T555" s="37">
        <v>1.0234862838587333</v>
      </c>
      <c r="U555" s="37">
        <v>8.210917090341141E-2</v>
      </c>
      <c r="V555" s="37">
        <v>-0.10396322199139263</v>
      </c>
      <c r="W555" s="37">
        <v>-1.9093476353106542E-2</v>
      </c>
      <c r="X555" s="37">
        <v>-3.6075835521298671E-4</v>
      </c>
    </row>
    <row r="556" spans="1:24" x14ac:dyDescent="0.3">
      <c r="A556" s="34">
        <v>26390</v>
      </c>
      <c r="B556" s="33">
        <v>108.8</v>
      </c>
      <c r="C556" s="33">
        <v>3.07</v>
      </c>
      <c r="D556" s="33">
        <v>5.8633300000000004</v>
      </c>
      <c r="E556" s="37">
        <v>0.1690794460670122</v>
      </c>
      <c r="F556" s="37">
        <v>0.12410247612545167</v>
      </c>
      <c r="G556" s="37">
        <v>0.10922282369994196</v>
      </c>
      <c r="H556" s="37">
        <v>9.2815478934334728E-2</v>
      </c>
      <c r="I556" s="33">
        <v>41.5</v>
      </c>
      <c r="J556" s="33">
        <v>6.19</v>
      </c>
      <c r="K556" s="33">
        <v>680.99099759036142</v>
      </c>
      <c r="L556" s="33">
        <v>19.215462891566265</v>
      </c>
      <c r="M556" s="33">
        <v>108240.11456259264</v>
      </c>
      <c r="N556" s="33">
        <v>36.699218252771082</v>
      </c>
      <c r="O556" s="33">
        <v>5833.1572694695433</v>
      </c>
      <c r="P556" s="33">
        <v>17.915161678498301</v>
      </c>
      <c r="Q556" s="33">
        <v>20.948428276212141</v>
      </c>
      <c r="R556" s="33">
        <v>18.556008275161041</v>
      </c>
      <c r="S556" s="37">
        <v>1.0161750259499292E-2</v>
      </c>
      <c r="T556" s="37">
        <v>1.0101617502594993</v>
      </c>
      <c r="U556" s="37">
        <v>4.0480297584671199E-2</v>
      </c>
      <c r="V556" s="37">
        <v>-9.7113055589471475E-2</v>
      </c>
      <c r="W556" s="37">
        <v>-2.4521769138103444E-2</v>
      </c>
      <c r="X556" s="37">
        <v>-6.0206912948048696E-3</v>
      </c>
    </row>
    <row r="557" spans="1:24" x14ac:dyDescent="0.3">
      <c r="A557" s="34">
        <v>26420</v>
      </c>
      <c r="B557" s="33">
        <v>107.7</v>
      </c>
      <c r="C557" s="33">
        <v>3.07</v>
      </c>
      <c r="D557" s="33">
        <v>5.9166699999999999</v>
      </c>
      <c r="E557" s="37">
        <v>0.18265901730329248</v>
      </c>
      <c r="F557" s="37">
        <v>0.11440475840273923</v>
      </c>
      <c r="G557" s="37">
        <v>0.10963045406514027</v>
      </c>
      <c r="H557" s="37">
        <v>9.0426471905300509E-2</v>
      </c>
      <c r="I557" s="33">
        <v>41.6</v>
      </c>
      <c r="J557" s="33">
        <v>6.13</v>
      </c>
      <c r="K557" s="33">
        <v>672.48553124999989</v>
      </c>
      <c r="L557" s="33">
        <v>19.169271875</v>
      </c>
      <c r="M557" s="33">
        <v>107142.11820373403</v>
      </c>
      <c r="N557" s="33">
        <v>36.944057271874996</v>
      </c>
      <c r="O557" s="33">
        <v>5886.0218803387843</v>
      </c>
      <c r="P557" s="33">
        <v>17.66264620037256</v>
      </c>
      <c r="Q557" s="33">
        <v>20.654075196229314</v>
      </c>
      <c r="R557" s="33">
        <v>18.202806646306115</v>
      </c>
      <c r="S557" s="37">
        <v>-1.016175025949928E-2</v>
      </c>
      <c r="T557" s="37">
        <v>0.98983824974050072</v>
      </c>
      <c r="U557" s="37">
        <v>1.05874898316618E-2</v>
      </c>
      <c r="V557" s="37">
        <v>-9.6787330454272791E-2</v>
      </c>
      <c r="W557" s="37">
        <v>-2.96620907631997E-2</v>
      </c>
      <c r="X557" s="37">
        <v>-2.3020940054627737E-3</v>
      </c>
    </row>
    <row r="558" spans="1:24" x14ac:dyDescent="0.3">
      <c r="A558" s="34">
        <v>26451</v>
      </c>
      <c r="B558" s="33">
        <v>108</v>
      </c>
      <c r="C558" s="33">
        <v>3.07</v>
      </c>
      <c r="D558" s="33">
        <v>5.97</v>
      </c>
      <c r="E558" s="37">
        <v>0.19599451930516198</v>
      </c>
      <c r="F558" s="37">
        <v>0.10460810283441724</v>
      </c>
      <c r="G558" s="37">
        <v>0.1100315812708077</v>
      </c>
      <c r="H558" s="37">
        <v>8.8023484396359208E-2</v>
      </c>
      <c r="I558" s="33">
        <v>41.7</v>
      </c>
      <c r="J558" s="33">
        <v>6.11</v>
      </c>
      <c r="K558" s="33">
        <v>672.74158273381283</v>
      </c>
      <c r="L558" s="33">
        <v>19.123302398081531</v>
      </c>
      <c r="M558" s="33">
        <v>107436.81077772638</v>
      </c>
      <c r="N558" s="33">
        <v>37.187659712230207</v>
      </c>
      <c r="O558" s="33">
        <v>5938.8681513243191</v>
      </c>
      <c r="P558" s="33">
        <v>17.640857315740259</v>
      </c>
      <c r="Q558" s="33">
        <v>20.629105958815579</v>
      </c>
      <c r="R558" s="33">
        <v>18.090452261306535</v>
      </c>
      <c r="S558" s="37">
        <v>2.7816429618767705E-3</v>
      </c>
      <c r="T558" s="37">
        <v>1.0027816429618768</v>
      </c>
      <c r="U558" s="37">
        <v>-8.143009507525667E-3</v>
      </c>
      <c r="V558" s="37">
        <v>-7.3632521891930036E-2</v>
      </c>
      <c r="W558" s="37">
        <v>-2.8210136869833757E-2</v>
      </c>
      <c r="X558" s="37">
        <v>-1.1949713560133191E-3</v>
      </c>
    </row>
    <row r="559" spans="1:24" x14ac:dyDescent="0.3">
      <c r="A559" s="34">
        <v>26481</v>
      </c>
      <c r="B559" s="33">
        <v>107.2</v>
      </c>
      <c r="C559" s="33">
        <v>3.0733299999999999</v>
      </c>
      <c r="D559" s="33">
        <v>6.0266700000000002</v>
      </c>
      <c r="E559" s="37">
        <v>0.20909313543297903</v>
      </c>
      <c r="F559" s="37">
        <v>9.4708769755009747E-2</v>
      </c>
      <c r="G559" s="37">
        <v>0.11042322965541373</v>
      </c>
      <c r="H559" s="37">
        <v>8.5607469743267828E-2</v>
      </c>
      <c r="I559" s="33">
        <v>41.9</v>
      </c>
      <c r="J559" s="33">
        <v>6.11</v>
      </c>
      <c r="K559" s="33">
        <v>664.57092124105009</v>
      </c>
      <c r="L559" s="33">
        <v>19.0526655725537</v>
      </c>
      <c r="M559" s="33">
        <v>106385.51555721698</v>
      </c>
      <c r="N559" s="33">
        <v>37.361470465632458</v>
      </c>
      <c r="O559" s="33">
        <v>5980.880550776239</v>
      </c>
      <c r="P559" s="33">
        <v>17.398690031138177</v>
      </c>
      <c r="Q559" s="33">
        <v>20.346611167293183</v>
      </c>
      <c r="R559" s="33">
        <v>17.787600781194257</v>
      </c>
      <c r="S559" s="37">
        <v>-7.4349784875180902E-3</v>
      </c>
      <c r="T559" s="37">
        <v>0.99256502151248194</v>
      </c>
      <c r="U559" s="37">
        <v>-3.3290150004255614E-2</v>
      </c>
      <c r="V559" s="37">
        <v>-6.6303313317167323E-2</v>
      </c>
      <c r="W559" s="37">
        <v>-2.769930104845697E-2</v>
      </c>
      <c r="X559" s="37">
        <v>-7.5817235908783864E-3</v>
      </c>
    </row>
    <row r="560" spans="1:24" x14ac:dyDescent="0.3">
      <c r="A560" s="34">
        <v>26512</v>
      </c>
      <c r="B560" s="33">
        <v>111</v>
      </c>
      <c r="C560" s="33">
        <v>3.07667</v>
      </c>
      <c r="D560" s="33">
        <v>6.0833300000000001</v>
      </c>
      <c r="E560" s="37">
        <v>0.2229131191720104</v>
      </c>
      <c r="F560" s="37">
        <v>8.8713359050828444E-2</v>
      </c>
      <c r="G560" s="37">
        <v>0.11038118390158846</v>
      </c>
      <c r="H560" s="37">
        <v>8.3194627238304619E-2</v>
      </c>
      <c r="I560" s="33">
        <v>42</v>
      </c>
      <c r="J560" s="33">
        <v>6.21</v>
      </c>
      <c r="K560" s="33">
        <v>686.49007142857135</v>
      </c>
      <c r="L560" s="33">
        <v>19.027958631190476</v>
      </c>
      <c r="M560" s="33">
        <v>110148.20154366904</v>
      </c>
      <c r="N560" s="33">
        <v>37.622933749761899</v>
      </c>
      <c r="O560" s="33">
        <v>6036.6473774472806</v>
      </c>
      <c r="P560" s="33">
        <v>17.943404688029812</v>
      </c>
      <c r="Q560" s="33">
        <v>20.982640900740655</v>
      </c>
      <c r="R560" s="33">
        <v>18.246585340594706</v>
      </c>
      <c r="S560" s="37">
        <v>3.4833952675632489E-2</v>
      </c>
      <c r="T560" s="37">
        <v>1.0348339526756325</v>
      </c>
      <c r="U560" s="37">
        <v>-1.6799475871252301E-2</v>
      </c>
      <c r="V560" s="37">
        <v>-6.3506577745655157E-2</v>
      </c>
      <c r="W560" s="37">
        <v>-2.4397540365142856E-2</v>
      </c>
      <c r="X560" s="37">
        <v>-7.1099603667512667E-3</v>
      </c>
    </row>
    <row r="561" spans="1:24" x14ac:dyDescent="0.3">
      <c r="A561" s="34">
        <v>26543</v>
      </c>
      <c r="B561" s="33">
        <v>109.4</v>
      </c>
      <c r="C561" s="33">
        <v>3.08</v>
      </c>
      <c r="D561" s="33">
        <v>6.14</v>
      </c>
      <c r="E561" s="37">
        <v>0.23648041541867348</v>
      </c>
      <c r="F561" s="37">
        <v>8.272715166776301E-2</v>
      </c>
      <c r="G561" s="37">
        <v>0.11033835372704548</v>
      </c>
      <c r="H561" s="37">
        <v>8.0768859187832831E-2</v>
      </c>
      <c r="I561" s="33">
        <v>42.1</v>
      </c>
      <c r="J561" s="33">
        <v>6.55</v>
      </c>
      <c r="K561" s="33">
        <v>674.98760570071261</v>
      </c>
      <c r="L561" s="33">
        <v>19.003307363420426</v>
      </c>
      <c r="M561" s="33">
        <v>108556.7084088702</v>
      </c>
      <c r="N561" s="33">
        <v>37.883216627078383</v>
      </c>
      <c r="O561" s="33">
        <v>6092.6708375727876</v>
      </c>
      <c r="P561" s="33">
        <v>17.613854552912127</v>
      </c>
      <c r="Q561" s="33">
        <v>20.596901878448612</v>
      </c>
      <c r="R561" s="33">
        <v>17.817589576547235</v>
      </c>
      <c r="S561" s="37">
        <v>-1.4519311324453268E-2</v>
      </c>
      <c r="T561" s="37">
        <v>0.98548068867554672</v>
      </c>
      <c r="U561" s="37">
        <v>-6.8027693372455289E-2</v>
      </c>
      <c r="V561" s="37">
        <v>-0.10105596847720966</v>
      </c>
      <c r="W561" s="37">
        <v>-3.6229081677294328E-2</v>
      </c>
      <c r="X561" s="37">
        <v>-1.0258305027081249E-2</v>
      </c>
    </row>
    <row r="562" spans="1:24" x14ac:dyDescent="0.3">
      <c r="A562" s="34">
        <v>26573</v>
      </c>
      <c r="B562" s="33">
        <v>109.6</v>
      </c>
      <c r="C562" s="33">
        <v>3.1033300000000001</v>
      </c>
      <c r="D562" s="33">
        <v>6.2333299999999996</v>
      </c>
      <c r="E562" s="37">
        <v>0.24979483482067066</v>
      </c>
      <c r="F562" s="37">
        <v>7.6747221055075698E-2</v>
      </c>
      <c r="G562" s="37">
        <v>0.11029784366905471</v>
      </c>
      <c r="H562" s="37">
        <v>7.8330505655141991E-2</v>
      </c>
      <c r="I562" s="33">
        <v>42.3</v>
      </c>
      <c r="J562" s="33">
        <v>6.48</v>
      </c>
      <c r="K562" s="33">
        <v>673.02432151300241</v>
      </c>
      <c r="L562" s="33">
        <v>19.056720508037824</v>
      </c>
      <c r="M562" s="33">
        <v>108496.36197021964</v>
      </c>
      <c r="N562" s="33">
        <v>38.277214361465717</v>
      </c>
      <c r="O562" s="33">
        <v>6170.5622989035501</v>
      </c>
      <c r="P562" s="33">
        <v>17.533183854158565</v>
      </c>
      <c r="Q562" s="33">
        <v>20.502387938457545</v>
      </c>
      <c r="R562" s="33">
        <v>17.582897103153531</v>
      </c>
      <c r="S562" s="37">
        <v>1.8264845260342812E-3</v>
      </c>
      <c r="T562" s="37">
        <v>1.0018264845260343</v>
      </c>
      <c r="U562" s="37">
        <v>-3.8037823866752363E-2</v>
      </c>
      <c r="V562" s="37">
        <v>-0.10028169911960916</v>
      </c>
      <c r="W562" s="37">
        <v>-3.6462451939980767E-2</v>
      </c>
      <c r="X562" s="37">
        <v>1.5949909558949926E-3</v>
      </c>
    </row>
    <row r="563" spans="1:24" x14ac:dyDescent="0.3">
      <c r="A563" s="34">
        <v>26604</v>
      </c>
      <c r="B563" s="33">
        <v>115.1</v>
      </c>
      <c r="C563" s="33">
        <v>3.1266699999999998</v>
      </c>
      <c r="D563" s="33">
        <v>6.32667</v>
      </c>
      <c r="E563" s="37">
        <v>0.25605250928030943</v>
      </c>
      <c r="F563" s="37">
        <v>7.4582026286835301E-2</v>
      </c>
      <c r="G563" s="37">
        <v>0.10840026077108611</v>
      </c>
      <c r="H563" s="37">
        <v>7.4494558327341309E-2</v>
      </c>
      <c r="I563" s="33">
        <v>42.4</v>
      </c>
      <c r="J563" s="33">
        <v>6.28</v>
      </c>
      <c r="K563" s="33">
        <v>705.13137499999993</v>
      </c>
      <c r="L563" s="33">
        <v>19.154762087499996</v>
      </c>
      <c r="M563" s="33">
        <v>113929.57373802559</v>
      </c>
      <c r="N563" s="33">
        <v>38.758762087500003</v>
      </c>
      <c r="O563" s="33">
        <v>6262.3355020082927</v>
      </c>
      <c r="P563" s="33">
        <v>18.338894714968063</v>
      </c>
      <c r="Q563" s="33">
        <v>21.441895093127499</v>
      </c>
      <c r="R563" s="33">
        <v>18.192824977436786</v>
      </c>
      <c r="S563" s="37">
        <v>4.8963941213921808E-2</v>
      </c>
      <c r="T563" s="37">
        <v>1.0489639412139218</v>
      </c>
      <c r="U563" s="37">
        <v>-2.3414312105868307E-3</v>
      </c>
      <c r="V563" s="37">
        <v>-8.6316944371243931E-2</v>
      </c>
      <c r="W563" s="37">
        <v>-4.2122010714311209E-2</v>
      </c>
      <c r="X563" s="37">
        <v>9.1857505946979501E-3</v>
      </c>
    </row>
    <row r="564" spans="1:24" x14ac:dyDescent="0.3">
      <c r="A564" s="34">
        <v>26634</v>
      </c>
      <c r="B564" s="33">
        <v>117.5</v>
      </c>
      <c r="C564" s="33">
        <v>3.15</v>
      </c>
      <c r="D564" s="33">
        <v>6.42</v>
      </c>
      <c r="E564" s="37">
        <v>0.26212338442108352</v>
      </c>
      <c r="F564" s="37">
        <v>7.2466225501967685E-2</v>
      </c>
      <c r="G564" s="37">
        <v>0.10654100539204414</v>
      </c>
      <c r="H564" s="37">
        <v>7.0627529385695276E-2</v>
      </c>
      <c r="I564" s="33">
        <v>42.5</v>
      </c>
      <c r="J564" s="33">
        <v>6.36</v>
      </c>
      <c r="K564" s="33">
        <v>718.14064705882345</v>
      </c>
      <c r="L564" s="33">
        <v>19.252281176470586</v>
      </c>
      <c r="M564" s="33">
        <v>116290.72878183631</v>
      </c>
      <c r="N564" s="33">
        <v>39.23798258823529</v>
      </c>
      <c r="O564" s="33">
        <v>6353.9274789735246</v>
      </c>
      <c r="P564" s="33">
        <v>18.645719442073691</v>
      </c>
      <c r="Q564" s="33">
        <v>21.796816349100641</v>
      </c>
      <c r="R564" s="33">
        <v>18.302180685358255</v>
      </c>
      <c r="S564" s="37">
        <v>2.0637017856376762E-2</v>
      </c>
      <c r="T564" s="37">
        <v>1.0206370178563768</v>
      </c>
      <c r="U564" s="37">
        <v>-0.11899413182270846</v>
      </c>
      <c r="V564" s="37">
        <v>-9.6620624218462403E-2</v>
      </c>
      <c r="W564" s="37">
        <v>-5.0504593567135103E-2</v>
      </c>
      <c r="X564" s="37">
        <v>8.3160381799984862E-3</v>
      </c>
    </row>
    <row r="565" spans="1:24" x14ac:dyDescent="0.3">
      <c r="A565" s="34">
        <v>26665</v>
      </c>
      <c r="B565" s="33">
        <v>118.4</v>
      </c>
      <c r="C565" s="33">
        <v>3.1566700000000001</v>
      </c>
      <c r="D565" s="33">
        <v>6.5466699999999998</v>
      </c>
      <c r="E565" s="37">
        <v>0.26802246344795511</v>
      </c>
      <c r="F565" s="37">
        <v>7.0399941254831511E-2</v>
      </c>
      <c r="G565" s="37">
        <v>0.10471946569799062</v>
      </c>
      <c r="H565" s="37">
        <v>6.6724871068372771E-2</v>
      </c>
      <c r="I565" s="33">
        <v>42.6</v>
      </c>
      <c r="J565" s="33">
        <v>6.46</v>
      </c>
      <c r="K565" s="33">
        <v>721.94261032863847</v>
      </c>
      <c r="L565" s="33">
        <v>19.247758274882628</v>
      </c>
      <c r="M565" s="33">
        <v>117166.12981707479</v>
      </c>
      <c r="N565" s="33">
        <v>39.918243486150232</v>
      </c>
      <c r="O565" s="33">
        <v>6478.4458369049744</v>
      </c>
      <c r="P565" s="33">
        <v>18.71253046730244</v>
      </c>
      <c r="Q565" s="33">
        <v>21.870338532710914</v>
      </c>
      <c r="R565" s="33">
        <v>18.085530506349031</v>
      </c>
      <c r="S565" s="37">
        <v>7.6303888656917328E-3</v>
      </c>
      <c r="T565" s="37">
        <v>1.0076303888656917</v>
      </c>
      <c r="U565" s="37">
        <v>-0.20017857518932924</v>
      </c>
      <c r="V565" s="37">
        <v>-0.10847606788655373</v>
      </c>
      <c r="W565" s="37">
        <v>-5.5548204536592927E-2</v>
      </c>
      <c r="X565" s="37">
        <v>7.205205980829632E-3</v>
      </c>
    </row>
    <row r="566" spans="1:24" x14ac:dyDescent="0.3">
      <c r="A566" s="34">
        <v>26696</v>
      </c>
      <c r="B566" s="33">
        <v>114.2</v>
      </c>
      <c r="C566" s="33">
        <v>3.1633300000000002</v>
      </c>
      <c r="D566" s="33">
        <v>6.67333</v>
      </c>
      <c r="E566" s="37">
        <v>0.2538424653014546</v>
      </c>
      <c r="F566" s="37">
        <v>7.3462167293564917E-2</v>
      </c>
      <c r="G566" s="37">
        <v>0.10100135603879146</v>
      </c>
      <c r="H566" s="37">
        <v>6.4192845024800604E-2</v>
      </c>
      <c r="I566" s="33">
        <v>42.9</v>
      </c>
      <c r="J566" s="33">
        <v>6.64</v>
      </c>
      <c r="K566" s="33">
        <v>691.46369696969703</v>
      </c>
      <c r="L566" s="33">
        <v>19.153483857575758</v>
      </c>
      <c r="M566" s="33">
        <v>112478.65931798005</v>
      </c>
      <c r="N566" s="33">
        <v>40.40600203939394</v>
      </c>
      <c r="O566" s="33">
        <v>6572.7426583752695</v>
      </c>
      <c r="P566" s="33">
        <v>17.889889599193761</v>
      </c>
      <c r="Q566" s="33">
        <v>20.905882678986945</v>
      </c>
      <c r="R566" s="33">
        <v>17.112895660787043</v>
      </c>
      <c r="S566" s="37">
        <v>-3.611742522799552E-2</v>
      </c>
      <c r="T566" s="37">
        <v>0.96388257477200445</v>
      </c>
      <c r="U566" s="37">
        <v>-0.1951742353429341</v>
      </c>
      <c r="V566" s="37">
        <v>-8.3098304411627133E-2</v>
      </c>
      <c r="W566" s="37">
        <v>-6.4934532214957041E-2</v>
      </c>
      <c r="X566" s="37">
        <v>9.8432979794553788E-3</v>
      </c>
    </row>
    <row r="567" spans="1:24" x14ac:dyDescent="0.3">
      <c r="A567" s="34">
        <v>26724</v>
      </c>
      <c r="B567" s="33">
        <v>112.4</v>
      </c>
      <c r="C567" s="33">
        <v>3.17</v>
      </c>
      <c r="D567" s="33">
        <v>6.8</v>
      </c>
      <c r="E567" s="37">
        <v>0.24019609131124509</v>
      </c>
      <c r="F567" s="37">
        <v>7.6384648695833057E-2</v>
      </c>
      <c r="G567" s="37">
        <v>9.735857848110907E-2</v>
      </c>
      <c r="H567" s="37">
        <v>6.1694171404648834E-2</v>
      </c>
      <c r="I567" s="33">
        <v>43.3</v>
      </c>
      <c r="J567" s="33">
        <v>6.71</v>
      </c>
      <c r="K567" s="33">
        <v>674.2779953810624</v>
      </c>
      <c r="L567" s="33">
        <v>19.016559122401848</v>
      </c>
      <c r="M567" s="33">
        <v>109940.88581098613</v>
      </c>
      <c r="N567" s="33">
        <v>40.792618937644342</v>
      </c>
      <c r="O567" s="33">
        <v>6651.2279672126833</v>
      </c>
      <c r="P567" s="33">
        <v>17.412142058290346</v>
      </c>
      <c r="Q567" s="33">
        <v>20.345254441323725</v>
      </c>
      <c r="R567" s="33">
        <v>16.529411764705884</v>
      </c>
      <c r="S567" s="37">
        <v>-1.5887359762319066E-2</v>
      </c>
      <c r="T567" s="37">
        <v>0.98411264023768097</v>
      </c>
      <c r="U567" s="37">
        <v>-0.18845212763065056</v>
      </c>
      <c r="V567" s="37">
        <v>-5.8586747863905053E-2</v>
      </c>
      <c r="W567" s="37">
        <v>-6.0455566123818194E-2</v>
      </c>
      <c r="X567" s="37">
        <v>1.5230580523250659E-2</v>
      </c>
    </row>
    <row r="568" spans="1:24" x14ac:dyDescent="0.3">
      <c r="A568" s="34">
        <v>26755</v>
      </c>
      <c r="B568" s="33">
        <v>110.3</v>
      </c>
      <c r="C568" s="33">
        <v>3.1866699999999999</v>
      </c>
      <c r="D568" s="33">
        <v>6.9433299999999996</v>
      </c>
      <c r="E568" s="37">
        <v>0.22705310689239577</v>
      </c>
      <c r="F568" s="37">
        <v>7.9175178530780599E-2</v>
      </c>
      <c r="G568" s="37">
        <v>9.3787708764441646E-2</v>
      </c>
      <c r="H568" s="37">
        <v>5.9228728746529846E-2</v>
      </c>
      <c r="I568" s="33">
        <v>43.6</v>
      </c>
      <c r="J568" s="33">
        <v>6.67</v>
      </c>
      <c r="K568" s="33">
        <v>657.12742889908247</v>
      </c>
      <c r="L568" s="33">
        <v>18.985025057568805</v>
      </c>
      <c r="M568" s="33">
        <v>107402.44823738954</v>
      </c>
      <c r="N568" s="33">
        <v>41.365843979128435</v>
      </c>
      <c r="O568" s="33">
        <v>6760.9305613790921</v>
      </c>
      <c r="P568" s="33">
        <v>16.935740066050837</v>
      </c>
      <c r="Q568" s="33">
        <v>19.787325522958465</v>
      </c>
      <c r="R568" s="33">
        <v>15.885749345054895</v>
      </c>
      <c r="S568" s="37">
        <v>-1.8860011200133992E-2</v>
      </c>
      <c r="T568" s="37">
        <v>0.98113998879986597</v>
      </c>
      <c r="U568" s="37">
        <v>-0.14087181333679022</v>
      </c>
      <c r="V568" s="37">
        <v>-5.163198967955962E-2</v>
      </c>
      <c r="W568" s="37">
        <v>-5.7626848598540725E-2</v>
      </c>
      <c r="X568" s="37">
        <v>2.0197501732544865E-2</v>
      </c>
    </row>
    <row r="569" spans="1:24" x14ac:dyDescent="0.3">
      <c r="A569" s="34">
        <v>26785</v>
      </c>
      <c r="B569" s="33">
        <v>107.2</v>
      </c>
      <c r="C569" s="33">
        <v>3.2033299999999998</v>
      </c>
      <c r="D569" s="33">
        <v>7.0866699999999998</v>
      </c>
      <c r="E569" s="37">
        <v>0.22005685044861112</v>
      </c>
      <c r="F569" s="37">
        <v>7.9699758877675109E-2</v>
      </c>
      <c r="G569" s="37">
        <v>9.1515678954305457E-2</v>
      </c>
      <c r="H569" s="37">
        <v>5.7610908833864549E-2</v>
      </c>
      <c r="I569" s="33">
        <v>43.9</v>
      </c>
      <c r="J569" s="33">
        <v>6.85</v>
      </c>
      <c r="K569" s="33">
        <v>634.29434168564921</v>
      </c>
      <c r="L569" s="33">
        <v>18.953862812984053</v>
      </c>
      <c r="M569" s="33">
        <v>103928.71022553134</v>
      </c>
      <c r="N569" s="33">
        <v>41.931293679043279</v>
      </c>
      <c r="O569" s="33">
        <v>6870.4148590855048</v>
      </c>
      <c r="P569" s="33">
        <v>16.314338759668583</v>
      </c>
      <c r="Q569" s="33">
        <v>19.061145729006871</v>
      </c>
      <c r="R569" s="33">
        <v>15.126991944030131</v>
      </c>
      <c r="S569" s="37">
        <v>-2.850767762275512E-2</v>
      </c>
      <c r="T569" s="37">
        <v>0.97149232237724492</v>
      </c>
      <c r="U569" s="37">
        <v>-0.17029400245029058</v>
      </c>
      <c r="V569" s="37">
        <v>-4.270354167851842E-2</v>
      </c>
      <c r="W569" s="37">
        <v>-4.5476995448320068E-2</v>
      </c>
      <c r="X569" s="37">
        <v>2.5790918712838895E-2</v>
      </c>
    </row>
    <row r="570" spans="1:24" x14ac:dyDescent="0.3">
      <c r="A570" s="34">
        <v>26816</v>
      </c>
      <c r="B570" s="33">
        <v>104.8</v>
      </c>
      <c r="C570" s="33">
        <v>3.22</v>
      </c>
      <c r="D570" s="33">
        <v>7.23</v>
      </c>
      <c r="E570" s="37">
        <v>0.21333772039889909</v>
      </c>
      <c r="F570" s="37">
        <v>8.0201754007507731E-2</v>
      </c>
      <c r="G570" s="37">
        <v>8.9312201488684906E-2</v>
      </c>
      <c r="H570" s="37">
        <v>5.6032258055868311E-2</v>
      </c>
      <c r="I570" s="33">
        <v>44.2</v>
      </c>
      <c r="J570" s="33">
        <v>6.9</v>
      </c>
      <c r="K570" s="33">
        <v>615.88494117647053</v>
      </c>
      <c r="L570" s="33">
        <v>18.923182352941176</v>
      </c>
      <c r="M570" s="33">
        <v>101170.72132137915</v>
      </c>
      <c r="N570" s="33">
        <v>42.48900882352941</v>
      </c>
      <c r="O570" s="33">
        <v>6979.6213278012538</v>
      </c>
      <c r="P570" s="33">
        <v>15.808323047681991</v>
      </c>
      <c r="Q570" s="33">
        <v>18.47060167810373</v>
      </c>
      <c r="R570" s="33">
        <v>14.49515905947441</v>
      </c>
      <c r="S570" s="37">
        <v>-2.2642476749759891E-2</v>
      </c>
      <c r="T570" s="37">
        <v>0.97735752325024006</v>
      </c>
      <c r="U570" s="37">
        <v>-0.17211499387985318</v>
      </c>
      <c r="V570" s="37">
        <v>-3.5392455865724148E-2</v>
      </c>
      <c r="W570" s="37">
        <v>-3.0087495921113039E-2</v>
      </c>
      <c r="X570" s="37">
        <v>3.2600697597055195E-2</v>
      </c>
    </row>
    <row r="571" spans="1:24" x14ac:dyDescent="0.3">
      <c r="A571" s="34">
        <v>26846</v>
      </c>
      <c r="B571" s="33">
        <v>105.8</v>
      </c>
      <c r="C571" s="33">
        <v>3.2366700000000002</v>
      </c>
      <c r="D571" s="33">
        <v>7.3833299999999999</v>
      </c>
      <c r="E571" s="37">
        <v>0.20688541609510547</v>
      </c>
      <c r="F571" s="37">
        <v>8.0684161051525649E-2</v>
      </c>
      <c r="G571" s="37">
        <v>8.7171183924179552E-2</v>
      </c>
      <c r="H571" s="37">
        <v>5.4492996048471909E-2</v>
      </c>
      <c r="I571" s="33">
        <v>44.3</v>
      </c>
      <c r="J571" s="33">
        <v>7.13</v>
      </c>
      <c r="K571" s="33">
        <v>620.35818058690745</v>
      </c>
      <c r="L571" s="33">
        <v>18.978210891873591</v>
      </c>
      <c r="M571" s="33">
        <v>102165.32938957395</v>
      </c>
      <c r="N571" s="33">
        <v>43.292147121670432</v>
      </c>
      <c r="O571" s="33">
        <v>7129.6818661807474</v>
      </c>
      <c r="P571" s="33">
        <v>15.88951857398879</v>
      </c>
      <c r="Q571" s="33">
        <v>18.565516582822461</v>
      </c>
      <c r="R571" s="33">
        <v>14.329577575430056</v>
      </c>
      <c r="S571" s="37">
        <v>9.4967475372572073E-3</v>
      </c>
      <c r="T571" s="37">
        <v>1.0094967475372572</v>
      </c>
      <c r="U571" s="37">
        <v>-0.15180253413543077</v>
      </c>
      <c r="V571" s="37">
        <v>-2.5818038495565077E-2</v>
      </c>
      <c r="W571" s="37">
        <v>-2.5006654658360272E-2</v>
      </c>
      <c r="X571" s="37">
        <v>3.6283769523392628E-2</v>
      </c>
    </row>
    <row r="572" spans="1:24" x14ac:dyDescent="0.3">
      <c r="A572" s="34">
        <v>26877</v>
      </c>
      <c r="B572" s="33">
        <v>103.8</v>
      </c>
      <c r="C572" s="33">
        <v>3.2533300000000001</v>
      </c>
      <c r="D572" s="33">
        <v>7.53667</v>
      </c>
      <c r="E572" s="37">
        <v>0.19864234511041201</v>
      </c>
      <c r="F572" s="37">
        <v>7.7304337236684617E-2</v>
      </c>
      <c r="G572" s="37">
        <v>8.4999694794467118E-2</v>
      </c>
      <c r="H572" s="37">
        <v>5.4260566931795928E-2</v>
      </c>
      <c r="I572" s="33">
        <v>45.1</v>
      </c>
      <c r="J572" s="33">
        <v>7.4</v>
      </c>
      <c r="K572" s="33">
        <v>597.83506430155205</v>
      </c>
      <c r="L572" s="33">
        <v>18.737521673835918</v>
      </c>
      <c r="M572" s="33">
        <v>98713.203550485923</v>
      </c>
      <c r="N572" s="33">
        <v>43.407375665410193</v>
      </c>
      <c r="O572" s="33">
        <v>7167.3298632258256</v>
      </c>
      <c r="P572" s="33">
        <v>15.278501094706131</v>
      </c>
      <c r="Q572" s="33">
        <v>17.852222658614043</v>
      </c>
      <c r="R572" s="33">
        <v>13.772660870119031</v>
      </c>
      <c r="S572" s="37">
        <v>-1.9084548692410701E-2</v>
      </c>
      <c r="T572" s="37">
        <v>0.98091545130758928</v>
      </c>
      <c r="U572" s="37">
        <v>-0.26406082970478784</v>
      </c>
      <c r="V572" s="37">
        <v>-2.1299346776074035E-2</v>
      </c>
      <c r="W572" s="37">
        <v>-2.7857929144194493E-2</v>
      </c>
      <c r="X572" s="37">
        <v>3.5696100800228336E-2</v>
      </c>
    </row>
    <row r="573" spans="1:24" x14ac:dyDescent="0.3">
      <c r="A573" s="34">
        <v>26908</v>
      </c>
      <c r="B573" s="33">
        <v>105.6</v>
      </c>
      <c r="C573" s="33">
        <v>3.27</v>
      </c>
      <c r="D573" s="33">
        <v>7.69</v>
      </c>
      <c r="E573" s="37">
        <v>0.19073108453726073</v>
      </c>
      <c r="F573" s="37">
        <v>7.4028793199286014E-2</v>
      </c>
      <c r="G573" s="37">
        <v>8.2895282090216682E-2</v>
      </c>
      <c r="H573" s="37">
        <v>5.403611241307793E-2</v>
      </c>
      <c r="I573" s="33">
        <v>45.2</v>
      </c>
      <c r="J573" s="33">
        <v>7.09</v>
      </c>
      <c r="K573" s="33">
        <v>606.85656637168131</v>
      </c>
      <c r="L573" s="33">
        <v>18.791865265486724</v>
      </c>
      <c r="M573" s="33">
        <v>100461.38662138232</v>
      </c>
      <c r="N573" s="33">
        <v>44.19249048672566</v>
      </c>
      <c r="O573" s="33">
        <v>7315.7960522578614</v>
      </c>
      <c r="P573" s="33">
        <v>15.475308601805573</v>
      </c>
      <c r="Q573" s="33">
        <v>18.082083727935441</v>
      </c>
      <c r="R573" s="33">
        <v>13.732119635890767</v>
      </c>
      <c r="S573" s="37">
        <v>1.7192400540372771E-2</v>
      </c>
      <c r="T573" s="37">
        <v>1.0171924005403727</v>
      </c>
      <c r="U573" s="37">
        <v>-0.28143054829087066</v>
      </c>
      <c r="V573" s="37">
        <v>-1.7786273585695511E-2</v>
      </c>
      <c r="W573" s="37">
        <v>-1.1105966415008162E-2</v>
      </c>
      <c r="X573" s="37">
        <v>3.4787452506226835E-2</v>
      </c>
    </row>
    <row r="574" spans="1:24" x14ac:dyDescent="0.3">
      <c r="A574" s="34">
        <v>26938</v>
      </c>
      <c r="B574" s="33">
        <v>109.8</v>
      </c>
      <c r="C574" s="33">
        <v>3.30667</v>
      </c>
      <c r="D574" s="33">
        <v>7.8466699999999996</v>
      </c>
      <c r="E574" s="37">
        <v>0.18313246326114729</v>
      </c>
      <c r="F574" s="37">
        <v>7.0853468377408468E-2</v>
      </c>
      <c r="G574" s="37">
        <v>8.0851938094653519E-2</v>
      </c>
      <c r="H574" s="37">
        <v>5.3820922331630605E-2</v>
      </c>
      <c r="I574" s="33">
        <v>45.6</v>
      </c>
      <c r="J574" s="33">
        <v>6.79</v>
      </c>
      <c r="K574" s="33">
        <v>625.45788157894731</v>
      </c>
      <c r="L574" s="33">
        <v>18.835909046271929</v>
      </c>
      <c r="M574" s="33">
        <v>103800.56783720214</v>
      </c>
      <c r="N574" s="33">
        <v>44.697282291885962</v>
      </c>
      <c r="O574" s="33">
        <v>7417.9307980978037</v>
      </c>
      <c r="P574" s="33">
        <v>15.913516308933394</v>
      </c>
      <c r="Q574" s="33">
        <v>18.592078071081112</v>
      </c>
      <c r="R574" s="33">
        <v>13.993197114189842</v>
      </c>
      <c r="S574" s="37">
        <v>3.9002157803269176E-2</v>
      </c>
      <c r="T574" s="37">
        <v>1.0390021578032691</v>
      </c>
      <c r="U574" s="37">
        <v>-0.37118143623850142</v>
      </c>
      <c r="V574" s="37">
        <v>-1.6518649265177654E-2</v>
      </c>
      <c r="W574" s="37">
        <v>-1.4511584074273554E-2</v>
      </c>
      <c r="X574" s="37">
        <v>3.5957473581129662E-2</v>
      </c>
    </row>
    <row r="575" spans="1:24" x14ac:dyDescent="0.3">
      <c r="A575" s="34">
        <v>26969</v>
      </c>
      <c r="B575" s="33">
        <v>102</v>
      </c>
      <c r="C575" s="33">
        <v>3.3433299999999999</v>
      </c>
      <c r="D575" s="33">
        <v>8.0033300000000001</v>
      </c>
      <c r="E575" s="37">
        <v>0.150369255142625</v>
      </c>
      <c r="F575" s="37">
        <v>6.8319548679482978E-2</v>
      </c>
      <c r="G575" s="37">
        <v>8.1145442255306399E-2</v>
      </c>
      <c r="H575" s="37">
        <v>5.3619806818869797E-2</v>
      </c>
      <c r="I575" s="33">
        <v>45.9</v>
      </c>
      <c r="J575" s="33">
        <v>6.73</v>
      </c>
      <c r="K575" s="33">
        <v>577.22888888888883</v>
      </c>
      <c r="L575" s="33">
        <v>18.9202613832244</v>
      </c>
      <c r="M575" s="33">
        <v>96058.182916010832</v>
      </c>
      <c r="N575" s="33">
        <v>45.291698855991285</v>
      </c>
      <c r="O575" s="33">
        <v>7537.1111478156572</v>
      </c>
      <c r="P575" s="33">
        <v>14.651845159710575</v>
      </c>
      <c r="Q575" s="33">
        <v>17.119742977139474</v>
      </c>
      <c r="R575" s="33">
        <v>12.744695020697634</v>
      </c>
      <c r="S575" s="37">
        <v>-7.3687715791159139E-2</v>
      </c>
      <c r="T575" s="37">
        <v>0.92631228420884082</v>
      </c>
      <c r="U575" s="37">
        <v>-0.38317068954888056</v>
      </c>
      <c r="V575" s="37">
        <v>-4.0992131271321508E-2</v>
      </c>
      <c r="W575" s="37">
        <v>-2.8699951862855233E-2</v>
      </c>
      <c r="X575" s="37">
        <v>3.241949541091671E-2</v>
      </c>
    </row>
    <row r="576" spans="1:24" x14ac:dyDescent="0.3">
      <c r="A576" s="34">
        <v>26999</v>
      </c>
      <c r="B576" s="33">
        <v>94.78</v>
      </c>
      <c r="C576" s="33">
        <v>3.38</v>
      </c>
      <c r="D576" s="33">
        <v>8.16</v>
      </c>
      <c r="E576" s="37">
        <v>0.11887649877266981</v>
      </c>
      <c r="F576" s="37">
        <v>6.5866611990959889E-2</v>
      </c>
      <c r="G576" s="37">
        <v>8.1429049003219234E-2</v>
      </c>
      <c r="H576" s="37">
        <v>5.3426951348204632E-2</v>
      </c>
      <c r="I576" s="33">
        <v>46.2</v>
      </c>
      <c r="J576" s="33">
        <v>6.74</v>
      </c>
      <c r="K576" s="33">
        <v>532.88721515151508</v>
      </c>
      <c r="L576" s="33">
        <v>19.003574458874457</v>
      </c>
      <c r="M576" s="33">
        <v>88942.704204229056</v>
      </c>
      <c r="N576" s="33">
        <v>45.878451948051946</v>
      </c>
      <c r="O576" s="33">
        <v>7657.4431980007294</v>
      </c>
      <c r="P576" s="33">
        <v>13.493329686205893</v>
      </c>
      <c r="Q576" s="33">
        <v>15.771102210645216</v>
      </c>
      <c r="R576" s="33">
        <v>11.615196078431373</v>
      </c>
      <c r="S576" s="37">
        <v>-7.3414396744828858E-2</v>
      </c>
      <c r="T576" s="37">
        <v>0.92658560325517114</v>
      </c>
      <c r="U576" s="37">
        <v>-0.31240365457465313</v>
      </c>
      <c r="V576" s="37">
        <v>-1.7840094843132981E-2</v>
      </c>
      <c r="W576" s="37">
        <v>-2.5843559350624989E-2</v>
      </c>
      <c r="X576" s="37">
        <v>3.857867334929832E-2</v>
      </c>
    </row>
    <row r="577" spans="1:24" x14ac:dyDescent="0.3">
      <c r="A577" s="34">
        <v>27030</v>
      </c>
      <c r="B577" s="33">
        <v>96.11</v>
      </c>
      <c r="C577" s="33">
        <v>3.4</v>
      </c>
      <c r="D577" s="33">
        <v>8.2266700000000004</v>
      </c>
      <c r="E577" s="37">
        <v>8.8581451621735807E-2</v>
      </c>
      <c r="F577" s="37">
        <v>6.3489983418774543E-2</v>
      </c>
      <c r="G577" s="37">
        <v>8.1699656396384768E-2</v>
      </c>
      <c r="H577" s="37">
        <v>5.32402596703756E-2</v>
      </c>
      <c r="I577" s="33">
        <v>46.6</v>
      </c>
      <c r="J577" s="33">
        <v>6.99</v>
      </c>
      <c r="K577" s="33">
        <v>535.72662725321879</v>
      </c>
      <c r="L577" s="33">
        <v>18.951935622317595</v>
      </c>
      <c r="M577" s="33">
        <v>89680.223663970857</v>
      </c>
      <c r="N577" s="33">
        <v>45.85627065472103</v>
      </c>
      <c r="O577" s="33">
        <v>7676.3042930983174</v>
      </c>
      <c r="P577" s="33">
        <v>13.530721892513956</v>
      </c>
      <c r="Q577" s="33">
        <v>15.819141518464638</v>
      </c>
      <c r="R577" s="33">
        <v>11.682734326282688</v>
      </c>
      <c r="S577" s="37">
        <v>1.393495229575073E-2</v>
      </c>
      <c r="T577" s="37">
        <v>1.0139349522957508</v>
      </c>
      <c r="U577" s="37">
        <v>-0.30787493580121228</v>
      </c>
      <c r="V577" s="37">
        <v>1.8722544029909471E-2</v>
      </c>
      <c r="W577" s="37">
        <v>-7.7057523843366837E-3</v>
      </c>
      <c r="X577" s="37">
        <v>4.5742016851953338E-2</v>
      </c>
    </row>
    <row r="578" spans="1:24" x14ac:dyDescent="0.3">
      <c r="A578" s="34">
        <v>27061</v>
      </c>
      <c r="B578" s="33">
        <v>93.45</v>
      </c>
      <c r="C578" s="33">
        <v>3.42</v>
      </c>
      <c r="D578" s="33">
        <v>8.2933299999999992</v>
      </c>
      <c r="E578" s="37">
        <v>6.183161215793298E-2</v>
      </c>
      <c r="F578" s="37">
        <v>6.2679666956743318E-2</v>
      </c>
      <c r="G578" s="37">
        <v>8.5213772673664145E-2</v>
      </c>
      <c r="H578" s="37">
        <v>5.5278733053865103E-2</v>
      </c>
      <c r="I578" s="33">
        <v>47.2</v>
      </c>
      <c r="J578" s="33">
        <v>6.96</v>
      </c>
      <c r="K578" s="33">
        <v>514.2779205508474</v>
      </c>
      <c r="L578" s="33">
        <v>18.821086016949149</v>
      </c>
      <c r="M578" s="33">
        <v>86352.279665344526</v>
      </c>
      <c r="N578" s="33">
        <v>45.640198040042364</v>
      </c>
      <c r="O578" s="33">
        <v>7663.4344731620295</v>
      </c>
      <c r="P578" s="33">
        <v>12.957321280205392</v>
      </c>
      <c r="Q578" s="33">
        <v>15.154292146338721</v>
      </c>
      <c r="R578" s="33">
        <v>11.268091345695879</v>
      </c>
      <c r="S578" s="37">
        <v>-2.8066834933621065E-2</v>
      </c>
      <c r="T578" s="37">
        <v>0.97193316506637895</v>
      </c>
      <c r="U578" s="37">
        <v>-0.2636812100027589</v>
      </c>
      <c r="V578" s="37">
        <v>1.1210059056021571E-2</v>
      </c>
      <c r="W578" s="37">
        <v>-3.2530127211019E-3</v>
      </c>
      <c r="X578" s="37">
        <v>4.5559401528943333E-2</v>
      </c>
    </row>
    <row r="579" spans="1:24" x14ac:dyDescent="0.3">
      <c r="A579" s="34">
        <v>27089</v>
      </c>
      <c r="B579" s="33">
        <v>97.44</v>
      </c>
      <c r="C579" s="33">
        <v>3.44</v>
      </c>
      <c r="D579" s="33">
        <v>8.36</v>
      </c>
      <c r="E579" s="37">
        <v>3.5512593295644379E-2</v>
      </c>
      <c r="F579" s="37">
        <v>6.1879533960180311E-2</v>
      </c>
      <c r="G579" s="37">
        <v>8.8615496861929266E-2</v>
      </c>
      <c r="H579" s="37">
        <v>5.7245419771518868E-2</v>
      </c>
      <c r="I579" s="33">
        <v>47.8</v>
      </c>
      <c r="J579" s="33">
        <v>7.21</v>
      </c>
      <c r="K579" s="33">
        <v>529.50486025104601</v>
      </c>
      <c r="L579" s="33">
        <v>18.693521338912134</v>
      </c>
      <c r="M579" s="33">
        <v>89170.600096254871</v>
      </c>
      <c r="N579" s="33">
        <v>45.429604184100413</v>
      </c>
      <c r="O579" s="33">
        <v>7650.5153612960858</v>
      </c>
      <c r="P579" s="33">
        <v>13.310364239140165</v>
      </c>
      <c r="Q579" s="33">
        <v>15.57112214226431</v>
      </c>
      <c r="R579" s="33">
        <v>11.655502392344498</v>
      </c>
      <c r="S579" s="37">
        <v>4.1810270060015066E-2</v>
      </c>
      <c r="T579" s="37">
        <v>1.0418102700600151</v>
      </c>
      <c r="U579" s="37">
        <v>-0.16752220951436847</v>
      </c>
      <c r="V579" s="37">
        <v>1.1457605071848675E-2</v>
      </c>
      <c r="W579" s="37">
        <v>-5.7324224367594212E-4</v>
      </c>
      <c r="X579" s="37">
        <v>4.2607111003747811E-2</v>
      </c>
    </row>
    <row r="580" spans="1:24" x14ac:dyDescent="0.3">
      <c r="A580" s="34">
        <v>27120</v>
      </c>
      <c r="B580" s="33">
        <v>92.46</v>
      </c>
      <c r="C580" s="33">
        <v>3.46</v>
      </c>
      <c r="D580" s="33">
        <v>8.4866700000000002</v>
      </c>
      <c r="E580" s="37">
        <v>9.6092087119528102E-3</v>
      </c>
      <c r="F580" s="37">
        <v>6.1092208616345012E-2</v>
      </c>
      <c r="G580" s="37">
        <v>9.190721449873962E-2</v>
      </c>
      <c r="H580" s="37">
        <v>5.9144175253107001E-2</v>
      </c>
      <c r="I580" s="33">
        <v>48</v>
      </c>
      <c r="J580" s="33">
        <v>7.51</v>
      </c>
      <c r="K580" s="33">
        <v>500.34921624999993</v>
      </c>
      <c r="L580" s="33">
        <v>18.723862083333334</v>
      </c>
      <c r="M580" s="33">
        <v>84523.444571075102</v>
      </c>
      <c r="N580" s="33">
        <v>45.925791510624997</v>
      </c>
      <c r="O580" s="33">
        <v>7758.1936117024234</v>
      </c>
      <c r="P580" s="33">
        <v>12.550411048540909</v>
      </c>
      <c r="Q580" s="33">
        <v>14.688309996556292</v>
      </c>
      <c r="R580" s="33">
        <v>10.894732562948718</v>
      </c>
      <c r="S580" s="37">
        <v>-5.2460685401507605E-2</v>
      </c>
      <c r="T580" s="37">
        <v>0.94753931459849239</v>
      </c>
      <c r="U580" s="37">
        <v>-0.16503855162522529</v>
      </c>
      <c r="V580" s="37">
        <v>-3.5260091409252681E-3</v>
      </c>
      <c r="W580" s="37">
        <v>-5.0276891585561145E-3</v>
      </c>
      <c r="X580" s="37">
        <v>3.8561021245045346E-2</v>
      </c>
    </row>
    <row r="581" spans="1:24" x14ac:dyDescent="0.3">
      <c r="A581" s="34">
        <v>27150</v>
      </c>
      <c r="B581" s="33">
        <v>89.67</v>
      </c>
      <c r="C581" s="33">
        <v>3.48</v>
      </c>
      <c r="D581" s="33">
        <v>8.6133299999999995</v>
      </c>
      <c r="E581" s="37">
        <v>-2.4762473224170356E-2</v>
      </c>
      <c r="F581" s="37">
        <v>5.9815494811953585E-2</v>
      </c>
      <c r="G581" s="37">
        <v>9.2276812862229995E-2</v>
      </c>
      <c r="H581" s="37">
        <v>5.9666027254779763E-2</v>
      </c>
      <c r="I581" s="33">
        <v>48.6</v>
      </c>
      <c r="J581" s="33">
        <v>7.58</v>
      </c>
      <c r="K581" s="33">
        <v>479.26031913580238</v>
      </c>
      <c r="L581" s="33">
        <v>18.599597530864195</v>
      </c>
      <c r="M581" s="33">
        <v>81222.754436234463</v>
      </c>
      <c r="N581" s="33">
        <v>46.035767643827157</v>
      </c>
      <c r="O581" s="33">
        <v>7801.9224653535348</v>
      </c>
      <c r="P581" s="33">
        <v>11.99543694732966</v>
      </c>
      <c r="Q581" s="33">
        <v>14.045930080444702</v>
      </c>
      <c r="R581" s="33">
        <v>10.410607744043245</v>
      </c>
      <c r="S581" s="37">
        <v>-3.06398535961231E-2</v>
      </c>
      <c r="T581" s="37">
        <v>0.96936014640387691</v>
      </c>
      <c r="U581" s="37">
        <v>-0.10897899184406878</v>
      </c>
      <c r="V581" s="37">
        <v>9.2228655890158606E-3</v>
      </c>
      <c r="W581" s="37">
        <v>9.6705013407722973E-3</v>
      </c>
      <c r="X581" s="37">
        <v>4.4095605556735862E-2</v>
      </c>
    </row>
    <row r="582" spans="1:24" x14ac:dyDescent="0.3">
      <c r="A582" s="34">
        <v>27181</v>
      </c>
      <c r="B582" s="33">
        <v>89.79</v>
      </c>
      <c r="C582" s="33">
        <v>3.5</v>
      </c>
      <c r="D582" s="33">
        <v>8.74</v>
      </c>
      <c r="E582" s="37">
        <v>-5.8130672619484458E-2</v>
      </c>
      <c r="F582" s="37">
        <v>5.8575115572401693E-2</v>
      </c>
      <c r="G582" s="37">
        <v>9.263377172575904E-2</v>
      </c>
      <c r="H582" s="37">
        <v>6.0170818576082752E-2</v>
      </c>
      <c r="I582" s="33">
        <v>49</v>
      </c>
      <c r="J582" s="33">
        <v>7.54</v>
      </c>
      <c r="K582" s="33">
        <v>475.98411979591839</v>
      </c>
      <c r="L582" s="33">
        <v>18.553785714285713</v>
      </c>
      <c r="M582" s="33">
        <v>80929.553718839161</v>
      </c>
      <c r="N582" s="33">
        <v>46.331453469387753</v>
      </c>
      <c r="O582" s="33">
        <v>7877.5398095851897</v>
      </c>
      <c r="P582" s="33">
        <v>11.888498820079</v>
      </c>
      <c r="Q582" s="33">
        <v>13.927722593419727</v>
      </c>
      <c r="R582" s="33">
        <v>10.273455377574372</v>
      </c>
      <c r="S582" s="37">
        <v>1.3373455687610755E-3</v>
      </c>
      <c r="T582" s="37">
        <v>1.0013373455687611</v>
      </c>
      <c r="U582" s="37">
        <v>-2.4222518406640026E-2</v>
      </c>
      <c r="V582" s="37">
        <v>1.8627984083742888E-2</v>
      </c>
      <c r="W582" s="37">
        <v>1.1142312755169748E-2</v>
      </c>
      <c r="X582" s="37">
        <v>4.6578282859798037E-2</v>
      </c>
    </row>
    <row r="583" spans="1:24" x14ac:dyDescent="0.3">
      <c r="A583" s="34">
        <v>27211</v>
      </c>
      <c r="B583" s="33">
        <v>79.31</v>
      </c>
      <c r="C583" s="33">
        <v>3.53</v>
      </c>
      <c r="D583" s="33">
        <v>8.8633299999999995</v>
      </c>
      <c r="E583" s="37">
        <v>-9.0538536928610247E-2</v>
      </c>
      <c r="F583" s="37">
        <v>5.7362583345409668E-2</v>
      </c>
      <c r="G583" s="37">
        <v>9.29810554406858E-2</v>
      </c>
      <c r="H583" s="37">
        <v>6.065796619672259E-2</v>
      </c>
      <c r="I583" s="33">
        <v>49.4</v>
      </c>
      <c r="J583" s="33">
        <v>7.81</v>
      </c>
      <c r="K583" s="33">
        <v>417.02450263157891</v>
      </c>
      <c r="L583" s="33">
        <v>18.561297368421052</v>
      </c>
      <c r="M583" s="33">
        <v>71167.892523440401</v>
      </c>
      <c r="N583" s="33">
        <v>46.604788613157893</v>
      </c>
      <c r="O583" s="33">
        <v>7953.404574956312</v>
      </c>
      <c r="P583" s="33">
        <v>10.394141805327054</v>
      </c>
      <c r="Q583" s="33">
        <v>12.188506545695988</v>
      </c>
      <c r="R583" s="33">
        <v>8.9481041549846392</v>
      </c>
      <c r="S583" s="37">
        <v>-0.1241093864374891</v>
      </c>
      <c r="T583" s="37">
        <v>0.87589061356251086</v>
      </c>
      <c r="U583" s="37">
        <v>-9.6233548385504797E-4</v>
      </c>
      <c r="V583" s="37">
        <v>1.9963952984012323E-2</v>
      </c>
      <c r="W583" s="37">
        <v>1.4753297413379052E-2</v>
      </c>
      <c r="X583" s="37">
        <v>4.4149204009699794E-2</v>
      </c>
    </row>
    <row r="584" spans="1:24" x14ac:dyDescent="0.3">
      <c r="A584" s="34">
        <v>27242</v>
      </c>
      <c r="B584" s="33">
        <v>76.03</v>
      </c>
      <c r="C584" s="33">
        <v>3.56</v>
      </c>
      <c r="D584" s="33">
        <v>8.9866700000000002</v>
      </c>
      <c r="E584" s="37">
        <v>-0.11064981390680828</v>
      </c>
      <c r="F584" s="37">
        <v>5.5781814015873898E-2</v>
      </c>
      <c r="G584" s="37">
        <v>9.3253074049670204E-2</v>
      </c>
      <c r="H584" s="37">
        <v>5.9998459424803308E-2</v>
      </c>
      <c r="I584" s="33">
        <v>50</v>
      </c>
      <c r="J584" s="33">
        <v>8.0399999999999991</v>
      </c>
      <c r="K584" s="33">
        <v>394.98041180000001</v>
      </c>
      <c r="L584" s="33">
        <v>18.494413600000001</v>
      </c>
      <c r="M584" s="33">
        <v>67668.943561792024</v>
      </c>
      <c r="N584" s="33">
        <v>46.686289850199998</v>
      </c>
      <c r="O584" s="33">
        <v>7998.4014867611395</v>
      </c>
      <c r="P584" s="33">
        <v>9.824195723141198</v>
      </c>
      <c r="Q584" s="33">
        <v>11.532942434954492</v>
      </c>
      <c r="R584" s="33">
        <v>8.4603084346036965</v>
      </c>
      <c r="S584" s="37">
        <v>-4.2236224854883007E-2</v>
      </c>
      <c r="T584" s="37">
        <v>0.95776377514511701</v>
      </c>
      <c r="U584" s="37">
        <v>0.14170681140625052</v>
      </c>
      <c r="V584" s="37">
        <v>6.7334249451516115E-2</v>
      </c>
      <c r="W584" s="37">
        <v>4.3272333000659025E-2</v>
      </c>
      <c r="X584" s="37">
        <v>5.6126780466020598E-2</v>
      </c>
    </row>
    <row r="585" spans="1:24" x14ac:dyDescent="0.3">
      <c r="A585" s="34">
        <v>27273</v>
      </c>
      <c r="B585" s="33">
        <v>68.12</v>
      </c>
      <c r="C585" s="33">
        <v>3.59</v>
      </c>
      <c r="D585" s="33">
        <v>9.11</v>
      </c>
      <c r="E585" s="37">
        <v>-0.13021267441947026</v>
      </c>
      <c r="F585" s="37">
        <v>5.4233652523992149E-2</v>
      </c>
      <c r="G585" s="37">
        <v>9.3515732258479645E-2</v>
      </c>
      <c r="H585" s="37">
        <v>5.9352676888370759E-2</v>
      </c>
      <c r="I585" s="33">
        <v>50.6</v>
      </c>
      <c r="J585" s="33">
        <v>8.0399999999999991</v>
      </c>
      <c r="K585" s="33">
        <v>349.69119288537553</v>
      </c>
      <c r="L585" s="33">
        <v>18.429116007905137</v>
      </c>
      <c r="M585" s="33">
        <v>60173.001292285662</v>
      </c>
      <c r="N585" s="33">
        <v>46.765806916996041</v>
      </c>
      <c r="O585" s="33">
        <v>8047.2114176852947</v>
      </c>
      <c r="P585" s="33">
        <v>8.6804213056463357</v>
      </c>
      <c r="Q585" s="33">
        <v>10.206222645077471</v>
      </c>
      <c r="R585" s="33">
        <v>7.4774972557628985</v>
      </c>
      <c r="S585" s="37">
        <v>-0.10985714344585763</v>
      </c>
      <c r="T585" s="37">
        <v>0.89014285655414238</v>
      </c>
      <c r="U585" s="37">
        <v>0.10130235474435656</v>
      </c>
      <c r="V585" s="37">
        <v>7.3398792295963133E-2</v>
      </c>
      <c r="W585" s="37">
        <v>6.0733650121713723E-2</v>
      </c>
      <c r="X585" s="37">
        <v>6.8605762618677346E-2</v>
      </c>
    </row>
    <row r="586" spans="1:24" x14ac:dyDescent="0.3">
      <c r="A586" s="34">
        <v>27303</v>
      </c>
      <c r="B586" s="33">
        <v>69.44</v>
      </c>
      <c r="C586" s="33">
        <v>3.5933299999999999</v>
      </c>
      <c r="D586" s="33">
        <v>9.0366700000000009</v>
      </c>
      <c r="E586" s="37">
        <v>-0.14924954970939353</v>
      </c>
      <c r="F586" s="37">
        <v>5.2723881468223155E-2</v>
      </c>
      <c r="G586" s="37">
        <v>9.3772578750181523E-2</v>
      </c>
      <c r="H586" s="37">
        <v>5.8720396974353051E-2</v>
      </c>
      <c r="I586" s="33">
        <v>51.1</v>
      </c>
      <c r="J586" s="33">
        <v>7.9</v>
      </c>
      <c r="K586" s="33">
        <v>352.97941917808214</v>
      </c>
      <c r="L586" s="33">
        <v>18.265719128962814</v>
      </c>
      <c r="M586" s="33">
        <v>61000.744110078645</v>
      </c>
      <c r="N586" s="33">
        <v>45.935462671428574</v>
      </c>
      <c r="O586" s="33">
        <v>7938.4158162042695</v>
      </c>
      <c r="P586" s="33">
        <v>8.7449838338095844</v>
      </c>
      <c r="Q586" s="33">
        <v>10.297190694389558</v>
      </c>
      <c r="R586" s="33">
        <v>7.6842465200123486</v>
      </c>
      <c r="S586" s="37">
        <v>1.9192214557607088E-2</v>
      </c>
      <c r="T586" s="37">
        <v>1.0191922145576071</v>
      </c>
      <c r="U586" s="37">
        <v>0.22211561256785695</v>
      </c>
      <c r="V586" s="37">
        <v>0.10717674118351805</v>
      </c>
      <c r="W586" s="37">
        <v>8.637450190689222E-2</v>
      </c>
      <c r="X586" s="37">
        <v>8.1345695374590576E-2</v>
      </c>
    </row>
    <row r="587" spans="1:24" x14ac:dyDescent="0.3">
      <c r="A587" s="34">
        <v>27334</v>
      </c>
      <c r="B587" s="33">
        <v>71.739999999999995</v>
      </c>
      <c r="C587" s="33">
        <v>3.59667</v>
      </c>
      <c r="D587" s="33">
        <v>8.9633299999999991</v>
      </c>
      <c r="E587" s="37">
        <v>-0.13498049186126815</v>
      </c>
      <c r="F587" s="37">
        <v>5.7306750593419942E-2</v>
      </c>
      <c r="G587" s="37">
        <v>9.6459738077596668E-2</v>
      </c>
      <c r="H587" s="37">
        <v>5.9697647923758979E-2</v>
      </c>
      <c r="I587" s="33">
        <v>51.5</v>
      </c>
      <c r="J587" s="33">
        <v>7.68</v>
      </c>
      <c r="K587" s="33">
        <v>361.83845087378637</v>
      </c>
      <c r="L587" s="33">
        <v>18.140695582718447</v>
      </c>
      <c r="M587" s="33">
        <v>62792.984163169633</v>
      </c>
      <c r="N587" s="33">
        <v>45.208773931844654</v>
      </c>
      <c r="O587" s="33">
        <v>7845.4730797220973</v>
      </c>
      <c r="P587" s="33">
        <v>8.9489845127556062</v>
      </c>
      <c r="Q587" s="33">
        <v>10.551515010335233</v>
      </c>
      <c r="R587" s="33">
        <v>8.0037218310605542</v>
      </c>
      <c r="S587" s="37">
        <v>3.2585401752041734E-2</v>
      </c>
      <c r="T587" s="37">
        <v>1.0325854017520417</v>
      </c>
      <c r="U587" s="37">
        <v>0.25309997851458421</v>
      </c>
      <c r="V587" s="37">
        <v>9.1858651570791316E-2</v>
      </c>
      <c r="W587" s="37">
        <v>7.4645376667811014E-2</v>
      </c>
      <c r="X587" s="37">
        <v>7.8637884874683373E-2</v>
      </c>
    </row>
    <row r="588" spans="1:24" x14ac:dyDescent="0.3">
      <c r="A588" s="34">
        <v>27364</v>
      </c>
      <c r="B588" s="33">
        <v>67.069999999999993</v>
      </c>
      <c r="C588" s="33">
        <v>3.6</v>
      </c>
      <c r="D588" s="33">
        <v>8.89</v>
      </c>
      <c r="E588" s="37">
        <v>-0.12047711615901091</v>
      </c>
      <c r="F588" s="37">
        <v>6.1903641773019658E-2</v>
      </c>
      <c r="G588" s="37">
        <v>9.9154295455352148E-2</v>
      </c>
      <c r="H588" s="37">
        <v>6.0680899629664609E-2</v>
      </c>
      <c r="I588" s="33">
        <v>51.9</v>
      </c>
      <c r="J588" s="33">
        <v>7.43</v>
      </c>
      <c r="K588" s="33">
        <v>335.67695009633911</v>
      </c>
      <c r="L588" s="33">
        <v>18.017549132947977</v>
      </c>
      <c r="M588" s="33">
        <v>58513.512498904478</v>
      </c>
      <c r="N588" s="33">
        <v>44.493336608863203</v>
      </c>
      <c r="O588" s="33">
        <v>7755.8539751790795</v>
      </c>
      <c r="P588" s="33">
        <v>8.289060055923084</v>
      </c>
      <c r="Q588" s="33">
        <v>9.7894832311996307</v>
      </c>
      <c r="R588" s="33">
        <v>7.5444319460067479</v>
      </c>
      <c r="S588" s="37">
        <v>-6.7311621992490717E-2</v>
      </c>
      <c r="T588" s="37">
        <v>0.93268837800750926</v>
      </c>
      <c r="U588" s="37">
        <v>0.23393616614380885</v>
      </c>
      <c r="V588" s="37">
        <v>8.3015313583987727E-2</v>
      </c>
      <c r="W588" s="37">
        <v>6.6642460858671093E-2</v>
      </c>
      <c r="X588" s="37">
        <v>7.6318426362522729E-2</v>
      </c>
    </row>
    <row r="589" spans="1:24" x14ac:dyDescent="0.3">
      <c r="A589" s="34">
        <v>27395</v>
      </c>
      <c r="B589" s="33">
        <v>72.56</v>
      </c>
      <c r="C589" s="33">
        <v>3.6233300000000002</v>
      </c>
      <c r="D589" s="33">
        <v>8.7433300000000003</v>
      </c>
      <c r="E589" s="37">
        <v>-0.10573335034346443</v>
      </c>
      <c r="F589" s="37">
        <v>6.6514299902359575E-2</v>
      </c>
      <c r="G589" s="37">
        <v>0.101858802547107</v>
      </c>
      <c r="H589" s="37">
        <v>6.1671248351720998E-2</v>
      </c>
      <c r="I589" s="33">
        <v>52.1</v>
      </c>
      <c r="J589" s="33">
        <v>7.5</v>
      </c>
      <c r="K589" s="33">
        <v>361.75964836852205</v>
      </c>
      <c r="L589" s="33">
        <v>18.064699376007678</v>
      </c>
      <c r="M589" s="33">
        <v>63322.529150038303</v>
      </c>
      <c r="N589" s="33">
        <v>43.591289779078693</v>
      </c>
      <c r="O589" s="33">
        <v>7630.2338587845143</v>
      </c>
      <c r="P589" s="33">
        <v>8.920995508404248</v>
      </c>
      <c r="Q589" s="33">
        <v>10.549889518230223</v>
      </c>
      <c r="R589" s="33">
        <v>8.2988975596254519</v>
      </c>
      <c r="S589" s="37">
        <v>7.8676955695235362E-2</v>
      </c>
      <c r="T589" s="37">
        <v>1.0786769556952354</v>
      </c>
      <c r="U589" s="37">
        <v>0.3027108932576914</v>
      </c>
      <c r="V589" s="37">
        <v>0.10477797524500598</v>
      </c>
      <c r="W589" s="37">
        <v>8.8326932895804511E-2</v>
      </c>
      <c r="X589" s="37">
        <v>8.2231399106056813E-2</v>
      </c>
    </row>
    <row r="590" spans="1:24" x14ac:dyDescent="0.3">
      <c r="A590" s="34">
        <v>27426</v>
      </c>
      <c r="B590" s="33">
        <v>80.099999999999994</v>
      </c>
      <c r="C590" s="33">
        <v>3.6466699999999999</v>
      </c>
      <c r="D590" s="33">
        <v>8.5966699999999996</v>
      </c>
      <c r="E590" s="37">
        <v>-6.4331007301667409E-2</v>
      </c>
      <c r="F590" s="37">
        <v>7.2446210614907969E-2</v>
      </c>
      <c r="G590" s="37">
        <v>0.10717010893032608</v>
      </c>
      <c r="H590" s="37">
        <v>6.2851805973911823E-2</v>
      </c>
      <c r="I590" s="33">
        <v>52.5</v>
      </c>
      <c r="J590" s="33">
        <v>7.39</v>
      </c>
      <c r="K590" s="33">
        <v>396.3088628571428</v>
      </c>
      <c r="L590" s="33">
        <v>18.042542333523809</v>
      </c>
      <c r="M590" s="33">
        <v>69633.216193955377</v>
      </c>
      <c r="N590" s="33">
        <v>42.533539476380952</v>
      </c>
      <c r="O590" s="33">
        <v>7473.3305949824025</v>
      </c>
      <c r="P590" s="33">
        <v>9.7622467161664677</v>
      </c>
      <c r="Q590" s="33">
        <v>11.556048733542468</v>
      </c>
      <c r="R590" s="33">
        <v>9.317561334795915</v>
      </c>
      <c r="S590" s="37">
        <v>9.8862048267432237E-2</v>
      </c>
      <c r="T590" s="37">
        <v>1.0988620482674323</v>
      </c>
      <c r="U590" s="37">
        <v>0.31397842016606647</v>
      </c>
      <c r="V590" s="37">
        <v>6.6070323028046829E-2</v>
      </c>
      <c r="W590" s="37">
        <v>7.8704734826854583E-2</v>
      </c>
      <c r="X590" s="37">
        <v>7.8773554400875412E-2</v>
      </c>
    </row>
    <row r="591" spans="1:24" x14ac:dyDescent="0.3">
      <c r="A591" s="34">
        <v>27454</v>
      </c>
      <c r="B591" s="33">
        <v>83.78</v>
      </c>
      <c r="C591" s="33">
        <v>3.67</v>
      </c>
      <c r="D591" s="33">
        <v>8.4499999999999993</v>
      </c>
      <c r="E591" s="37">
        <v>-2.1503793568637963E-2</v>
      </c>
      <c r="F591" s="37">
        <v>7.8476396904918921E-2</v>
      </c>
      <c r="G591" s="37">
        <v>0.11252437059278009</v>
      </c>
      <c r="H591" s="37">
        <v>6.4057966370696384E-2</v>
      </c>
      <c r="I591" s="33">
        <v>52.7</v>
      </c>
      <c r="J591" s="33">
        <v>7.73</v>
      </c>
      <c r="K591" s="33">
        <v>412.94319430740035</v>
      </c>
      <c r="L591" s="33">
        <v>18.089060910815938</v>
      </c>
      <c r="M591" s="33">
        <v>72820.802293105444</v>
      </c>
      <c r="N591" s="33">
        <v>41.649200189753316</v>
      </c>
      <c r="O591" s="33">
        <v>7344.661964391752</v>
      </c>
      <c r="P591" s="33">
        <v>10.163796767444035</v>
      </c>
      <c r="Q591" s="33">
        <v>12.041659481362915</v>
      </c>
      <c r="R591" s="33">
        <v>9.914792899408285</v>
      </c>
      <c r="S591" s="37">
        <v>4.4918461444575258E-2</v>
      </c>
      <c r="T591" s="37">
        <v>1.0449184614445752</v>
      </c>
      <c r="U591" s="37">
        <v>0.24106507303467462</v>
      </c>
      <c r="V591" s="37">
        <v>2.9743068563694131E-2</v>
      </c>
      <c r="W591" s="37">
        <v>6.7415525329754367E-2</v>
      </c>
      <c r="X591" s="37">
        <v>7.4461943974160505E-2</v>
      </c>
    </row>
    <row r="592" spans="1:24" x14ac:dyDescent="0.3">
      <c r="A592" s="34">
        <v>27485</v>
      </c>
      <c r="B592" s="33">
        <v>84.72</v>
      </c>
      <c r="C592" s="33">
        <v>3.6833300000000002</v>
      </c>
      <c r="D592" s="33">
        <v>8.2866700000000009</v>
      </c>
      <c r="E592" s="37">
        <v>2.2823147947690803E-2</v>
      </c>
      <c r="F592" s="37">
        <v>8.4609127282135432E-2</v>
      </c>
      <c r="G592" s="37">
        <v>0.11792181153351233</v>
      </c>
      <c r="H592" s="37">
        <v>6.5292170081096224E-2</v>
      </c>
      <c r="I592" s="33">
        <v>52.9</v>
      </c>
      <c r="J592" s="33">
        <v>8.23</v>
      </c>
      <c r="K592" s="33">
        <v>415.99762117202266</v>
      </c>
      <c r="L592" s="33">
        <v>18.086125094328924</v>
      </c>
      <c r="M592" s="33">
        <v>73625.222039901593</v>
      </c>
      <c r="N592" s="33">
        <v>40.689742769565221</v>
      </c>
      <c r="O592" s="33">
        <v>7201.4626855688311</v>
      </c>
      <c r="P592" s="33">
        <v>10.233076136605918</v>
      </c>
      <c r="Q592" s="33">
        <v>12.133964603730432</v>
      </c>
      <c r="R592" s="33">
        <v>10.223648341251671</v>
      </c>
      <c r="S592" s="37">
        <v>1.1157385774262214E-2</v>
      </c>
      <c r="T592" s="37">
        <v>1.0111573857742622</v>
      </c>
      <c r="U592" s="37">
        <v>0.19360328706385488</v>
      </c>
      <c r="V592" s="37">
        <v>1.4468233305334977E-2</v>
      </c>
      <c r="W592" s="37">
        <v>3.8217642308038258E-2</v>
      </c>
      <c r="X592" s="37">
        <v>6.9200621868346524E-2</v>
      </c>
    </row>
    <row r="593" spans="1:24" x14ac:dyDescent="0.3">
      <c r="A593" s="34">
        <v>27515</v>
      </c>
      <c r="B593" s="33">
        <v>90.1</v>
      </c>
      <c r="C593" s="33">
        <v>3.6966700000000001</v>
      </c>
      <c r="D593" s="33">
        <v>8.1233299999999993</v>
      </c>
      <c r="E593" s="37">
        <v>6.6610146952101656E-2</v>
      </c>
      <c r="F593" s="37">
        <v>9.4375567724922504E-2</v>
      </c>
      <c r="G593" s="37">
        <v>0.12034968255760337</v>
      </c>
      <c r="H593" s="37">
        <v>6.5653280618048981E-2</v>
      </c>
      <c r="I593" s="33">
        <v>53.2</v>
      </c>
      <c r="J593" s="33">
        <v>8.06</v>
      </c>
      <c r="K593" s="33">
        <v>439.92002443609016</v>
      </c>
      <c r="L593" s="33">
        <v>18.04926922011278</v>
      </c>
      <c r="M593" s="33">
        <v>78125.325593226124</v>
      </c>
      <c r="N593" s="33">
        <v>39.66276950169172</v>
      </c>
      <c r="O593" s="33">
        <v>7043.7047852521819</v>
      </c>
      <c r="P593" s="33">
        <v>10.818139119335807</v>
      </c>
      <c r="Q593" s="33">
        <v>12.836132514309529</v>
      </c>
      <c r="R593" s="33">
        <v>11.091510501235332</v>
      </c>
      <c r="S593" s="37">
        <v>6.1568463321141124E-2</v>
      </c>
      <c r="T593" s="37">
        <v>1.0615684633211411</v>
      </c>
      <c r="U593" s="37">
        <v>0.18973669512637081</v>
      </c>
      <c r="V593" s="37">
        <v>2.4776943677410124E-2</v>
      </c>
      <c r="W593" s="37">
        <v>3.2681094586800796E-2</v>
      </c>
      <c r="X593" s="37">
        <v>6.8752959980387551E-2</v>
      </c>
    </row>
    <row r="594" spans="1:24" x14ac:dyDescent="0.3">
      <c r="A594" s="34">
        <v>27546</v>
      </c>
      <c r="B594" s="33">
        <v>92.4</v>
      </c>
      <c r="C594" s="33">
        <v>3.71</v>
      </c>
      <c r="D594" s="33">
        <v>7.96</v>
      </c>
      <c r="E594" s="37">
        <v>0.11217605944643738</v>
      </c>
      <c r="F594" s="37">
        <v>0.10425733498565837</v>
      </c>
      <c r="G594" s="37">
        <v>0.1228476870201618</v>
      </c>
      <c r="H594" s="37">
        <v>6.6027826739753159E-2</v>
      </c>
      <c r="I594" s="33">
        <v>53.6</v>
      </c>
      <c r="J594" s="33">
        <v>7.86</v>
      </c>
      <c r="K594" s="33">
        <v>447.78315671641792</v>
      </c>
      <c r="L594" s="33">
        <v>17.979172201492538</v>
      </c>
      <c r="M594" s="33">
        <v>79787.81449833767</v>
      </c>
      <c r="N594" s="33">
        <v>38.57525895522388</v>
      </c>
      <c r="O594" s="33">
        <v>6873.4957078654525</v>
      </c>
      <c r="P594" s="33">
        <v>11.011354609247665</v>
      </c>
      <c r="Q594" s="33">
        <v>13.073236851521393</v>
      </c>
      <c r="R594" s="33">
        <v>11.608040201005027</v>
      </c>
      <c r="S594" s="37">
        <v>2.5206814033346316E-2</v>
      </c>
      <c r="T594" s="37">
        <v>1.0252068140333463</v>
      </c>
      <c r="U594" s="37">
        <v>0.11300934677549068</v>
      </c>
      <c r="V594" s="37">
        <v>2.0943366033136179E-2</v>
      </c>
      <c r="W594" s="37">
        <v>2.9454012695130594E-2</v>
      </c>
      <c r="X594" s="37">
        <v>6.508365410442174E-2</v>
      </c>
    </row>
    <row r="595" spans="1:24" x14ac:dyDescent="0.3">
      <c r="A595" s="34">
        <v>27576</v>
      </c>
      <c r="B595" s="33">
        <v>92.49</v>
      </c>
      <c r="C595" s="33">
        <v>3.71</v>
      </c>
      <c r="D595" s="33">
        <v>7.8933299999999997</v>
      </c>
      <c r="E595" s="37">
        <v>0.1596311951696856</v>
      </c>
      <c r="F595" s="37">
        <v>0.11425385527953136</v>
      </c>
      <c r="G595" s="37">
        <v>0.12541577060783649</v>
      </c>
      <c r="H595" s="37">
        <v>6.6416310839674253E-2</v>
      </c>
      <c r="I595" s="33">
        <v>54.2</v>
      </c>
      <c r="J595" s="33">
        <v>8.06</v>
      </c>
      <c r="K595" s="33">
        <v>443.25747177121764</v>
      </c>
      <c r="L595" s="33">
        <v>17.78014077490775</v>
      </c>
      <c r="M595" s="33">
        <v>79245.421096343736</v>
      </c>
      <c r="N595" s="33">
        <v>37.828711208302579</v>
      </c>
      <c r="O595" s="33">
        <v>6763.0042134544601</v>
      </c>
      <c r="P595" s="33">
        <v>10.902767048238578</v>
      </c>
      <c r="Q595" s="33">
        <v>12.952412030935097</v>
      </c>
      <c r="R595" s="33">
        <v>11.717488056371645</v>
      </c>
      <c r="S595" s="37">
        <v>9.7355191853008187E-4</v>
      </c>
      <c r="T595" s="37">
        <v>1.0009735519185301</v>
      </c>
      <c r="U595" s="37">
        <v>9.2061344312224458E-2</v>
      </c>
      <c r="V595" s="37">
        <v>1.3487866500174306E-2</v>
      </c>
      <c r="W595" s="37">
        <v>3.6543863988683256E-2</v>
      </c>
      <c r="X595" s="37">
        <v>6.4709889040253543E-2</v>
      </c>
    </row>
    <row r="596" spans="1:24" x14ac:dyDescent="0.3">
      <c r="A596" s="34">
        <v>27607</v>
      </c>
      <c r="B596" s="33">
        <v>85.71</v>
      </c>
      <c r="C596" s="33">
        <v>3.71</v>
      </c>
      <c r="D596" s="33">
        <v>7.82667</v>
      </c>
      <c r="E596" s="37">
        <v>0.18204251025077678</v>
      </c>
      <c r="F596" s="37">
        <v>0.12045892229601041</v>
      </c>
      <c r="G596" s="37">
        <v>0.12576092075983691</v>
      </c>
      <c r="H596" s="37">
        <v>6.6442793717167881E-2</v>
      </c>
      <c r="I596" s="33">
        <v>54.3</v>
      </c>
      <c r="J596" s="33">
        <v>8.4</v>
      </c>
      <c r="K596" s="33">
        <v>410.00791215469616</v>
      </c>
      <c r="L596" s="33">
        <v>17.747396500920811</v>
      </c>
      <c r="M596" s="33">
        <v>73565.482187258793</v>
      </c>
      <c r="N596" s="33">
        <v>37.440165976243094</v>
      </c>
      <c r="O596" s="33">
        <v>6717.6846630562677</v>
      </c>
      <c r="P596" s="33">
        <v>10.089769593328018</v>
      </c>
      <c r="Q596" s="33">
        <v>11.997338854776954</v>
      </c>
      <c r="R596" s="33">
        <v>10.951017482530885</v>
      </c>
      <c r="S596" s="37">
        <v>-7.6131025655377285E-2</v>
      </c>
      <c r="T596" s="37">
        <v>0.92386897434462267</v>
      </c>
      <c r="U596" s="37">
        <v>0.11642169080147213</v>
      </c>
      <c r="V596" s="37">
        <v>1.1549517940617982E-2</v>
      </c>
      <c r="W596" s="37">
        <v>4.5062006451063397E-2</v>
      </c>
      <c r="X596" s="37">
        <v>6.6492512812563298E-2</v>
      </c>
    </row>
    <row r="597" spans="1:24" x14ac:dyDescent="0.3">
      <c r="A597" s="34">
        <v>27638</v>
      </c>
      <c r="B597" s="33">
        <v>84.67</v>
      </c>
      <c r="C597" s="33">
        <v>3.71</v>
      </c>
      <c r="D597" s="33">
        <v>7.76</v>
      </c>
      <c r="E597" s="37">
        <v>0.20483572099674907</v>
      </c>
      <c r="F597" s="37">
        <v>0.12666060628629694</v>
      </c>
      <c r="G597" s="37">
        <v>0.12611112232551935</v>
      </c>
      <c r="H597" s="37">
        <v>6.6470253256615486E-2</v>
      </c>
      <c r="I597" s="33">
        <v>54.6</v>
      </c>
      <c r="J597" s="33">
        <v>8.43</v>
      </c>
      <c r="K597" s="33">
        <v>402.80744523809517</v>
      </c>
      <c r="L597" s="33">
        <v>17.649883333333332</v>
      </c>
      <c r="M597" s="33">
        <v>72537.443556701022</v>
      </c>
      <c r="N597" s="33">
        <v>36.917276190476187</v>
      </c>
      <c r="O597" s="33">
        <v>6648.0519900791305</v>
      </c>
      <c r="P597" s="33">
        <v>9.918905356559419</v>
      </c>
      <c r="Q597" s="33">
        <v>11.805187590081802</v>
      </c>
      <c r="R597" s="33">
        <v>10.911082474226804</v>
      </c>
      <c r="S597" s="37">
        <v>-1.2208157256605449E-2</v>
      </c>
      <c r="T597" s="37">
        <v>0.9877918427433946</v>
      </c>
      <c r="U597" s="37">
        <v>0.19793719554096523</v>
      </c>
      <c r="V597" s="37">
        <v>5.962897277972079E-2</v>
      </c>
      <c r="W597" s="37">
        <v>6.6993733797197308E-2</v>
      </c>
      <c r="X597" s="37">
        <v>7.221321979175066E-2</v>
      </c>
    </row>
    <row r="598" spans="1:24" x14ac:dyDescent="0.3">
      <c r="A598" s="34">
        <v>27668</v>
      </c>
      <c r="B598" s="33">
        <v>88.57</v>
      </c>
      <c r="C598" s="33">
        <v>3.7</v>
      </c>
      <c r="D598" s="33">
        <v>7.82667</v>
      </c>
      <c r="E598" s="37">
        <v>0.22802381504320146</v>
      </c>
      <c r="F598" s="37">
        <v>0.1328549783654962</v>
      </c>
      <c r="G598" s="37">
        <v>0.12646701803593352</v>
      </c>
      <c r="H598" s="37">
        <v>6.649764392684876E-2</v>
      </c>
      <c r="I598" s="33">
        <v>54.9</v>
      </c>
      <c r="J598" s="33">
        <v>8.14</v>
      </c>
      <c r="K598" s="33">
        <v>419.05871056466299</v>
      </c>
      <c r="L598" s="33">
        <v>17.50612204007286</v>
      </c>
      <c r="M598" s="33">
        <v>75726.674626829539</v>
      </c>
      <c r="N598" s="33">
        <v>37.030983834426223</v>
      </c>
      <c r="O598" s="33">
        <v>6691.7431692623677</v>
      </c>
      <c r="P598" s="33">
        <v>10.327599777501112</v>
      </c>
      <c r="Q598" s="33">
        <v>12.300949653188104</v>
      </c>
      <c r="R598" s="33">
        <v>11.316434703392375</v>
      </c>
      <c r="S598" s="37">
        <v>4.5031852167305729E-2</v>
      </c>
      <c r="T598" s="37">
        <v>1.0450318521673057</v>
      </c>
      <c r="U598" s="37">
        <v>0.23829937046684257</v>
      </c>
      <c r="V598" s="37">
        <v>6.3744450036069544E-2</v>
      </c>
      <c r="W598" s="37">
        <v>7.4236291820206191E-2</v>
      </c>
      <c r="X598" s="37">
        <v>7.1153691417908504E-2</v>
      </c>
    </row>
    <row r="599" spans="1:24" x14ac:dyDescent="0.3">
      <c r="A599" s="34">
        <v>27699</v>
      </c>
      <c r="B599" s="33">
        <v>90.07</v>
      </c>
      <c r="C599" s="33">
        <v>3.69</v>
      </c>
      <c r="D599" s="33">
        <v>7.8933299999999997</v>
      </c>
      <c r="E599" s="37">
        <v>0.23281188211927573</v>
      </c>
      <c r="F599" s="37">
        <v>0.13720573512164513</v>
      </c>
      <c r="G599" s="37">
        <v>0.12557034562545422</v>
      </c>
      <c r="H599" s="37">
        <v>6.4257759453779428E-2</v>
      </c>
      <c r="I599" s="33">
        <v>55.3</v>
      </c>
      <c r="J599" s="33">
        <v>8.0500000000000007</v>
      </c>
      <c r="K599" s="33">
        <v>423.07328589511752</v>
      </c>
      <c r="L599" s="33">
        <v>17.332523869801086</v>
      </c>
      <c r="M599" s="33">
        <v>76713.143337987116</v>
      </c>
      <c r="N599" s="33">
        <v>37.076241365099456</v>
      </c>
      <c r="O599" s="33">
        <v>6722.7951116246686</v>
      </c>
      <c r="P599" s="33">
        <v>10.435859457947897</v>
      </c>
      <c r="Q599" s="33">
        <v>12.438145517109918</v>
      </c>
      <c r="R599" s="33">
        <v>11.410900089062537</v>
      </c>
      <c r="S599" s="37">
        <v>1.6793945974159931E-2</v>
      </c>
      <c r="T599" s="37">
        <v>1.01679394597416</v>
      </c>
      <c r="U599" s="37">
        <v>0.14379943198266165</v>
      </c>
      <c r="V599" s="37">
        <v>3.8017039987312984E-2</v>
      </c>
      <c r="W599" s="37">
        <v>7.1092229330094625E-2</v>
      </c>
      <c r="X599" s="37">
        <v>6.785781817215053E-2</v>
      </c>
    </row>
    <row r="600" spans="1:24" x14ac:dyDescent="0.3">
      <c r="A600" s="34">
        <v>27729</v>
      </c>
      <c r="B600" s="33">
        <v>88.7</v>
      </c>
      <c r="C600" s="33">
        <v>3.68</v>
      </c>
      <c r="D600" s="33">
        <v>7.96</v>
      </c>
      <c r="E600" s="37">
        <v>0.2375209581402089</v>
      </c>
      <c r="F600" s="37">
        <v>0.14143389243078364</v>
      </c>
      <c r="G600" s="37">
        <v>0.12468518024689956</v>
      </c>
      <c r="H600" s="37">
        <v>6.2007042184164973E-2</v>
      </c>
      <c r="I600" s="33">
        <v>55.5</v>
      </c>
      <c r="J600" s="33">
        <v>8</v>
      </c>
      <c r="K600" s="33">
        <v>415.13677657657655</v>
      </c>
      <c r="L600" s="33">
        <v>17.223261981981981</v>
      </c>
      <c r="M600" s="33">
        <v>75534.315981546897</v>
      </c>
      <c r="N600" s="33">
        <v>37.254664504504504</v>
      </c>
      <c r="O600" s="33">
        <v>6778.5023135638485</v>
      </c>
      <c r="P600" s="33">
        <v>10.250368416256837</v>
      </c>
      <c r="Q600" s="33">
        <v>12.22532715188469</v>
      </c>
      <c r="R600" s="33">
        <v>11.143216080402011</v>
      </c>
      <c r="S600" s="37">
        <v>-1.5327256480117553E-2</v>
      </c>
      <c r="T600" s="37">
        <v>0.98467274351988243</v>
      </c>
      <c r="U600" s="37">
        <v>0.11715359562368266</v>
      </c>
      <c r="V600" s="37">
        <v>1.166799725642953E-2</v>
      </c>
      <c r="W600" s="37">
        <v>7.5898951863514696E-2</v>
      </c>
      <c r="X600" s="37">
        <v>7.194070377399342E-2</v>
      </c>
    </row>
    <row r="601" spans="1:24" x14ac:dyDescent="0.3">
      <c r="A601" s="34">
        <v>27760</v>
      </c>
      <c r="B601" s="33">
        <v>96.86</v>
      </c>
      <c r="C601" s="33">
        <v>3.6833300000000002</v>
      </c>
      <c r="D601" s="33">
        <v>8.1933299999999996</v>
      </c>
      <c r="E601" s="37">
        <v>0.24214994212345919</v>
      </c>
      <c r="F601" s="37">
        <v>0.14553876738424609</v>
      </c>
      <c r="G601" s="37">
        <v>0.12381079318128574</v>
      </c>
      <c r="H601" s="37">
        <v>5.9743211852751443E-2</v>
      </c>
      <c r="I601" s="33">
        <v>55.6</v>
      </c>
      <c r="J601" s="33">
        <v>7.74</v>
      </c>
      <c r="K601" s="33">
        <v>452.51215071942443</v>
      </c>
      <c r="L601" s="33">
        <v>17.20784204118705</v>
      </c>
      <c r="M601" s="33">
        <v>82595.695990926295</v>
      </c>
      <c r="N601" s="33">
        <v>38.277734667086321</v>
      </c>
      <c r="O601" s="33">
        <v>6986.7209770115214</v>
      </c>
      <c r="P601" s="33">
        <v>11.185051362622149</v>
      </c>
      <c r="Q601" s="33">
        <v>13.344852948567922</v>
      </c>
      <c r="R601" s="33">
        <v>11.821811156147746</v>
      </c>
      <c r="S601" s="37">
        <v>8.8006747659549148E-2</v>
      </c>
      <c r="T601" s="37">
        <v>1.0880067476595492</v>
      </c>
      <c r="U601" s="37">
        <v>0.1731179001298786</v>
      </c>
      <c r="V601" s="37">
        <v>2.1686264532586819E-2</v>
      </c>
      <c r="W601" s="37">
        <v>7.5690803289553799E-2</v>
      </c>
      <c r="X601" s="37">
        <v>7.825379063479776E-2</v>
      </c>
    </row>
    <row r="602" spans="1:24" x14ac:dyDescent="0.3">
      <c r="A602" s="34">
        <v>27791</v>
      </c>
      <c r="B602" s="33">
        <v>100.6</v>
      </c>
      <c r="C602" s="33">
        <v>3.6866699999999999</v>
      </c>
      <c r="D602" s="33">
        <v>8.4266699999999997</v>
      </c>
      <c r="E602" s="37">
        <v>0.21415427452528846</v>
      </c>
      <c r="F602" s="37">
        <v>0.1445508101504851</v>
      </c>
      <c r="G602" s="37">
        <v>0.11696088549766337</v>
      </c>
      <c r="H602" s="37">
        <v>5.6674444440513838E-2</v>
      </c>
      <c r="I602" s="33">
        <v>55.8</v>
      </c>
      <c r="J602" s="33">
        <v>7.79</v>
      </c>
      <c r="K602" s="33">
        <v>468.30021146953402</v>
      </c>
      <c r="L602" s="33">
        <v>17.161713127419354</v>
      </c>
      <c r="M602" s="33">
        <v>85738.483428613836</v>
      </c>
      <c r="N602" s="33">
        <v>39.22675291236559</v>
      </c>
      <c r="O602" s="33">
        <v>7181.808212260411</v>
      </c>
      <c r="P602" s="33">
        <v>11.58609299444969</v>
      </c>
      <c r="Q602" s="33">
        <v>13.825819214816361</v>
      </c>
      <c r="R602" s="33">
        <v>11.938286416817082</v>
      </c>
      <c r="S602" s="37">
        <v>3.7885620690555614E-2</v>
      </c>
      <c r="T602" s="37">
        <v>1.0378856206905556</v>
      </c>
      <c r="U602" s="37">
        <v>6.8918187485254689E-2</v>
      </c>
      <c r="V602" s="37">
        <v>5.5897514584239971E-3</v>
      </c>
      <c r="W602" s="37">
        <v>5.7971317143061363E-2</v>
      </c>
      <c r="X602" s="37">
        <v>7.0201833500904698E-2</v>
      </c>
    </row>
    <row r="603" spans="1:24" x14ac:dyDescent="0.3">
      <c r="A603" s="34">
        <v>27820</v>
      </c>
      <c r="B603" s="33">
        <v>101.1</v>
      </c>
      <c r="C603" s="33">
        <v>3.69</v>
      </c>
      <c r="D603" s="33">
        <v>8.66</v>
      </c>
      <c r="E603" s="37">
        <v>0.18768188571511879</v>
      </c>
      <c r="F603" s="37">
        <v>0.14361637984609565</v>
      </c>
      <c r="G603" s="37">
        <v>0.1102678571393847</v>
      </c>
      <c r="H603" s="37">
        <v>5.3685154163317428E-2</v>
      </c>
      <c r="I603" s="33">
        <v>55.9</v>
      </c>
      <c r="J603" s="33">
        <v>7.73</v>
      </c>
      <c r="K603" s="33">
        <v>469.78583720930231</v>
      </c>
      <c r="L603" s="33">
        <v>17.14648604651163</v>
      </c>
      <c r="M603" s="33">
        <v>86272.082960630389</v>
      </c>
      <c r="N603" s="33">
        <v>40.24080465116279</v>
      </c>
      <c r="O603" s="33">
        <v>7389.8737728888154</v>
      </c>
      <c r="P603" s="33">
        <v>11.631754403566513</v>
      </c>
      <c r="Q603" s="33">
        <v>13.88195237576249</v>
      </c>
      <c r="R603" s="33">
        <v>11.674364896073902</v>
      </c>
      <c r="S603" s="37">
        <v>4.957868360786908E-3</v>
      </c>
      <c r="T603" s="37">
        <v>1.0049578683607869</v>
      </c>
      <c r="U603" s="37">
        <v>1.7367171778277513E-3</v>
      </c>
      <c r="V603" s="37">
        <v>-1.1823333176272488E-2</v>
      </c>
      <c r="W603" s="37">
        <v>4.330594669853749E-2</v>
      </c>
      <c r="X603" s="37">
        <v>7.1598557869350543E-2</v>
      </c>
    </row>
    <row r="604" spans="1:24" x14ac:dyDescent="0.3">
      <c r="A604" s="34">
        <v>27851</v>
      </c>
      <c r="B604" s="33">
        <v>101.9</v>
      </c>
      <c r="C604" s="33">
        <v>3.71333</v>
      </c>
      <c r="D604" s="33">
        <v>8.8566699999999994</v>
      </c>
      <c r="E604" s="37">
        <v>0.16262658278526065</v>
      </c>
      <c r="F604" s="37">
        <v>0.14272722269613691</v>
      </c>
      <c r="G604" s="37">
        <v>0.10372328024210198</v>
      </c>
      <c r="H604" s="37">
        <v>5.0771244981382857E-2</v>
      </c>
      <c r="I604" s="33">
        <v>56.1</v>
      </c>
      <c r="J604" s="33">
        <v>7.56</v>
      </c>
      <c r="K604" s="33">
        <v>471.81516399286983</v>
      </c>
      <c r="L604" s="33">
        <v>17.193379812655969</v>
      </c>
      <c r="M604" s="33">
        <v>86907.869062367114</v>
      </c>
      <c r="N604" s="33">
        <v>41.00796082905525</v>
      </c>
      <c r="O604" s="33">
        <v>7553.6243050892526</v>
      </c>
      <c r="P604" s="33">
        <v>11.689164132206372</v>
      </c>
      <c r="Q604" s="33">
        <v>13.951298003011855</v>
      </c>
      <c r="R604" s="33">
        <v>11.505452952407621</v>
      </c>
      <c r="S604" s="37">
        <v>7.881814202253595E-3</v>
      </c>
      <c r="T604" s="37">
        <v>1.0078818142022536</v>
      </c>
      <c r="U604" s="37">
        <v>-7.1607997996916417E-3</v>
      </c>
      <c r="V604" s="37">
        <v>-7.2480411992232874E-3</v>
      </c>
      <c r="W604" s="37">
        <v>4.954966855792442E-2</v>
      </c>
      <c r="X604" s="37">
        <v>7.6691331025580567E-2</v>
      </c>
    </row>
    <row r="605" spans="1:24" x14ac:dyDescent="0.3">
      <c r="A605" s="34">
        <v>27881</v>
      </c>
      <c r="B605" s="33">
        <v>101.2</v>
      </c>
      <c r="C605" s="33">
        <v>3.7366700000000002</v>
      </c>
      <c r="D605" s="33">
        <v>9.0533300000000008</v>
      </c>
      <c r="E605" s="37">
        <v>0.14980161221479671</v>
      </c>
      <c r="F605" s="37">
        <v>0.14088994300991509</v>
      </c>
      <c r="G605" s="37">
        <v>0.10120704220763255</v>
      </c>
      <c r="H605" s="37">
        <v>4.8977108754422183E-2</v>
      </c>
      <c r="I605" s="33">
        <v>56.5</v>
      </c>
      <c r="J605" s="33">
        <v>7.9</v>
      </c>
      <c r="K605" s="33">
        <v>465.25670088495576</v>
      </c>
      <c r="L605" s="33">
        <v>17.17896004442478</v>
      </c>
      <c r="M605" s="33">
        <v>85963.5024554353</v>
      </c>
      <c r="N605" s="33">
        <v>41.621763318407083</v>
      </c>
      <c r="O605" s="33">
        <v>7690.2762419453165</v>
      </c>
      <c r="P605" s="33">
        <v>11.532053585609425</v>
      </c>
      <c r="Q605" s="33">
        <v>13.764637153557764</v>
      </c>
      <c r="R605" s="33">
        <v>11.178207355746448</v>
      </c>
      <c r="S605" s="37">
        <v>-6.8931833753139889E-3</v>
      </c>
      <c r="T605" s="37">
        <v>0.99310681662468603</v>
      </c>
      <c r="U605" s="37">
        <v>-3.0220715252298191E-2</v>
      </c>
      <c r="V605" s="37">
        <v>-3.3367727635145172E-3</v>
      </c>
      <c r="W605" s="37">
        <v>4.9766115632265517E-2</v>
      </c>
      <c r="X605" s="37">
        <v>7.831182663942382E-2</v>
      </c>
    </row>
    <row r="606" spans="1:24" x14ac:dyDescent="0.3">
      <c r="A606" s="34">
        <v>27912</v>
      </c>
      <c r="B606" s="33">
        <v>101.8</v>
      </c>
      <c r="C606" s="33">
        <v>3.76</v>
      </c>
      <c r="D606" s="33">
        <v>9.25</v>
      </c>
      <c r="E606" s="37">
        <v>0.1375400487664844</v>
      </c>
      <c r="F606" s="37">
        <v>0.13912043020228193</v>
      </c>
      <c r="G606" s="37">
        <v>9.8771265279093079E-2</v>
      </c>
      <c r="H606" s="37">
        <v>4.7230587695914927E-2</v>
      </c>
      <c r="I606" s="33">
        <v>56.8</v>
      </c>
      <c r="J606" s="33">
        <v>7.86</v>
      </c>
      <c r="K606" s="33">
        <v>465.5432288732394</v>
      </c>
      <c r="L606" s="33">
        <v>17.194916901408451</v>
      </c>
      <c r="M606" s="33">
        <v>86281.19565415656</v>
      </c>
      <c r="N606" s="33">
        <v>42.301324823943659</v>
      </c>
      <c r="O606" s="33">
        <v>7839.8925324258162</v>
      </c>
      <c r="P606" s="33">
        <v>11.543841631417102</v>
      </c>
      <c r="Q606" s="33">
        <v>13.779039853350033</v>
      </c>
      <c r="R606" s="33">
        <v>11.005405405405405</v>
      </c>
      <c r="S606" s="37">
        <v>5.9113472630571645E-3</v>
      </c>
      <c r="T606" s="37">
        <v>1.0059113472630572</v>
      </c>
      <c r="U606" s="37">
        <v>-2.6352684006723526E-2</v>
      </c>
      <c r="V606" s="37">
        <v>-8.9503426097499172E-3</v>
      </c>
      <c r="W606" s="37">
        <v>4.7038052825654653E-2</v>
      </c>
      <c r="X606" s="37">
        <v>7.9219091772671391E-2</v>
      </c>
    </row>
    <row r="607" spans="1:24" x14ac:dyDescent="0.3">
      <c r="A607" s="34">
        <v>27942</v>
      </c>
      <c r="B607" s="33">
        <v>104.2</v>
      </c>
      <c r="C607" s="33">
        <v>3.79</v>
      </c>
      <c r="D607" s="33">
        <v>9.35</v>
      </c>
      <c r="E607" s="37">
        <v>0.12578253664779204</v>
      </c>
      <c r="F607" s="37">
        <v>0.13741888223740517</v>
      </c>
      <c r="G607" s="37">
        <v>9.6408985340969977E-2</v>
      </c>
      <c r="H607" s="37">
        <v>4.5528030353331417E-2</v>
      </c>
      <c r="I607" s="33">
        <v>57.1</v>
      </c>
      <c r="J607" s="33">
        <v>7.83</v>
      </c>
      <c r="K607" s="33">
        <v>474.01510683012253</v>
      </c>
      <c r="L607" s="33">
        <v>17.241048511383536</v>
      </c>
      <c r="M607" s="33">
        <v>88117.606460265713</v>
      </c>
      <c r="N607" s="33">
        <v>42.533985113835371</v>
      </c>
      <c r="O607" s="33">
        <v>7906.9061459067598</v>
      </c>
      <c r="P607" s="33">
        <v>11.757490488689911</v>
      </c>
      <c r="Q607" s="33">
        <v>14.033225918703815</v>
      </c>
      <c r="R607" s="33">
        <v>11.144385026737968</v>
      </c>
      <c r="S607" s="37">
        <v>2.3302025202844329E-2</v>
      </c>
      <c r="T607" s="37">
        <v>1.0233020252028444</v>
      </c>
      <c r="U607" s="37">
        <v>-2.6893900262459414E-2</v>
      </c>
      <c r="V607" s="37">
        <v>-4.4601957778498402E-3</v>
      </c>
      <c r="W607" s="37">
        <v>4.6765234505706132E-2</v>
      </c>
      <c r="X607" s="37">
        <v>8.1416782479236005E-2</v>
      </c>
    </row>
    <row r="608" spans="1:24" x14ac:dyDescent="0.3">
      <c r="A608" s="34">
        <v>27973</v>
      </c>
      <c r="B608" s="33">
        <v>103.3</v>
      </c>
      <c r="C608" s="33">
        <v>3.82</v>
      </c>
      <c r="D608" s="33">
        <v>9.4499999999999993</v>
      </c>
      <c r="E608" s="37">
        <v>0.12409472155649115</v>
      </c>
      <c r="F608" s="37">
        <v>0.13895952665798283</v>
      </c>
      <c r="G608" s="37">
        <v>9.5410592362215496E-2</v>
      </c>
      <c r="H608" s="37">
        <v>4.4772124699932192E-2</v>
      </c>
      <c r="I608" s="33">
        <v>57.4</v>
      </c>
      <c r="J608" s="33">
        <v>7.77</v>
      </c>
      <c r="K608" s="33">
        <v>467.46489372822299</v>
      </c>
      <c r="L608" s="33">
        <v>17.286697909407664</v>
      </c>
      <c r="M608" s="33">
        <v>87167.741030012257</v>
      </c>
      <c r="N608" s="33">
        <v>42.764213414634142</v>
      </c>
      <c r="O608" s="33">
        <v>7974.2028338200944</v>
      </c>
      <c r="P608" s="33">
        <v>11.597986002509256</v>
      </c>
      <c r="Q608" s="33">
        <v>13.842562825921185</v>
      </c>
      <c r="R608" s="33">
        <v>10.931216931216932</v>
      </c>
      <c r="S608" s="37">
        <v>-8.6747531936736989E-3</v>
      </c>
      <c r="T608" s="37">
        <v>0.99132524680632628</v>
      </c>
      <c r="U608" s="37">
        <v>-4.0377091713982849E-2</v>
      </c>
      <c r="V608" s="37">
        <v>-8.8902052922161801E-3</v>
      </c>
      <c r="W608" s="37">
        <v>3.7166947493365576E-2</v>
      </c>
      <c r="X608" s="37">
        <v>7.6960712251711527E-2</v>
      </c>
    </row>
    <row r="609" spans="1:24" x14ac:dyDescent="0.3">
      <c r="A609" s="34">
        <v>28004</v>
      </c>
      <c r="B609" s="33">
        <v>105.5</v>
      </c>
      <c r="C609" s="33">
        <v>3.85</v>
      </c>
      <c r="D609" s="33">
        <v>9.5500000000000007</v>
      </c>
      <c r="E609" s="37">
        <v>0.12243196045193772</v>
      </c>
      <c r="F609" s="37">
        <v>0.14045882998535308</v>
      </c>
      <c r="G609" s="37">
        <v>9.4427166054630085E-2</v>
      </c>
      <c r="H609" s="37">
        <v>4.4025948418664917E-2</v>
      </c>
      <c r="I609" s="33">
        <v>57.6</v>
      </c>
      <c r="J609" s="33">
        <v>7.59</v>
      </c>
      <c r="K609" s="33">
        <v>475.76287326388882</v>
      </c>
      <c r="L609" s="33">
        <v>17.36196267361111</v>
      </c>
      <c r="M609" s="33">
        <v>88984.846581272373</v>
      </c>
      <c r="N609" s="33">
        <v>43.066686631944442</v>
      </c>
      <c r="O609" s="33">
        <v>8055.0263966933762</v>
      </c>
      <c r="P609" s="33">
        <v>11.805990949539792</v>
      </c>
      <c r="Q609" s="33">
        <v>14.089874827138567</v>
      </c>
      <c r="R609" s="33">
        <v>11.047120418848166</v>
      </c>
      <c r="S609" s="37">
        <v>2.1073576790528393E-2</v>
      </c>
      <c r="T609" s="37">
        <v>1.0210735767905283</v>
      </c>
      <c r="U609" s="37">
        <v>-5.5943086279022114E-2</v>
      </c>
      <c r="V609" s="37">
        <v>8.6057069566649602E-3</v>
      </c>
      <c r="W609" s="37">
        <v>3.9689124994151115E-2</v>
      </c>
      <c r="X609" s="37">
        <v>7.9809771241904137E-2</v>
      </c>
    </row>
    <row r="610" spans="1:24" x14ac:dyDescent="0.3">
      <c r="A610" s="34">
        <v>28034</v>
      </c>
      <c r="B610" s="33">
        <v>101.9</v>
      </c>
      <c r="C610" s="33">
        <v>3.9166699999999999</v>
      </c>
      <c r="D610" s="33">
        <v>9.67</v>
      </c>
      <c r="E610" s="37">
        <v>0.12081421214312993</v>
      </c>
      <c r="F610" s="37">
        <v>0.14192291517776034</v>
      </c>
      <c r="G610" s="37">
        <v>9.3460947425641372E-2</v>
      </c>
      <c r="H610" s="37">
        <v>4.3290621886757918E-2</v>
      </c>
      <c r="I610" s="33">
        <v>57.9</v>
      </c>
      <c r="J610" s="33">
        <v>7.41</v>
      </c>
      <c r="K610" s="33">
        <v>457.14733506044905</v>
      </c>
      <c r="L610" s="33">
        <v>17.571101597754748</v>
      </c>
      <c r="M610" s="33">
        <v>85776.937595866199</v>
      </c>
      <c r="N610" s="33">
        <v>43.381891364421421</v>
      </c>
      <c r="O610" s="33">
        <v>8139.9704273996686</v>
      </c>
      <c r="P610" s="33">
        <v>11.345696136316697</v>
      </c>
      <c r="Q610" s="33">
        <v>13.541591689930151</v>
      </c>
      <c r="R610" s="33">
        <v>10.537745604963806</v>
      </c>
      <c r="S610" s="37">
        <v>-3.4719012687441965E-2</v>
      </c>
      <c r="T610" s="37">
        <v>0.96528098731255807</v>
      </c>
      <c r="U610" s="37">
        <v>-8.9917085698706045E-2</v>
      </c>
      <c r="V610" s="37">
        <v>5.3355915774959684E-3</v>
      </c>
      <c r="W610" s="37">
        <v>1.633138672977541E-2</v>
      </c>
      <c r="X610" s="37">
        <v>7.4880795365610986E-2</v>
      </c>
    </row>
    <row r="611" spans="1:24" x14ac:dyDescent="0.3">
      <c r="A611" s="34">
        <v>28065</v>
      </c>
      <c r="B611" s="33">
        <v>101.2</v>
      </c>
      <c r="C611" s="33">
        <v>3.98333</v>
      </c>
      <c r="D611" s="33">
        <v>9.7899999999999991</v>
      </c>
      <c r="E611" s="37">
        <v>0.11317536702020559</v>
      </c>
      <c r="F611" s="37">
        <v>0.13949662814002739</v>
      </c>
      <c r="G611" s="37">
        <v>9.13550449245637E-2</v>
      </c>
      <c r="H611" s="37">
        <v>4.1205057210768281E-2</v>
      </c>
      <c r="I611" s="33">
        <v>58</v>
      </c>
      <c r="J611" s="33">
        <v>7.29</v>
      </c>
      <c r="K611" s="33">
        <v>453.2242</v>
      </c>
      <c r="L611" s="33">
        <v>17.839343404999997</v>
      </c>
      <c r="M611" s="33">
        <v>85319.760063085661</v>
      </c>
      <c r="N611" s="33">
        <v>43.844514999999994</v>
      </c>
      <c r="O611" s="33">
        <v>8253.7593974071988</v>
      </c>
      <c r="P611" s="33">
        <v>11.248855860507962</v>
      </c>
      <c r="Q611" s="33">
        <v>13.42797310224536</v>
      </c>
      <c r="R611" s="33">
        <v>10.337078651685394</v>
      </c>
      <c r="S611" s="37">
        <v>-6.8931833753139889E-3</v>
      </c>
      <c r="T611" s="37">
        <v>0.99310681662468603</v>
      </c>
      <c r="U611" s="37">
        <v>-8.190046173149812E-2</v>
      </c>
      <c r="V611" s="37">
        <v>4.0322892253996656E-3</v>
      </c>
      <c r="W611" s="37">
        <v>2.5919683939688021E-2</v>
      </c>
      <c r="X611" s="37">
        <v>7.8055393120543215E-2</v>
      </c>
    </row>
    <row r="612" spans="1:24" x14ac:dyDescent="0.3">
      <c r="A612" s="34">
        <v>28095</v>
      </c>
      <c r="B612" s="33">
        <v>104.7</v>
      </c>
      <c r="C612" s="33">
        <v>4.05</v>
      </c>
      <c r="D612" s="33">
        <v>9.91</v>
      </c>
      <c r="E612" s="37">
        <v>0.10572265044641194</v>
      </c>
      <c r="F612" s="37">
        <v>0.13711072054784701</v>
      </c>
      <c r="G612" s="37">
        <v>8.9279386323489085E-2</v>
      </c>
      <c r="H612" s="37">
        <v>3.9127330024345319E-2</v>
      </c>
      <c r="I612" s="33">
        <v>58.2</v>
      </c>
      <c r="J612" s="33">
        <v>6.87</v>
      </c>
      <c r="K612" s="33">
        <v>467.28761340206182</v>
      </c>
      <c r="L612" s="33">
        <v>18.075595360824742</v>
      </c>
      <c r="M612" s="33">
        <v>88250.768995818027</v>
      </c>
      <c r="N612" s="33">
        <v>44.229419759450167</v>
      </c>
      <c r="O612" s="33">
        <v>8353.057504761764</v>
      </c>
      <c r="P612" s="33">
        <v>11.597589726582941</v>
      </c>
      <c r="Q612" s="33">
        <v>13.845167133360258</v>
      </c>
      <c r="R612" s="33">
        <v>10.565085771947528</v>
      </c>
      <c r="S612" s="37">
        <v>3.4000361023125918E-2</v>
      </c>
      <c r="T612" s="37">
        <v>1.0340003610231259</v>
      </c>
      <c r="U612" s="37">
        <v>-7.0217659244858011E-2</v>
      </c>
      <c r="V612" s="37">
        <v>3.7663406688199785E-3</v>
      </c>
      <c r="W612" s="37">
        <v>3.2363996307089415E-2</v>
      </c>
      <c r="X612" s="37">
        <v>8.1914747998527382E-2</v>
      </c>
    </row>
    <row r="613" spans="1:24" x14ac:dyDescent="0.3">
      <c r="A613" s="34">
        <v>28126</v>
      </c>
      <c r="B613" s="33">
        <v>103.8</v>
      </c>
      <c r="C613" s="33">
        <v>4.0966699999999996</v>
      </c>
      <c r="D613" s="33">
        <v>9.9666700000000006</v>
      </c>
      <c r="E613" s="37">
        <v>9.8449341431430692E-2</v>
      </c>
      <c r="F613" s="37">
        <v>0.13476856938832782</v>
      </c>
      <c r="G613" s="37">
        <v>8.7233216972365746E-2</v>
      </c>
      <c r="H613" s="37">
        <v>3.7058325588287033E-2</v>
      </c>
      <c r="I613" s="33">
        <v>58.5</v>
      </c>
      <c r="J613" s="33">
        <v>7.21</v>
      </c>
      <c r="K613" s="33">
        <v>460.89506666666665</v>
      </c>
      <c r="L613" s="33">
        <v>18.190125171111106</v>
      </c>
      <c r="M613" s="33">
        <v>87329.767079602811</v>
      </c>
      <c r="N613" s="33">
        <v>44.254229615555559</v>
      </c>
      <c r="O613" s="33">
        <v>8385.2309215728801</v>
      </c>
      <c r="P613" s="33">
        <v>11.437961346787553</v>
      </c>
      <c r="Q613" s="33">
        <v>13.656100626714087</v>
      </c>
      <c r="R613" s="33">
        <v>10.414712235882195</v>
      </c>
      <c r="S613" s="37">
        <v>-8.6331471447030021E-3</v>
      </c>
      <c r="T613" s="37">
        <v>0.99136685285529702</v>
      </c>
      <c r="U613" s="37">
        <v>-0.1051891403494315</v>
      </c>
      <c r="V613" s="37">
        <v>5.3027650338393073E-3</v>
      </c>
      <c r="W613" s="37">
        <v>2.7117972487830322E-2</v>
      </c>
      <c r="X613" s="37">
        <v>7.9966110740155472E-2</v>
      </c>
    </row>
    <row r="614" spans="1:24" x14ac:dyDescent="0.3">
      <c r="A614" s="34">
        <v>28157</v>
      </c>
      <c r="B614" s="33">
        <v>101</v>
      </c>
      <c r="C614" s="33">
        <v>4.1433299999999997</v>
      </c>
      <c r="D614" s="33">
        <v>10.023300000000001</v>
      </c>
      <c r="E614" s="37">
        <v>9.3223799159189324E-2</v>
      </c>
      <c r="F614" s="37">
        <v>0.13607157495061006</v>
      </c>
      <c r="G614" s="37">
        <v>8.3655120004239691E-2</v>
      </c>
      <c r="H614" s="37">
        <v>3.7899789752746216E-2</v>
      </c>
      <c r="I614" s="33">
        <v>59.1</v>
      </c>
      <c r="J614" s="33">
        <v>7.39</v>
      </c>
      <c r="K614" s="33">
        <v>443.90952622673433</v>
      </c>
      <c r="L614" s="33">
        <v>18.210531260406089</v>
      </c>
      <c r="M614" s="33">
        <v>84398.912314049798</v>
      </c>
      <c r="N614" s="33">
        <v>44.053845091370562</v>
      </c>
      <c r="O614" s="33">
        <v>8375.798196014015</v>
      </c>
      <c r="P614" s="33">
        <v>11.014841854222778</v>
      </c>
      <c r="Q614" s="33">
        <v>13.154123053942893</v>
      </c>
      <c r="R614" s="33">
        <v>10.07652170442868</v>
      </c>
      <c r="S614" s="37">
        <v>-2.7345453890528837E-2</v>
      </c>
      <c r="T614" s="37">
        <v>0.97265454610947111</v>
      </c>
      <c r="U614" s="37">
        <v>-0.13241283291840833</v>
      </c>
      <c r="V614" s="37">
        <v>1.7523511512366419E-2</v>
      </c>
      <c r="W614" s="37">
        <v>1.7746318525187377E-2</v>
      </c>
      <c r="X614" s="37">
        <v>8.6896044163927044E-2</v>
      </c>
    </row>
    <row r="615" spans="1:24" x14ac:dyDescent="0.3">
      <c r="A615" s="34">
        <v>28185</v>
      </c>
      <c r="B615" s="33">
        <v>100.6</v>
      </c>
      <c r="C615" s="33">
        <v>4.1900000000000004</v>
      </c>
      <c r="D615" s="33">
        <v>10.08</v>
      </c>
      <c r="E615" s="37">
        <v>8.8061496595867705E-2</v>
      </c>
      <c r="F615" s="37">
        <v>0.13735863465760811</v>
      </c>
      <c r="G615" s="37">
        <v>8.0054264102549233E-2</v>
      </c>
      <c r="H615" s="37">
        <v>3.8724673973272949E-2</v>
      </c>
      <c r="I615" s="33">
        <v>59.5</v>
      </c>
      <c r="J615" s="33">
        <v>7.46</v>
      </c>
      <c r="K615" s="33">
        <v>439.17902184873941</v>
      </c>
      <c r="L615" s="33">
        <v>18.291849915966388</v>
      </c>
      <c r="M615" s="33">
        <v>83789.332234208356</v>
      </c>
      <c r="N615" s="33">
        <v>44.005214117647057</v>
      </c>
      <c r="O615" s="33">
        <v>8395.5911423540783</v>
      </c>
      <c r="P615" s="33">
        <v>10.89574651166274</v>
      </c>
      <c r="Q615" s="33">
        <v>13.01588312275096</v>
      </c>
      <c r="R615" s="33">
        <v>9.9801587301587293</v>
      </c>
      <c r="S615" s="37">
        <v>-3.9682591756206222E-3</v>
      </c>
      <c r="T615" s="37">
        <v>0.9960317408243794</v>
      </c>
      <c r="U615" s="37">
        <v>-0.12066236712066947</v>
      </c>
      <c r="V615" s="37">
        <v>3.9541391298860695E-2</v>
      </c>
      <c r="W615" s="37">
        <v>1.8401249139504472E-2</v>
      </c>
      <c r="X615" s="37">
        <v>9.5575915440314851E-2</v>
      </c>
    </row>
    <row r="616" spans="1:24" x14ac:dyDescent="0.3">
      <c r="A616" s="34">
        <v>28216</v>
      </c>
      <c r="B616" s="33">
        <v>99.05</v>
      </c>
      <c r="C616" s="33">
        <v>4.2466699999999999</v>
      </c>
      <c r="D616" s="33">
        <v>10.193300000000001</v>
      </c>
      <c r="E616" s="37">
        <v>8.2949558026679249E-2</v>
      </c>
      <c r="F616" s="37">
        <v>0.13862208025668643</v>
      </c>
      <c r="G616" s="37">
        <v>7.6430365237238895E-2</v>
      </c>
      <c r="H616" s="37">
        <v>3.9533717602419749E-2</v>
      </c>
      <c r="I616" s="33">
        <v>60</v>
      </c>
      <c r="J616" s="33">
        <v>7.37</v>
      </c>
      <c r="K616" s="33">
        <v>428.8089108333333</v>
      </c>
      <c r="L616" s="33">
        <v>18.384754541833331</v>
      </c>
      <c r="M616" s="33">
        <v>82103.15389962167</v>
      </c>
      <c r="N616" s="33">
        <v>44.129004248333331</v>
      </c>
      <c r="O616" s="33">
        <v>8449.2890322565727</v>
      </c>
      <c r="P616" s="33">
        <v>10.636037409141361</v>
      </c>
      <c r="Q616" s="33">
        <v>12.710931427883896</v>
      </c>
      <c r="R616" s="33">
        <v>9.7171671588200077</v>
      </c>
      <c r="S616" s="37">
        <v>-1.5527484521078898E-2</v>
      </c>
      <c r="T616" s="37">
        <v>0.98447251547892112</v>
      </c>
      <c r="U616" s="37">
        <v>-0.1187479408912181</v>
      </c>
      <c r="V616" s="37">
        <v>7.0001822710308303E-3</v>
      </c>
      <c r="W616" s="37">
        <v>1.2508969113192769E-2</v>
      </c>
      <c r="X616" s="37">
        <v>9.9975954984993898E-2</v>
      </c>
    </row>
    <row r="617" spans="1:24" x14ac:dyDescent="0.3">
      <c r="A617" s="34">
        <v>28246</v>
      </c>
      <c r="B617" s="33">
        <v>98.76</v>
      </c>
      <c r="C617" s="33">
        <v>4.3033299999999999</v>
      </c>
      <c r="D617" s="33">
        <v>10.306699999999999</v>
      </c>
      <c r="E617" s="37">
        <v>8.1062348806104856E-2</v>
      </c>
      <c r="F617" s="37">
        <v>0.13228245570337727</v>
      </c>
      <c r="G617" s="37">
        <v>7.1252944261162021E-2</v>
      </c>
      <c r="H617" s="37">
        <v>3.6889520433347478E-2</v>
      </c>
      <c r="I617" s="33">
        <v>60.3</v>
      </c>
      <c r="J617" s="33">
        <v>7.46</v>
      </c>
      <c r="K617" s="33">
        <v>425.42630646766168</v>
      </c>
      <c r="L617" s="33">
        <v>18.537361152404642</v>
      </c>
      <c r="M617" s="33">
        <v>81751.269493681262</v>
      </c>
      <c r="N617" s="33">
        <v>44.397947679933658</v>
      </c>
      <c r="O617" s="33">
        <v>8531.6505598473523</v>
      </c>
      <c r="P617" s="33">
        <v>10.548486693556997</v>
      </c>
      <c r="Q617" s="33">
        <v>12.61231292572073</v>
      </c>
      <c r="R617" s="33">
        <v>9.582116487333483</v>
      </c>
      <c r="S617" s="37">
        <v>-2.9321086675811459E-3</v>
      </c>
      <c r="T617" s="37">
        <v>0.99706789133241891</v>
      </c>
      <c r="U617" s="37">
        <v>-6.6478275136623743E-2</v>
      </c>
      <c r="V617" s="37">
        <v>6.7145851016503499E-3</v>
      </c>
      <c r="W617" s="37">
        <v>2.5120438114957011E-2</v>
      </c>
      <c r="X617" s="37">
        <v>0.10043857529447564</v>
      </c>
    </row>
    <row r="618" spans="1:24" x14ac:dyDescent="0.3">
      <c r="A618" s="34">
        <v>28277</v>
      </c>
      <c r="B618" s="33">
        <v>99.29</v>
      </c>
      <c r="C618" s="33">
        <v>4.3600000000000003</v>
      </c>
      <c r="D618" s="33">
        <v>10.42</v>
      </c>
      <c r="E618" s="37">
        <v>7.9215659037508379E-2</v>
      </c>
      <c r="F618" s="37">
        <v>0.12596624386007615</v>
      </c>
      <c r="G618" s="37">
        <v>6.6055383811329804E-2</v>
      </c>
      <c r="H618" s="37">
        <v>3.4234229674564354E-2</v>
      </c>
      <c r="I618" s="33">
        <v>60.7</v>
      </c>
      <c r="J618" s="33">
        <v>7.28</v>
      </c>
      <c r="K618" s="33">
        <v>424.89086276771008</v>
      </c>
      <c r="L618" s="33">
        <v>18.657711367380557</v>
      </c>
      <c r="M618" s="33">
        <v>81947.154019462789</v>
      </c>
      <c r="N618" s="33">
        <v>44.590218451400325</v>
      </c>
      <c r="O618" s="33">
        <v>8599.9531159512753</v>
      </c>
      <c r="P618" s="33">
        <v>10.530023959090759</v>
      </c>
      <c r="Q618" s="33">
        <v>12.59654284215231</v>
      </c>
      <c r="R618" s="33">
        <v>9.5287907869481767</v>
      </c>
      <c r="S618" s="37">
        <v>5.3521965685239883E-3</v>
      </c>
      <c r="T618" s="37">
        <v>1.0053521965685239</v>
      </c>
      <c r="U618" s="37">
        <v>-1.74322657083259E-2</v>
      </c>
      <c r="V618" s="37">
        <v>2.2263390537471395E-2</v>
      </c>
      <c r="W618" s="37">
        <v>2.5881155732982997E-2</v>
      </c>
      <c r="X618" s="37">
        <v>0.10066491747818063</v>
      </c>
    </row>
    <row r="619" spans="1:24" x14ac:dyDescent="0.3">
      <c r="A619" s="34">
        <v>28307</v>
      </c>
      <c r="B619" s="33">
        <v>100.2</v>
      </c>
      <c r="C619" s="33">
        <v>4.4066700000000001</v>
      </c>
      <c r="D619" s="33">
        <v>10.5167</v>
      </c>
      <c r="E619" s="37">
        <v>7.7409668932820752E-2</v>
      </c>
      <c r="F619" s="37">
        <v>0.11967421082099783</v>
      </c>
      <c r="G619" s="37">
        <v>6.0842560402430301E-2</v>
      </c>
      <c r="H619" s="37">
        <v>3.1567397829332045E-2</v>
      </c>
      <c r="I619" s="33">
        <v>61</v>
      </c>
      <c r="J619" s="33">
        <v>7.33</v>
      </c>
      <c r="K619" s="33">
        <v>426.67623934426229</v>
      </c>
      <c r="L619" s="33">
        <v>18.764684467377048</v>
      </c>
      <c r="M619" s="33">
        <v>82593.082799530253</v>
      </c>
      <c r="N619" s="33">
        <v>44.782694673770493</v>
      </c>
      <c r="O619" s="33">
        <v>8668.7292802177617</v>
      </c>
      <c r="P619" s="33">
        <v>10.567692447775405</v>
      </c>
      <c r="Q619" s="33">
        <v>12.647994539435674</v>
      </c>
      <c r="R619" s="33">
        <v>9.5277035571995015</v>
      </c>
      <c r="S619" s="37">
        <v>9.1233276052617371E-3</v>
      </c>
      <c r="T619" s="37">
        <v>1.0091233276052618</v>
      </c>
      <c r="U619" s="37">
        <v>-2.0158070572000142E-2</v>
      </c>
      <c r="V619" s="37">
        <v>4.0614165209754027E-2</v>
      </c>
      <c r="W619" s="37">
        <v>1.2569658306879283E-2</v>
      </c>
      <c r="X619" s="37">
        <v>0.10424352055432085</v>
      </c>
    </row>
    <row r="620" spans="1:24" x14ac:dyDescent="0.3">
      <c r="A620" s="34">
        <v>28338</v>
      </c>
      <c r="B620" s="33">
        <v>97.75</v>
      </c>
      <c r="C620" s="33">
        <v>4.4533300000000002</v>
      </c>
      <c r="D620" s="33">
        <v>10.613300000000001</v>
      </c>
      <c r="E620" s="37">
        <v>7.8264838018428984E-2</v>
      </c>
      <c r="F620" s="37">
        <v>0.11431122158668927</v>
      </c>
      <c r="G620" s="37">
        <v>5.6069101590640713E-2</v>
      </c>
      <c r="H620" s="37">
        <v>3.3876211910851772E-2</v>
      </c>
      <c r="I620" s="33">
        <v>61.2</v>
      </c>
      <c r="J620" s="33">
        <v>7.4</v>
      </c>
      <c r="K620" s="33">
        <v>414.88326388888885</v>
      </c>
      <c r="L620" s="33">
        <v>18.901402409967318</v>
      </c>
      <c r="M620" s="33">
        <v>80615.179268554799</v>
      </c>
      <c r="N620" s="33">
        <v>45.046348282679737</v>
      </c>
      <c r="O620" s="33">
        <v>8752.8704054317423</v>
      </c>
      <c r="P620" s="33">
        <v>10.268385666710996</v>
      </c>
      <c r="Q620" s="33">
        <v>12.297488474266265</v>
      </c>
      <c r="R620" s="33">
        <v>9.2101419916519838</v>
      </c>
      <c r="S620" s="37">
        <v>-2.4754989785289307E-2</v>
      </c>
      <c r="T620" s="37">
        <v>0.97524501021471066</v>
      </c>
      <c r="U620" s="37">
        <v>-3.3700919534236262E-2</v>
      </c>
      <c r="V620" s="37">
        <v>5.2104216926205815E-2</v>
      </c>
      <c r="W620" s="37">
        <v>1.0202575405116043E-2</v>
      </c>
      <c r="X620" s="37">
        <v>0.10615787854638725</v>
      </c>
    </row>
    <row r="621" spans="1:24" x14ac:dyDescent="0.3">
      <c r="A621" s="34">
        <v>28369</v>
      </c>
      <c r="B621" s="33">
        <v>96.23</v>
      </c>
      <c r="C621" s="33">
        <v>4.5</v>
      </c>
      <c r="D621" s="33">
        <v>10.71</v>
      </c>
      <c r="E621" s="37">
        <v>7.9123896035620866E-2</v>
      </c>
      <c r="F621" s="37">
        <v>0.1089665486107414</v>
      </c>
      <c r="G621" s="37">
        <v>5.1271563705470591E-2</v>
      </c>
      <c r="H621" s="37">
        <v>3.6093914393524607E-2</v>
      </c>
      <c r="I621" s="33">
        <v>61.4</v>
      </c>
      <c r="J621" s="33">
        <v>7.34</v>
      </c>
      <c r="K621" s="33">
        <v>407.10148517915309</v>
      </c>
      <c r="L621" s="33">
        <v>19.037271986970683</v>
      </c>
      <c r="M621" s="33">
        <v>79411.374637188652</v>
      </c>
      <c r="N621" s="33">
        <v>45.308707328990231</v>
      </c>
      <c r="O621" s="33">
        <v>8838.1567324565167</v>
      </c>
      <c r="P621" s="33">
        <v>10.067742820070702</v>
      </c>
      <c r="Q621" s="33">
        <v>12.065823759131632</v>
      </c>
      <c r="R621" s="33">
        <v>8.9850606909430439</v>
      </c>
      <c r="S621" s="37">
        <v>-1.5672039497165693E-2</v>
      </c>
      <c r="T621" s="37">
        <v>0.98432796050283433</v>
      </c>
      <c r="U621" s="37">
        <v>5.6975665318455659E-2</v>
      </c>
      <c r="V621" s="37">
        <v>7.0541479176259969E-2</v>
      </c>
      <c r="W621" s="37">
        <v>1.5768848600294483E-2</v>
      </c>
      <c r="X621" s="37">
        <v>0.11460406030673553</v>
      </c>
    </row>
    <row r="622" spans="1:24" x14ac:dyDescent="0.3">
      <c r="A622" s="34">
        <v>28399</v>
      </c>
      <c r="B622" s="33">
        <v>93.74</v>
      </c>
      <c r="C622" s="33">
        <v>4.5566700000000004</v>
      </c>
      <c r="D622" s="33">
        <v>10.77</v>
      </c>
      <c r="E622" s="37">
        <v>7.9948290224509888E-2</v>
      </c>
      <c r="F622" s="37">
        <v>0.10363314453412453</v>
      </c>
      <c r="G622" s="37">
        <v>4.6447551255317521E-2</v>
      </c>
      <c r="H622" s="37">
        <v>3.8224532314624859E-2</v>
      </c>
      <c r="I622" s="33">
        <v>61.6</v>
      </c>
      <c r="J622" s="33">
        <v>7.52</v>
      </c>
      <c r="K622" s="33">
        <v>395.27997110389606</v>
      </c>
      <c r="L622" s="33">
        <v>19.214426988798703</v>
      </c>
      <c r="M622" s="33">
        <v>77417.746412075852</v>
      </c>
      <c r="N622" s="33">
        <v>45.414607305194799</v>
      </c>
      <c r="O622" s="33">
        <v>8894.6994757633547</v>
      </c>
      <c r="P622" s="33">
        <v>9.7666662995565456</v>
      </c>
      <c r="Q622" s="33">
        <v>11.715003066672743</v>
      </c>
      <c r="R622" s="33">
        <v>8.7038068709377896</v>
      </c>
      <c r="S622" s="37">
        <v>-2.6216166873749544E-2</v>
      </c>
      <c r="T622" s="37">
        <v>0.9737838331262505</v>
      </c>
      <c r="U622" s="37">
        <v>7.3804369814416404E-2</v>
      </c>
      <c r="V622" s="37">
        <v>8.3797444793564324E-2</v>
      </c>
      <c r="W622" s="37">
        <v>3.9773499126479983E-2</v>
      </c>
      <c r="X622" s="37">
        <v>0.11280880831163564</v>
      </c>
    </row>
    <row r="623" spans="1:24" x14ac:dyDescent="0.3">
      <c r="A623" s="34">
        <v>28430</v>
      </c>
      <c r="B623" s="33">
        <v>94.28</v>
      </c>
      <c r="C623" s="33">
        <v>4.6133300000000004</v>
      </c>
      <c r="D623" s="33">
        <v>10.83</v>
      </c>
      <c r="E623" s="37">
        <v>9.7206657485972014E-2</v>
      </c>
      <c r="F623" s="37">
        <v>0.10313239548116293</v>
      </c>
      <c r="G623" s="37">
        <v>4.0683797959629509E-2</v>
      </c>
      <c r="H623" s="37">
        <v>4.1009387383382112E-2</v>
      </c>
      <c r="I623" s="33">
        <v>61.9</v>
      </c>
      <c r="J623" s="33">
        <v>7.58</v>
      </c>
      <c r="K623" s="33">
        <v>395.63025589660742</v>
      </c>
      <c r="L623" s="33">
        <v>19.359067972374799</v>
      </c>
      <c r="M623" s="33">
        <v>77802.316560548657</v>
      </c>
      <c r="N623" s="33">
        <v>45.446284168012923</v>
      </c>
      <c r="O623" s="33">
        <v>8937.1986460621756</v>
      </c>
      <c r="P623" s="33">
        <v>9.7662999836601969</v>
      </c>
      <c r="Q623" s="33">
        <v>11.724729783734968</v>
      </c>
      <c r="R623" s="33">
        <v>8.7054478301015692</v>
      </c>
      <c r="S623" s="37">
        <v>5.7440855733704088E-3</v>
      </c>
      <c r="T623" s="37">
        <v>1.0057440855733704</v>
      </c>
      <c r="U623" s="37">
        <v>6.71214050981086E-2</v>
      </c>
      <c r="V623" s="37">
        <v>0.10226874617436987</v>
      </c>
      <c r="W623" s="37">
        <v>6.071365851943078E-2</v>
      </c>
      <c r="X623" s="37">
        <v>0.10158377715207312</v>
      </c>
    </row>
    <row r="624" spans="1:24" x14ac:dyDescent="0.3">
      <c r="A624" s="34">
        <v>28460</v>
      </c>
      <c r="B624" s="33">
        <v>93.82</v>
      </c>
      <c r="C624" s="33">
        <v>4.67</v>
      </c>
      <c r="D624" s="33">
        <v>10.89</v>
      </c>
      <c r="E624" s="37">
        <v>0.11428334055865919</v>
      </c>
      <c r="F624" s="37">
        <v>0.1026364654267935</v>
      </c>
      <c r="G624" s="37">
        <v>3.4820588991646417E-2</v>
      </c>
      <c r="H624" s="37">
        <v>4.3689507499665936E-2</v>
      </c>
      <c r="I624" s="33">
        <v>62.1</v>
      </c>
      <c r="J624" s="33">
        <v>7.69</v>
      </c>
      <c r="K624" s="33">
        <v>392.43198808373586</v>
      </c>
      <c r="L624" s="33">
        <v>19.533760225442833</v>
      </c>
      <c r="M624" s="33">
        <v>77493.480233502851</v>
      </c>
      <c r="N624" s="33">
        <v>45.550888405797096</v>
      </c>
      <c r="O624" s="33">
        <v>8994.9264521727346</v>
      </c>
      <c r="P624" s="33">
        <v>9.6782665825359171</v>
      </c>
      <c r="Q624" s="33">
        <v>11.629817356636805</v>
      </c>
      <c r="R624" s="33">
        <v>8.6152433425160684</v>
      </c>
      <c r="S624" s="37">
        <v>-4.8910251676184324E-3</v>
      </c>
      <c r="T624" s="37">
        <v>0.99510897483238159</v>
      </c>
      <c r="U624" s="37">
        <v>-2.9877980789870806E-3</v>
      </c>
      <c r="V624" s="37">
        <v>0.11397802290342351</v>
      </c>
      <c r="W624" s="37">
        <v>6.7426210748853244E-2</v>
      </c>
      <c r="X624" s="37">
        <v>8.647818721467182E-2</v>
      </c>
    </row>
    <row r="625" spans="1:24" x14ac:dyDescent="0.3">
      <c r="A625" s="34">
        <v>28491</v>
      </c>
      <c r="B625" s="33">
        <v>90.25</v>
      </c>
      <c r="C625" s="33">
        <v>4.71333</v>
      </c>
      <c r="D625" s="33">
        <v>10.9</v>
      </c>
      <c r="E625" s="37">
        <v>0.13116336236791559</v>
      </c>
      <c r="F625" s="37">
        <v>0.10214528460849515</v>
      </c>
      <c r="G625" s="37">
        <v>2.8849534817703137E-2</v>
      </c>
      <c r="H625" s="37">
        <v>4.6272699562019959E-2</v>
      </c>
      <c r="I625" s="33">
        <v>62.5</v>
      </c>
      <c r="J625" s="33">
        <v>7.96</v>
      </c>
      <c r="K625" s="33">
        <v>375.08333199999998</v>
      </c>
      <c r="L625" s="33">
        <v>19.588825719839999</v>
      </c>
      <c r="M625" s="33">
        <v>74389.994149140999</v>
      </c>
      <c r="N625" s="33">
        <v>45.3009232</v>
      </c>
      <c r="O625" s="33">
        <v>8984.4979083173057</v>
      </c>
      <c r="P625" s="33">
        <v>9.2414622609346857</v>
      </c>
      <c r="Q625" s="33">
        <v>11.117327063419967</v>
      </c>
      <c r="R625" s="33">
        <v>8.2798165137614674</v>
      </c>
      <c r="S625" s="37">
        <v>-3.8794455687321559E-2</v>
      </c>
      <c r="T625" s="37">
        <v>0.96120554431267846</v>
      </c>
      <c r="U625" s="37">
        <v>1.6614423967066472E-2</v>
      </c>
      <c r="V625" s="37">
        <v>0.11008295600829054</v>
      </c>
      <c r="W625" s="37">
        <v>7.02883085259014E-2</v>
      </c>
      <c r="X625" s="37">
        <v>8.5300292023018365E-2</v>
      </c>
    </row>
    <row r="626" spans="1:24" x14ac:dyDescent="0.3">
      <c r="A626" s="34">
        <v>28522</v>
      </c>
      <c r="B626" s="33">
        <v>88.98</v>
      </c>
      <c r="C626" s="33">
        <v>4.7566699999999997</v>
      </c>
      <c r="D626" s="33">
        <v>10.91</v>
      </c>
      <c r="E626" s="37">
        <v>0.15937682559388588</v>
      </c>
      <c r="F626" s="37">
        <v>0.10001251438535963</v>
      </c>
      <c r="G626" s="37">
        <v>2.7496297181725637E-2</v>
      </c>
      <c r="H626" s="37">
        <v>4.822252305245911E-2</v>
      </c>
      <c r="I626" s="33">
        <v>62.9</v>
      </c>
      <c r="J626" s="33">
        <v>8.0299999999999994</v>
      </c>
      <c r="K626" s="33">
        <v>367.45344896661362</v>
      </c>
      <c r="L626" s="33">
        <v>19.643232154372019</v>
      </c>
      <c r="M626" s="33">
        <v>73201.417489614192</v>
      </c>
      <c r="N626" s="33">
        <v>45.054137201907785</v>
      </c>
      <c r="O626" s="33">
        <v>8975.3592359147096</v>
      </c>
      <c r="P626" s="33">
        <v>9.0452635707047353</v>
      </c>
      <c r="Q626" s="33">
        <v>10.894504079092554</v>
      </c>
      <c r="R626" s="33">
        <v>8.1558203483043084</v>
      </c>
      <c r="S626" s="37">
        <v>-1.4171971835094473E-2</v>
      </c>
      <c r="T626" s="37">
        <v>0.98582802816490556</v>
      </c>
      <c r="U626" s="37">
        <v>9.6537561442770814E-2</v>
      </c>
      <c r="V626" s="37">
        <v>0.12213430966958327</v>
      </c>
      <c r="W626" s="37">
        <v>8.5089640383012366E-2</v>
      </c>
      <c r="X626" s="37">
        <v>9.3107937088562132E-2</v>
      </c>
    </row>
    <row r="627" spans="1:24" x14ac:dyDescent="0.3">
      <c r="A627" s="34">
        <v>28550</v>
      </c>
      <c r="B627" s="33">
        <v>88.82</v>
      </c>
      <c r="C627" s="33">
        <v>4.8</v>
      </c>
      <c r="D627" s="33">
        <v>10.92</v>
      </c>
      <c r="E627" s="37">
        <v>0.18754747815772821</v>
      </c>
      <c r="F627" s="37">
        <v>9.787044943836154E-2</v>
      </c>
      <c r="G627" s="37">
        <v>2.6134907109888417E-2</v>
      </c>
      <c r="H627" s="37">
        <v>5.0132570812130517E-2</v>
      </c>
      <c r="I627" s="33">
        <v>63.4</v>
      </c>
      <c r="J627" s="33">
        <v>8.0399999999999991</v>
      </c>
      <c r="K627" s="33">
        <v>363.90002302839116</v>
      </c>
      <c r="L627" s="33">
        <v>19.665842271293375</v>
      </c>
      <c r="M627" s="33">
        <v>72820.003584938895</v>
      </c>
      <c r="N627" s="33">
        <v>44.739791167192429</v>
      </c>
      <c r="O627" s="33">
        <v>8952.8759192471607</v>
      </c>
      <c r="P627" s="33">
        <v>8.9504200776338916</v>
      </c>
      <c r="Q627" s="33">
        <v>10.793768769045762</v>
      </c>
      <c r="R627" s="33">
        <v>8.1336996336996332</v>
      </c>
      <c r="S627" s="37">
        <v>-1.7997755139396528E-3</v>
      </c>
      <c r="T627" s="37">
        <v>0.99820022448606038</v>
      </c>
      <c r="U627" s="37">
        <v>9.5667371262379231E-2</v>
      </c>
      <c r="V627" s="37">
        <v>0.11487674204019793</v>
      </c>
      <c r="W627" s="37">
        <v>9.1396510366907435E-2</v>
      </c>
      <c r="X627" s="37">
        <v>9.7515024290464325E-2</v>
      </c>
    </row>
    <row r="628" spans="1:24" x14ac:dyDescent="0.3">
      <c r="A628" s="34">
        <v>28581</v>
      </c>
      <c r="B628" s="33">
        <v>92.71</v>
      </c>
      <c r="C628" s="33">
        <v>4.8366699999999998</v>
      </c>
      <c r="D628" s="33">
        <v>11.023300000000001</v>
      </c>
      <c r="E628" s="37">
        <v>0.21565760178673088</v>
      </c>
      <c r="F628" s="37">
        <v>9.571898511208321E-2</v>
      </c>
      <c r="G628" s="37">
        <v>2.4768503819133869E-2</v>
      </c>
      <c r="H628" s="37">
        <v>5.2003324779968274E-2</v>
      </c>
      <c r="I628" s="33">
        <v>63.9</v>
      </c>
      <c r="J628" s="33">
        <v>8.15</v>
      </c>
      <c r="K628" s="33">
        <v>376.86542456964003</v>
      </c>
      <c r="L628" s="33">
        <v>19.661025704381842</v>
      </c>
      <c r="M628" s="33">
        <v>75742.372870290652</v>
      </c>
      <c r="N628" s="33">
        <v>44.809628245696402</v>
      </c>
      <c r="O628" s="33">
        <v>9005.8343097947909</v>
      </c>
      <c r="P628" s="33">
        <v>9.2625887208668445</v>
      </c>
      <c r="Q628" s="33">
        <v>11.182400797006666</v>
      </c>
      <c r="R628" s="33">
        <v>8.4103671314397666</v>
      </c>
      <c r="S628" s="37">
        <v>4.2864491754934855E-2</v>
      </c>
      <c r="T628" s="37">
        <v>1.0428644917549348</v>
      </c>
      <c r="U628" s="37">
        <v>0.11834225196804149</v>
      </c>
      <c r="V628" s="37">
        <v>0.12761930617376027</v>
      </c>
      <c r="W628" s="37">
        <v>9.8529006665792451E-2</v>
      </c>
      <c r="X628" s="37">
        <v>0.10058102538800462</v>
      </c>
    </row>
    <row r="629" spans="1:24" x14ac:dyDescent="0.3">
      <c r="A629" s="34">
        <v>28611</v>
      </c>
      <c r="B629" s="33">
        <v>97.41</v>
      </c>
      <c r="C629" s="33">
        <v>4.8733300000000002</v>
      </c>
      <c r="D629" s="33">
        <v>11.1267</v>
      </c>
      <c r="E629" s="37">
        <v>0.22467340896137045</v>
      </c>
      <c r="F629" s="37">
        <v>9.5840557598616982E-2</v>
      </c>
      <c r="G629" s="37">
        <v>2.3801208137924412E-2</v>
      </c>
      <c r="H629" s="37">
        <v>5.6321838598583973E-2</v>
      </c>
      <c r="I629" s="33">
        <v>64.5</v>
      </c>
      <c r="J629" s="33">
        <v>8.35</v>
      </c>
      <c r="K629" s="33">
        <v>392.28743767441853</v>
      </c>
      <c r="L629" s="33">
        <v>19.625768798294573</v>
      </c>
      <c r="M629" s="33">
        <v>79170.586164156892</v>
      </c>
      <c r="N629" s="33">
        <v>44.809204730232551</v>
      </c>
      <c r="O629" s="33">
        <v>9043.2949499304432</v>
      </c>
      <c r="P629" s="33">
        <v>9.634910728598447</v>
      </c>
      <c r="Q629" s="33">
        <v>11.642215937209848</v>
      </c>
      <c r="R629" s="33">
        <v>8.7546172719674296</v>
      </c>
      <c r="S629" s="37">
        <v>4.9452533163973182E-2</v>
      </c>
      <c r="T629" s="37">
        <v>1.0494525331639732</v>
      </c>
      <c r="U629" s="37">
        <v>9.3590269112069802E-2</v>
      </c>
      <c r="V629" s="37">
        <v>0.11649309261090846</v>
      </c>
      <c r="W629" s="37">
        <v>9.7483702656503191E-2</v>
      </c>
      <c r="X629" s="37">
        <v>9.5159511502408201E-2</v>
      </c>
    </row>
    <row r="630" spans="1:24" x14ac:dyDescent="0.3">
      <c r="A630" s="34">
        <v>28642</v>
      </c>
      <c r="B630" s="33">
        <v>97.66</v>
      </c>
      <c r="C630" s="33">
        <v>4.91</v>
      </c>
      <c r="D630" s="33">
        <v>11.23</v>
      </c>
      <c r="E630" s="37">
        <v>0.23350276899104139</v>
      </c>
      <c r="F630" s="37">
        <v>9.5959088068450882E-2</v>
      </c>
      <c r="G630" s="37">
        <v>2.2843928985926354E-2</v>
      </c>
      <c r="H630" s="37">
        <v>6.038732273861136E-2</v>
      </c>
      <c r="I630" s="33">
        <v>65.2</v>
      </c>
      <c r="J630" s="33">
        <v>8.4600000000000009</v>
      </c>
      <c r="K630" s="33">
        <v>389.07174815950913</v>
      </c>
      <c r="L630" s="33">
        <v>19.561153834355828</v>
      </c>
      <c r="M630" s="33">
        <v>78850.585206095624</v>
      </c>
      <c r="N630" s="33">
        <v>44.739665490797542</v>
      </c>
      <c r="O630" s="33">
        <v>9067.0906396114478</v>
      </c>
      <c r="P630" s="33">
        <v>9.5496789810417351</v>
      </c>
      <c r="Q630" s="33">
        <v>11.549477957050749</v>
      </c>
      <c r="R630" s="33">
        <v>8.6963490650044513</v>
      </c>
      <c r="S630" s="37">
        <v>2.5631838506499117E-3</v>
      </c>
      <c r="T630" s="37">
        <v>1.0025631838506499</v>
      </c>
      <c r="U630" s="37">
        <v>1.7583897979899898E-2</v>
      </c>
      <c r="V630" s="37">
        <v>9.3368915738442304E-2</v>
      </c>
      <c r="W630" s="37">
        <v>9.5617198411140691E-2</v>
      </c>
      <c r="X630" s="37">
        <v>8.7738178421354007E-2</v>
      </c>
    </row>
    <row r="631" spans="1:24" x14ac:dyDescent="0.3">
      <c r="A631" s="34">
        <v>28672</v>
      </c>
      <c r="B631" s="33">
        <v>97.19</v>
      </c>
      <c r="C631" s="33">
        <v>4.9466700000000001</v>
      </c>
      <c r="D631" s="33">
        <v>11.343299999999999</v>
      </c>
      <c r="E631" s="37">
        <v>0.24218997789204111</v>
      </c>
      <c r="F631" s="37">
        <v>9.6076153594486513E-2</v>
      </c>
      <c r="G631" s="37">
        <v>2.1903155061099966E-2</v>
      </c>
      <c r="H631" s="37">
        <v>6.4226967316238337E-2</v>
      </c>
      <c r="I631" s="33">
        <v>65.7</v>
      </c>
      <c r="J631" s="33">
        <v>8.64</v>
      </c>
      <c r="K631" s="33">
        <v>384.25257336377467</v>
      </c>
      <c r="L631" s="33">
        <v>19.557265943835617</v>
      </c>
      <c r="M631" s="33">
        <v>78204.210172908162</v>
      </c>
      <c r="N631" s="33">
        <v>44.84712640639269</v>
      </c>
      <c r="O631" s="33">
        <v>9127.4186362213113</v>
      </c>
      <c r="P631" s="33">
        <v>9.4255240477873592</v>
      </c>
      <c r="Q631" s="33">
        <v>11.409884648364537</v>
      </c>
      <c r="R631" s="33">
        <v>8.5680533883437811</v>
      </c>
      <c r="S631" s="37">
        <v>-4.8242331181349973E-3</v>
      </c>
      <c r="T631" s="37">
        <v>0.99517576688186504</v>
      </c>
      <c r="U631" s="37">
        <v>3.4836145883627045E-2</v>
      </c>
      <c r="V631" s="37">
        <v>9.4032476421539002E-2</v>
      </c>
      <c r="W631" s="37">
        <v>9.7887890421968216E-2</v>
      </c>
      <c r="X631" s="37">
        <v>9.2916956530559425E-2</v>
      </c>
    </row>
    <row r="632" spans="1:24" x14ac:dyDescent="0.3">
      <c r="A632" s="34">
        <v>28703</v>
      </c>
      <c r="B632" s="33">
        <v>103.9</v>
      </c>
      <c r="C632" s="33">
        <v>4.9833299999999996</v>
      </c>
      <c r="D632" s="33">
        <v>11.4567</v>
      </c>
      <c r="E632" s="37">
        <v>0.2487614215061682</v>
      </c>
      <c r="F632" s="37">
        <v>9.4649763246122731E-2</v>
      </c>
      <c r="G632" s="37">
        <v>2.3599626409265717E-2</v>
      </c>
      <c r="H632" s="37">
        <v>6.4835658133905127E-2</v>
      </c>
      <c r="I632" s="33">
        <v>66</v>
      </c>
      <c r="J632" s="33">
        <v>8.41</v>
      </c>
      <c r="K632" s="33">
        <v>408.9141924242424</v>
      </c>
      <c r="L632" s="33">
        <v>19.612650264999999</v>
      </c>
      <c r="M632" s="33">
        <v>83556.050519708224</v>
      </c>
      <c r="N632" s="33">
        <v>45.089578713636357</v>
      </c>
      <c r="O632" s="33">
        <v>9213.4418093276345</v>
      </c>
      <c r="P632" s="33">
        <v>10.02397085400375</v>
      </c>
      <c r="Q632" s="33">
        <v>12.142389731257987</v>
      </c>
      <c r="R632" s="33">
        <v>9.0689290982569162</v>
      </c>
      <c r="S632" s="37">
        <v>6.6761072589802614E-2</v>
      </c>
      <c r="T632" s="37">
        <v>1.0667610725898027</v>
      </c>
      <c r="U632" s="37">
        <v>5.0027401934755966E-2</v>
      </c>
      <c r="V632" s="37">
        <v>8.7331013853644279E-2</v>
      </c>
      <c r="W632" s="37">
        <v>9.9587506854811991E-2</v>
      </c>
      <c r="X632" s="37">
        <v>9.2805110387961243E-2</v>
      </c>
    </row>
    <row r="633" spans="1:24" x14ac:dyDescent="0.3">
      <c r="A633" s="34">
        <v>28734</v>
      </c>
      <c r="B633" s="33">
        <v>103.9</v>
      </c>
      <c r="C633" s="33">
        <v>5.0199999999999996</v>
      </c>
      <c r="D633" s="33">
        <v>11.57</v>
      </c>
      <c r="E633" s="37">
        <v>0.25518409578617374</v>
      </c>
      <c r="F633" s="37">
        <v>9.3240605526605513E-2</v>
      </c>
      <c r="G633" s="37">
        <v>2.524587089057384E-2</v>
      </c>
      <c r="H633" s="37">
        <v>6.5428415299233045E-2</v>
      </c>
      <c r="I633" s="33">
        <v>66.5</v>
      </c>
      <c r="J633" s="33">
        <v>8.42</v>
      </c>
      <c r="K633" s="33">
        <v>405.83964962406014</v>
      </c>
      <c r="L633" s="33">
        <v>19.608421954887216</v>
      </c>
      <c r="M633" s="33">
        <v>83261.702387156009</v>
      </c>
      <c r="N633" s="33">
        <v>45.193115939849619</v>
      </c>
      <c r="O633" s="33">
        <v>9271.7795632280558</v>
      </c>
      <c r="P633" s="33">
        <v>9.9418874730044049</v>
      </c>
      <c r="Q633" s="33">
        <v>12.051024072050549</v>
      </c>
      <c r="R633" s="33">
        <v>8.980121002592913</v>
      </c>
      <c r="S633" s="37">
        <v>0</v>
      </c>
      <c r="T633" s="37">
        <v>1</v>
      </c>
      <c r="U633" s="37">
        <v>2.8359699939493499E-2</v>
      </c>
      <c r="V633" s="37">
        <v>6.6944478559887166E-2</v>
      </c>
      <c r="W633" s="37">
        <v>8.0856551176932356E-2</v>
      </c>
      <c r="X633" s="37">
        <v>8.4231705565181336E-2</v>
      </c>
    </row>
    <row r="634" spans="1:24" x14ac:dyDescent="0.3">
      <c r="A634" s="34">
        <v>28764</v>
      </c>
      <c r="B634" s="33">
        <v>100.6</v>
      </c>
      <c r="C634" s="33">
        <v>5.03667</v>
      </c>
      <c r="D634" s="33">
        <v>11.8233</v>
      </c>
      <c r="E634" s="37">
        <v>0.26150077261963434</v>
      </c>
      <c r="F634" s="37">
        <v>9.1858395637772539E-2</v>
      </c>
      <c r="G634" s="37">
        <v>2.6850388711496365E-2</v>
      </c>
      <c r="H634" s="37">
        <v>6.6006688871585339E-2</v>
      </c>
      <c r="I634" s="33">
        <v>67.099999999999994</v>
      </c>
      <c r="J634" s="33">
        <v>8.64</v>
      </c>
      <c r="K634" s="33">
        <v>389.4359433681073</v>
      </c>
      <c r="L634" s="33">
        <v>19.497617623099853</v>
      </c>
      <c r="M634" s="33">
        <v>80229.675395329949</v>
      </c>
      <c r="N634" s="33">
        <v>45.769562517138603</v>
      </c>
      <c r="O634" s="33">
        <v>9429.2198916660509</v>
      </c>
      <c r="P634" s="33">
        <v>9.5336083582088325</v>
      </c>
      <c r="Q634" s="33">
        <v>11.565326820474887</v>
      </c>
      <c r="R634" s="33">
        <v>8.5086228041240606</v>
      </c>
      <c r="S634" s="37">
        <v>-3.2276640439542988E-2</v>
      </c>
      <c r="T634" s="37">
        <v>0.96772335956045696</v>
      </c>
      <c r="U634" s="37">
        <v>3.978603638357936E-2</v>
      </c>
      <c r="V634" s="37">
        <v>3.492176840250405E-2</v>
      </c>
      <c r="W634" s="37">
        <v>8.6639048715356992E-2</v>
      </c>
      <c r="X634" s="37">
        <v>8.5847623142402796E-2</v>
      </c>
    </row>
    <row r="635" spans="1:24" x14ac:dyDescent="0.3">
      <c r="A635" s="34">
        <v>28795</v>
      </c>
      <c r="B635" s="33">
        <v>94.71</v>
      </c>
      <c r="C635" s="33">
        <v>5.0533299999999999</v>
      </c>
      <c r="D635" s="33">
        <v>12.076700000000001</v>
      </c>
      <c r="E635" s="37">
        <v>0.24121655147692489</v>
      </c>
      <c r="F635" s="37">
        <v>8.5322275952636417E-2</v>
      </c>
      <c r="G635" s="37">
        <v>2.6156885684629927E-2</v>
      </c>
      <c r="H635" s="37">
        <v>6.534848339927013E-2</v>
      </c>
      <c r="I635" s="33">
        <v>67.400000000000006</v>
      </c>
      <c r="J635" s="33">
        <v>8.81</v>
      </c>
      <c r="K635" s="33">
        <v>365.00306572700288</v>
      </c>
      <c r="L635" s="33">
        <v>19.475038983531153</v>
      </c>
      <c r="M635" s="33">
        <v>75530.480225270527</v>
      </c>
      <c r="N635" s="33">
        <v>46.542419215133528</v>
      </c>
      <c r="O635" s="33">
        <v>9631.0732819821005</v>
      </c>
      <c r="P635" s="33">
        <v>8.9284189022931493</v>
      </c>
      <c r="Q635" s="33">
        <v>10.842331646474511</v>
      </c>
      <c r="R635" s="33">
        <v>7.8423741585035636</v>
      </c>
      <c r="S635" s="37">
        <v>-6.0332666427628821E-2</v>
      </c>
      <c r="T635" s="37">
        <v>0.9396673335723712</v>
      </c>
      <c r="U635" s="37">
        <v>3.3116077250255449E-2</v>
      </c>
      <c r="V635" s="37">
        <v>5.0085357201735903E-2</v>
      </c>
      <c r="W635" s="37">
        <v>9.385098789448687E-2</v>
      </c>
      <c r="X635" s="37">
        <v>9.2567373316430945E-2</v>
      </c>
    </row>
    <row r="636" spans="1:24" x14ac:dyDescent="0.3">
      <c r="A636" s="34">
        <v>28825</v>
      </c>
      <c r="B636" s="33">
        <v>96.11</v>
      </c>
      <c r="C636" s="33">
        <v>5.07</v>
      </c>
      <c r="D636" s="33">
        <v>12.33</v>
      </c>
      <c r="E636" s="37">
        <v>0.22175632357088282</v>
      </c>
      <c r="F636" s="37">
        <v>7.8936483835520654E-2</v>
      </c>
      <c r="G636" s="37">
        <v>2.5489756402127917E-2</v>
      </c>
      <c r="H636" s="37">
        <v>6.4713176500077907E-2</v>
      </c>
      <c r="I636" s="33">
        <v>67.7</v>
      </c>
      <c r="J636" s="33">
        <v>9.01</v>
      </c>
      <c r="K636" s="33">
        <v>368.75717621861145</v>
      </c>
      <c r="L636" s="33">
        <v>19.452698818316097</v>
      </c>
      <c r="M636" s="33">
        <v>76642.76971904056</v>
      </c>
      <c r="N636" s="33">
        <v>47.308042688330865</v>
      </c>
      <c r="O636" s="33">
        <v>9832.5392845257538</v>
      </c>
      <c r="P636" s="33">
        <v>9.0119418191338294</v>
      </c>
      <c r="Q636" s="33">
        <v>10.953907642577775</v>
      </c>
      <c r="R636" s="33">
        <v>7.7948094079480938</v>
      </c>
      <c r="S636" s="37">
        <v>1.4673777597183109E-2</v>
      </c>
      <c r="T636" s="37">
        <v>1.014673777597183</v>
      </c>
      <c r="U636" s="37">
        <v>9.0999536592642594E-2</v>
      </c>
      <c r="V636" s="37">
        <v>7.9394556809518235E-2</v>
      </c>
      <c r="W636" s="37">
        <v>0.10334750449952601</v>
      </c>
      <c r="X636" s="37">
        <v>9.6458878416819438E-2</v>
      </c>
    </row>
    <row r="637" spans="1:24" x14ac:dyDescent="0.3">
      <c r="A637" s="34">
        <v>28856</v>
      </c>
      <c r="B637" s="33">
        <v>99.71</v>
      </c>
      <c r="C637" s="33">
        <v>5.1133300000000004</v>
      </c>
      <c r="D637" s="33">
        <v>12.6533</v>
      </c>
      <c r="E637" s="37">
        <v>0.20310548796998451</v>
      </c>
      <c r="F637" s="37">
        <v>7.2700089797520739E-2</v>
      </c>
      <c r="G637" s="37">
        <v>2.4847901298658215E-2</v>
      </c>
      <c r="H637" s="37">
        <v>6.4058613565991074E-2</v>
      </c>
      <c r="I637" s="33">
        <v>68.3</v>
      </c>
      <c r="J637" s="33">
        <v>9.1</v>
      </c>
      <c r="K637" s="33">
        <v>379.20895505124446</v>
      </c>
      <c r="L637" s="33">
        <v>19.446600402489018</v>
      </c>
      <c r="M637" s="33">
        <v>79151.891658715453</v>
      </c>
      <c r="N637" s="33">
        <v>48.122000510980961</v>
      </c>
      <c r="O637" s="33">
        <v>10044.455227411736</v>
      </c>
      <c r="P637" s="33">
        <v>9.2576369191399728</v>
      </c>
      <c r="Q637" s="33">
        <v>11.261020341262231</v>
      </c>
      <c r="R637" s="33">
        <v>7.8801577454102878</v>
      </c>
      <c r="S637" s="37">
        <v>3.6772604005508448E-2</v>
      </c>
      <c r="T637" s="37">
        <v>1.0367726040055085</v>
      </c>
      <c r="U637" s="37">
        <v>0.11691428449221686</v>
      </c>
      <c r="V637" s="37">
        <v>7.6946276340767561E-2</v>
      </c>
      <c r="W637" s="37">
        <v>9.9427994389122532E-2</v>
      </c>
      <c r="X637" s="37">
        <v>9.6995737216672318E-2</v>
      </c>
    </row>
    <row r="638" spans="1:24" x14ac:dyDescent="0.3">
      <c r="A638" s="34">
        <v>28887</v>
      </c>
      <c r="B638" s="33">
        <v>98.23</v>
      </c>
      <c r="C638" s="33">
        <v>5.1566700000000001</v>
      </c>
      <c r="D638" s="33">
        <v>12.976699999999999</v>
      </c>
      <c r="E638" s="37">
        <v>0.18400653134212153</v>
      </c>
      <c r="F638" s="37">
        <v>6.0086867756557361E-2</v>
      </c>
      <c r="G638" s="37">
        <v>2.5417842440771388E-2</v>
      </c>
      <c r="H638" s="37">
        <v>6.3195820066364483E-2</v>
      </c>
      <c r="I638" s="33">
        <v>69.099999999999994</v>
      </c>
      <c r="J638" s="33">
        <v>9.1</v>
      </c>
      <c r="K638" s="33">
        <v>369.25524153400869</v>
      </c>
      <c r="L638" s="33">
        <v>19.384377749782924</v>
      </c>
      <c r="M638" s="33">
        <v>77411.436786804319</v>
      </c>
      <c r="N638" s="33">
        <v>48.780560855282204</v>
      </c>
      <c r="O638" s="33">
        <v>10226.45822815152</v>
      </c>
      <c r="P638" s="33">
        <v>9.0037403710456356</v>
      </c>
      <c r="Q638" s="33">
        <v>10.961002211569228</v>
      </c>
      <c r="R638" s="33">
        <v>7.569721115537849</v>
      </c>
      <c r="S638" s="37">
        <v>-1.4954305153923177E-2</v>
      </c>
      <c r="T638" s="37">
        <v>0.98504569484607685</v>
      </c>
      <c r="U638" s="37">
        <v>0.10784195144983366</v>
      </c>
      <c r="V638" s="37">
        <v>4.627158006769605E-2</v>
      </c>
      <c r="W638" s="37">
        <v>9.4570423933967973E-2</v>
      </c>
      <c r="X638" s="37">
        <v>9.6499445538731798E-2</v>
      </c>
    </row>
    <row r="639" spans="1:24" x14ac:dyDescent="0.3">
      <c r="A639" s="34">
        <v>28915</v>
      </c>
      <c r="B639" s="33">
        <v>100.1</v>
      </c>
      <c r="C639" s="33">
        <v>5.2</v>
      </c>
      <c r="D639" s="33">
        <v>13.3</v>
      </c>
      <c r="E639" s="37">
        <v>0.16584648133562996</v>
      </c>
      <c r="F639" s="37">
        <v>4.7645731534031732E-2</v>
      </c>
      <c r="G639" s="37">
        <v>2.5956748342235159E-2</v>
      </c>
      <c r="H639" s="37">
        <v>6.232762101477185E-2</v>
      </c>
      <c r="I639" s="33">
        <v>69.8</v>
      </c>
      <c r="J639" s="33">
        <v>9.1199999999999992</v>
      </c>
      <c r="K639" s="33">
        <v>372.51110744985669</v>
      </c>
      <c r="L639" s="33">
        <v>19.351226361031518</v>
      </c>
      <c r="M639" s="33">
        <v>78432.072567034527</v>
      </c>
      <c r="N639" s="33">
        <v>49.494482808022923</v>
      </c>
      <c r="O639" s="33">
        <v>10421.044606808784</v>
      </c>
      <c r="P639" s="33">
        <v>9.0707850296607653</v>
      </c>
      <c r="Q639" s="33">
        <v>11.050596484076513</v>
      </c>
      <c r="R639" s="33">
        <v>7.5263157894736832</v>
      </c>
      <c r="S639" s="37">
        <v>1.8858018634396505E-2</v>
      </c>
      <c r="T639" s="37">
        <v>1.0188580186343965</v>
      </c>
      <c r="U639" s="37">
        <v>0.16841935608517589</v>
      </c>
      <c r="V639" s="37">
        <v>4.3130147033019206E-2</v>
      </c>
      <c r="W639" s="37">
        <v>8.5942850249535852E-2</v>
      </c>
      <c r="X639" s="37">
        <v>0.10096822902011926</v>
      </c>
    </row>
    <row r="640" spans="1:24" x14ac:dyDescent="0.3">
      <c r="A640" s="34">
        <v>28946</v>
      </c>
      <c r="B640" s="33">
        <v>102.1</v>
      </c>
      <c r="C640" s="33">
        <v>5.2466699999999999</v>
      </c>
      <c r="D640" s="33">
        <v>13.5267</v>
      </c>
      <c r="E640" s="37">
        <v>0.14856003355782788</v>
      </c>
      <c r="F640" s="37">
        <v>3.5374173875092119E-2</v>
      </c>
      <c r="G640" s="37">
        <v>2.646990750741729E-2</v>
      </c>
      <c r="H640" s="37">
        <v>6.1494911900821236E-2</v>
      </c>
      <c r="I640" s="33">
        <v>70.599999999999994</v>
      </c>
      <c r="J640" s="33">
        <v>9.18</v>
      </c>
      <c r="K640" s="33">
        <v>375.64846033994337</v>
      </c>
      <c r="L640" s="33">
        <v>19.30365825084986</v>
      </c>
      <c r="M640" s="33">
        <v>79431.339190662489</v>
      </c>
      <c r="N640" s="33">
        <v>49.767718202549574</v>
      </c>
      <c r="O640" s="33">
        <v>10523.446580120806</v>
      </c>
      <c r="P640" s="33">
        <v>9.133063566217416</v>
      </c>
      <c r="Q640" s="33">
        <v>11.133601762772869</v>
      </c>
      <c r="R640" s="33">
        <v>7.5480346278101829</v>
      </c>
      <c r="S640" s="37">
        <v>1.9783038849444962E-2</v>
      </c>
      <c r="T640" s="37">
        <v>1.0197830388494449</v>
      </c>
      <c r="U640" s="37">
        <v>3.619832146077373E-2</v>
      </c>
      <c r="V640" s="37">
        <v>2.5719656881685538E-2</v>
      </c>
      <c r="W640" s="37">
        <v>8.2308129319391909E-2</v>
      </c>
      <c r="X640" s="37">
        <v>9.8636613971479825E-2</v>
      </c>
    </row>
    <row r="641" spans="1:24" x14ac:dyDescent="0.3">
      <c r="A641" s="34">
        <v>28976</v>
      </c>
      <c r="B641" s="33">
        <v>99.73</v>
      </c>
      <c r="C641" s="33">
        <v>5.2933300000000001</v>
      </c>
      <c r="D641" s="33">
        <v>13.753299999999999</v>
      </c>
      <c r="E641" s="37">
        <v>0.12081663905344153</v>
      </c>
      <c r="F641" s="37">
        <v>2.4890033296399494E-2</v>
      </c>
      <c r="G641" s="37">
        <v>2.7143187313343198E-2</v>
      </c>
      <c r="H641" s="37">
        <v>6.015830161916913E-2</v>
      </c>
      <c r="I641" s="33">
        <v>71.5</v>
      </c>
      <c r="J641" s="33">
        <v>9.25</v>
      </c>
      <c r="K641" s="33">
        <v>362.31002363636361</v>
      </c>
      <c r="L641" s="33">
        <v>19.23018667818182</v>
      </c>
      <c r="M641" s="33">
        <v>76949.763910136215</v>
      </c>
      <c r="N641" s="33">
        <v>49.964488599999996</v>
      </c>
      <c r="O641" s="33">
        <v>10611.783695831509</v>
      </c>
      <c r="P641" s="33">
        <v>8.7943832898149541</v>
      </c>
      <c r="Q641" s="33">
        <v>10.72895051159907</v>
      </c>
      <c r="R641" s="33">
        <v>7.2513505849505213</v>
      </c>
      <c r="S641" s="37">
        <v>-2.348619075684321E-2</v>
      </c>
      <c r="T641" s="37">
        <v>0.97651380924315678</v>
      </c>
      <c r="U641" s="37">
        <v>-5.3679874050027721E-4</v>
      </c>
      <c r="V641" s="37">
        <v>3.4982840501844414E-2</v>
      </c>
      <c r="W641" s="37">
        <v>7.8619387567410826E-2</v>
      </c>
      <c r="X641" s="37">
        <v>9.9863883046331203E-2</v>
      </c>
    </row>
    <row r="642" spans="1:24" x14ac:dyDescent="0.3">
      <c r="A642" s="34">
        <v>29007</v>
      </c>
      <c r="B642" s="33">
        <v>101.7</v>
      </c>
      <c r="C642" s="33">
        <v>5.34</v>
      </c>
      <c r="D642" s="33">
        <v>13.98</v>
      </c>
      <c r="E642" s="37">
        <v>9.399554223657991E-2</v>
      </c>
      <c r="F642" s="37">
        <v>1.4434935037639818E-2</v>
      </c>
      <c r="G642" s="37">
        <v>2.7795012969870747E-2</v>
      </c>
      <c r="H642" s="37">
        <v>5.8848723996012708E-2</v>
      </c>
      <c r="I642" s="33">
        <v>72.3</v>
      </c>
      <c r="J642" s="33">
        <v>8.91</v>
      </c>
      <c r="K642" s="33">
        <v>365.37870124481327</v>
      </c>
      <c r="L642" s="33">
        <v>19.185076348547717</v>
      </c>
      <c r="M642" s="33">
        <v>77941.063953443561</v>
      </c>
      <c r="N642" s="33">
        <v>50.226098755186726</v>
      </c>
      <c r="O642" s="33">
        <v>10714.022360561859</v>
      </c>
      <c r="P642" s="33">
        <v>8.853937764693951</v>
      </c>
      <c r="Q642" s="33">
        <v>10.809180598290327</v>
      </c>
      <c r="R642" s="33">
        <v>7.2746781115879831</v>
      </c>
      <c r="S642" s="37">
        <v>1.9560768640737605E-2</v>
      </c>
      <c r="T642" s="37">
        <v>1.0195607686407375</v>
      </c>
      <c r="U642" s="37">
        <v>6.9170589325003418E-2</v>
      </c>
      <c r="V642" s="37">
        <v>4.3218084462970374E-2</v>
      </c>
      <c r="W642" s="37">
        <v>8.2118798222868605E-2</v>
      </c>
      <c r="X642" s="37">
        <v>0.1059889041391715</v>
      </c>
    </row>
    <row r="643" spans="1:24" x14ac:dyDescent="0.3">
      <c r="A643" s="34">
        <v>29037</v>
      </c>
      <c r="B643" s="33">
        <v>102.7</v>
      </c>
      <c r="C643" s="33">
        <v>5.3966700000000003</v>
      </c>
      <c r="D643" s="33">
        <v>14.1967</v>
      </c>
      <c r="E643" s="37">
        <v>6.8022244445006486E-2</v>
      </c>
      <c r="F643" s="37">
        <v>4.0035171622969656E-3</v>
      </c>
      <c r="G643" s="37">
        <v>2.8421272696992794E-2</v>
      </c>
      <c r="H643" s="37">
        <v>5.7564627285817238E-2</v>
      </c>
      <c r="I643" s="33">
        <v>73.099999999999994</v>
      </c>
      <c r="J643" s="33">
        <v>8.9499999999999993</v>
      </c>
      <c r="K643" s="33">
        <v>364.93342134062931</v>
      </c>
      <c r="L643" s="33">
        <v>19.176487312038304</v>
      </c>
      <c r="M643" s="33">
        <v>78186.966069623872</v>
      </c>
      <c r="N643" s="33">
        <v>50.446448906976741</v>
      </c>
      <c r="O643" s="33">
        <v>10808.148989295316</v>
      </c>
      <c r="P643" s="33">
        <v>8.8274980455423648</v>
      </c>
      <c r="Q643" s="33">
        <v>10.784338517075032</v>
      </c>
      <c r="R643" s="33">
        <v>7.2340755245937443</v>
      </c>
      <c r="S643" s="37">
        <v>9.7848138799982703E-3</v>
      </c>
      <c r="T643" s="37">
        <v>1.0097848138799983</v>
      </c>
      <c r="U643" s="37">
        <v>0.11377782948517345</v>
      </c>
      <c r="V643" s="37">
        <v>1.6323196692036746E-2</v>
      </c>
      <c r="W643" s="37">
        <v>7.3617032126439774E-2</v>
      </c>
      <c r="X643" s="37">
        <v>0.10708935746749759</v>
      </c>
    </row>
    <row r="644" spans="1:24" x14ac:dyDescent="0.3">
      <c r="A644" s="34">
        <v>29068</v>
      </c>
      <c r="B644" s="33">
        <v>107.4</v>
      </c>
      <c r="C644" s="33">
        <v>5.4533300000000002</v>
      </c>
      <c r="D644" s="33">
        <v>14.4133</v>
      </c>
      <c r="E644" s="37">
        <v>4.4778882503211381E-2</v>
      </c>
      <c r="F644" s="37">
        <v>-5.9361048554706919E-3</v>
      </c>
      <c r="G644" s="37">
        <v>2.6835289954278529E-2</v>
      </c>
      <c r="H644" s="37">
        <v>5.3957384784594886E-2</v>
      </c>
      <c r="I644" s="33">
        <v>73.8</v>
      </c>
      <c r="J644" s="33">
        <v>9.0299999999999994</v>
      </c>
      <c r="K644" s="33">
        <v>378.01452845528456</v>
      </c>
      <c r="L644" s="33">
        <v>19.194022052710025</v>
      </c>
      <c r="M644" s="33">
        <v>81332.285755128498</v>
      </c>
      <c r="N644" s="33">
        <v>50.730324050135501</v>
      </c>
      <c r="O644" s="33">
        <v>10914.959350785788</v>
      </c>
      <c r="P644" s="33">
        <v>9.1271657972150351</v>
      </c>
      <c r="Q644" s="33">
        <v>11.156331375849181</v>
      </c>
      <c r="R644" s="33">
        <v>7.4514510903124203</v>
      </c>
      <c r="S644" s="37">
        <v>4.4748065140251869E-2</v>
      </c>
      <c r="T644" s="37">
        <v>1.0447480651402519</v>
      </c>
      <c r="U644" s="37">
        <v>0.15193126928068623</v>
      </c>
      <c r="V644" s="37">
        <v>1.2158431331031672E-2</v>
      </c>
      <c r="W644" s="37">
        <v>6.8994948190716165E-2</v>
      </c>
      <c r="X644" s="37">
        <v>0.10859996382900317</v>
      </c>
    </row>
    <row r="645" spans="1:24" x14ac:dyDescent="0.3">
      <c r="A645" s="34">
        <v>29099</v>
      </c>
      <c r="B645" s="33">
        <v>108.6</v>
      </c>
      <c r="C645" s="33">
        <v>5.51</v>
      </c>
      <c r="D645" s="33">
        <v>14.63</v>
      </c>
      <c r="E645" s="37">
        <v>2.223622012117632E-2</v>
      </c>
      <c r="F645" s="37">
        <v>-1.5862854104729873E-2</v>
      </c>
      <c r="G645" s="37">
        <v>2.5286128967214161E-2</v>
      </c>
      <c r="H645" s="37">
        <v>5.0331267515351996E-2</v>
      </c>
      <c r="I645" s="33">
        <v>74.599999999999994</v>
      </c>
      <c r="J645" s="33">
        <v>9.33</v>
      </c>
      <c r="K645" s="33">
        <v>378.13908579088474</v>
      </c>
      <c r="L645" s="33">
        <v>19.18550978552279</v>
      </c>
      <c r="M645" s="33">
        <v>81703.075683241026</v>
      </c>
      <c r="N645" s="33">
        <v>50.940836327077747</v>
      </c>
      <c r="O645" s="33">
        <v>11006.592976480812</v>
      </c>
      <c r="P645" s="33">
        <v>9.1127589907409607</v>
      </c>
      <c r="Q645" s="33">
        <v>11.144412105091888</v>
      </c>
      <c r="R645" s="33">
        <v>7.4231032125768959</v>
      </c>
      <c r="S645" s="37">
        <v>1.1111225425070629E-2</v>
      </c>
      <c r="T645" s="37">
        <v>1.0111112254250707</v>
      </c>
      <c r="U645" s="37">
        <v>0.13613046451747302</v>
      </c>
      <c r="V645" s="37">
        <v>-1.5279719897010047E-3</v>
      </c>
      <c r="W645" s="37">
        <v>7.6483013290228108E-2</v>
      </c>
      <c r="X645" s="37">
        <v>0.10846365113363721</v>
      </c>
    </row>
    <row r="646" spans="1:24" x14ac:dyDescent="0.3">
      <c r="A646" s="34">
        <v>29129</v>
      </c>
      <c r="B646" s="33">
        <v>104.5</v>
      </c>
      <c r="C646" s="33">
        <v>5.5566700000000004</v>
      </c>
      <c r="D646" s="33">
        <v>14.7067</v>
      </c>
      <c r="E646" s="37">
        <v>3.4943339426063424E-4</v>
      </c>
      <c r="F646" s="37">
        <v>-2.5780867243974992E-2</v>
      </c>
      <c r="G646" s="37">
        <v>2.376980925771921E-2</v>
      </c>
      <c r="H646" s="37">
        <v>4.6682347244877853E-2</v>
      </c>
      <c r="I646" s="33">
        <v>75.2</v>
      </c>
      <c r="J646" s="33">
        <v>10.3</v>
      </c>
      <c r="K646" s="33">
        <v>360.95995345744677</v>
      </c>
      <c r="L646" s="33">
        <v>19.193639661037235</v>
      </c>
      <c r="M646" s="33">
        <v>78336.837225257303</v>
      </c>
      <c r="N646" s="33">
        <v>50.799327727393617</v>
      </c>
      <c r="O646" s="33">
        <v>11024.654201154945</v>
      </c>
      <c r="P646" s="33">
        <v>8.6818433068993119</v>
      </c>
      <c r="Q646" s="33">
        <v>10.624838288277678</v>
      </c>
      <c r="R646" s="33">
        <v>7.1056049283659828</v>
      </c>
      <c r="S646" s="37">
        <v>-3.8484336094969325E-2</v>
      </c>
      <c r="T646" s="37">
        <v>0.96151566390503063</v>
      </c>
      <c r="U646" s="37">
        <v>0.15061417116815168</v>
      </c>
      <c r="V646" s="37">
        <v>2.9474761507718661E-2</v>
      </c>
      <c r="W646" s="37">
        <v>7.6318981189760215E-2</v>
      </c>
      <c r="X646" s="37">
        <v>0.10755207964629765</v>
      </c>
    </row>
    <row r="647" spans="1:24" x14ac:dyDescent="0.3">
      <c r="A647" s="34">
        <v>29160</v>
      </c>
      <c r="B647" s="33">
        <v>103.7</v>
      </c>
      <c r="C647" s="33">
        <v>5.6033299999999997</v>
      </c>
      <c r="D647" s="33">
        <v>14.783300000000001</v>
      </c>
      <c r="E647" s="37">
        <v>-7.840098511820992E-4</v>
      </c>
      <c r="F647" s="37">
        <v>-3.5209775557063949E-2</v>
      </c>
      <c r="G647" s="37">
        <v>2.3047280646010471E-2</v>
      </c>
      <c r="H647" s="37">
        <v>4.5030571016906329E-2</v>
      </c>
      <c r="I647" s="33">
        <v>75.900000000000006</v>
      </c>
      <c r="J647" s="33">
        <v>10.65</v>
      </c>
      <c r="K647" s="33">
        <v>354.89309749670616</v>
      </c>
      <c r="L647" s="33">
        <v>19.176308003820811</v>
      </c>
      <c r="M647" s="33">
        <v>77366.995479778183</v>
      </c>
      <c r="N647" s="33">
        <v>50.592971342555991</v>
      </c>
      <c r="O647" s="33">
        <v>11029.310552325986</v>
      </c>
      <c r="P647" s="33">
        <v>8.5187843029835584</v>
      </c>
      <c r="Q647" s="33">
        <v>10.433469269423092</v>
      </c>
      <c r="R647" s="33">
        <v>7.0146719609288857</v>
      </c>
      <c r="S647" s="37">
        <v>-7.684956169384023E-3</v>
      </c>
      <c r="T647" s="37">
        <v>0.99231504383061597</v>
      </c>
      <c r="U647" s="37">
        <v>0.23116633109010665</v>
      </c>
      <c r="V647" s="37">
        <v>6.8614964318127747E-2</v>
      </c>
      <c r="W647" s="37">
        <v>8.2631713213229041E-2</v>
      </c>
      <c r="X647" s="37">
        <v>0.11154139576842415</v>
      </c>
    </row>
    <row r="648" spans="1:24" x14ac:dyDescent="0.3">
      <c r="A648" s="34">
        <v>29190</v>
      </c>
      <c r="B648" s="33">
        <v>107.8</v>
      </c>
      <c r="C648" s="33">
        <v>5.65</v>
      </c>
      <c r="D648" s="33">
        <v>14.86</v>
      </c>
      <c r="E648" s="37">
        <v>-1.8990057024794726E-3</v>
      </c>
      <c r="F648" s="37">
        <v>-4.479951756596634E-2</v>
      </c>
      <c r="G648" s="37">
        <v>2.2329843113835679E-2</v>
      </c>
      <c r="H648" s="37">
        <v>4.3369151262482752E-2</v>
      </c>
      <c r="I648" s="33">
        <v>76.7</v>
      </c>
      <c r="J648" s="33">
        <v>10.39</v>
      </c>
      <c r="K648" s="33">
        <v>365.07657627118641</v>
      </c>
      <c r="L648" s="33">
        <v>19.134347457627118</v>
      </c>
      <c r="M648" s="33">
        <v>79934.61112848956</v>
      </c>
      <c r="N648" s="33">
        <v>50.325027118644059</v>
      </c>
      <c r="O648" s="33">
        <v>11018.815597118319</v>
      </c>
      <c r="P648" s="33">
        <v>8.7452044046692929</v>
      </c>
      <c r="Q648" s="33">
        <v>10.717928631289343</v>
      </c>
      <c r="R648" s="33">
        <v>7.2543741588156125</v>
      </c>
      <c r="S648" s="37">
        <v>3.8775543239415011E-2</v>
      </c>
      <c r="T648" s="37">
        <v>1.038775543239415</v>
      </c>
      <c r="U648" s="37">
        <v>0.29203486877640383</v>
      </c>
      <c r="V648" s="37">
        <v>8.4323364130055367E-2</v>
      </c>
      <c r="W648" s="37">
        <v>8.6002150802529265E-2</v>
      </c>
      <c r="X648" s="37">
        <v>0.11018387349109826</v>
      </c>
    </row>
    <row r="649" spans="1:24" x14ac:dyDescent="0.3">
      <c r="A649" s="34">
        <v>29221</v>
      </c>
      <c r="B649" s="33">
        <v>110.9</v>
      </c>
      <c r="C649" s="33">
        <v>5.7</v>
      </c>
      <c r="D649" s="33">
        <v>15.003299999999999</v>
      </c>
      <c r="E649" s="37">
        <v>-3.0092106049199874E-3</v>
      </c>
      <c r="F649" s="37">
        <v>-5.4568282306836746E-2</v>
      </c>
      <c r="G649" s="37">
        <v>2.1617147995002917E-2</v>
      </c>
      <c r="H649" s="37">
        <v>4.1564131839913365E-2</v>
      </c>
      <c r="I649" s="33">
        <v>77.8</v>
      </c>
      <c r="J649" s="33">
        <v>10.8</v>
      </c>
      <c r="K649" s="33">
        <v>370.26488046272493</v>
      </c>
      <c r="L649" s="33">
        <v>19.030746786632392</v>
      </c>
      <c r="M649" s="33">
        <v>81417.842479074927</v>
      </c>
      <c r="N649" s="33">
        <v>50.091930397172234</v>
      </c>
      <c r="O649" s="33">
        <v>11014.75487886659</v>
      </c>
      <c r="P649" s="33">
        <v>8.8509341807291086</v>
      </c>
      <c r="Q649" s="33">
        <v>10.854081878724749</v>
      </c>
      <c r="R649" s="33">
        <v>7.3917071577586269</v>
      </c>
      <c r="S649" s="37">
        <v>2.8351235881424571E-2</v>
      </c>
      <c r="T649" s="37">
        <v>1.0283512358814246</v>
      </c>
      <c r="U649" s="37">
        <v>0.22347551607841543</v>
      </c>
      <c r="V649" s="37">
        <v>7.4687663799351434E-2</v>
      </c>
      <c r="W649" s="37">
        <v>7.6138938986667348E-2</v>
      </c>
      <c r="X649" s="37">
        <v>0.10877675942422282</v>
      </c>
    </row>
    <row r="650" spans="1:24" x14ac:dyDescent="0.3">
      <c r="A650" s="34">
        <v>29252</v>
      </c>
      <c r="B650" s="33">
        <v>115.3</v>
      </c>
      <c r="C650" s="33">
        <v>5.75</v>
      </c>
      <c r="D650" s="33">
        <v>15.146699999999999</v>
      </c>
      <c r="E650" s="37">
        <v>-1.7831660375402514E-2</v>
      </c>
      <c r="F650" s="37">
        <v>-5.967196792002083E-2</v>
      </c>
      <c r="G650" s="37">
        <v>1.8695730190259496E-2</v>
      </c>
      <c r="H650" s="37">
        <v>3.891040569497406E-2</v>
      </c>
      <c r="I650" s="33">
        <v>78.900000000000006</v>
      </c>
      <c r="J650" s="33">
        <v>12.41</v>
      </c>
      <c r="K650" s="33">
        <v>379.58835107731295</v>
      </c>
      <c r="L650" s="33">
        <v>18.930034854245879</v>
      </c>
      <c r="M650" s="33">
        <v>83814.866317085645</v>
      </c>
      <c r="N650" s="33">
        <v>49.865662422053227</v>
      </c>
      <c r="O650" s="33">
        <v>11010.569259713802</v>
      </c>
      <c r="P650" s="33">
        <v>9.054476092192516</v>
      </c>
      <c r="Q650" s="33">
        <v>11.109252312727014</v>
      </c>
      <c r="R650" s="33">
        <v>7.6122191632500815</v>
      </c>
      <c r="S650" s="37">
        <v>3.8908532918691896E-2</v>
      </c>
      <c r="T650" s="37">
        <v>1.038908532918692</v>
      </c>
      <c r="U650" s="37">
        <v>0.18528044277363809</v>
      </c>
      <c r="V650" s="37">
        <v>7.6702574185919303E-2</v>
      </c>
      <c r="W650" s="37">
        <v>7.8842374367001256E-2</v>
      </c>
      <c r="X650" s="37">
        <v>0.10339519267105235</v>
      </c>
    </row>
    <row r="651" spans="1:24" x14ac:dyDescent="0.3">
      <c r="A651" s="34">
        <v>29281</v>
      </c>
      <c r="B651" s="33">
        <v>104.7</v>
      </c>
      <c r="C651" s="33">
        <v>5.8</v>
      </c>
      <c r="D651" s="33">
        <v>15.29</v>
      </c>
      <c r="E651" s="37">
        <v>-3.2381289603445995E-2</v>
      </c>
      <c r="F651" s="37">
        <v>-6.4759696709225434E-2</v>
      </c>
      <c r="G651" s="37">
        <v>1.5785493014413454E-2</v>
      </c>
      <c r="H651" s="37">
        <v>3.6097897695628767E-2</v>
      </c>
      <c r="I651" s="33">
        <v>80.099999999999994</v>
      </c>
      <c r="J651" s="33">
        <v>12.75</v>
      </c>
      <c r="K651" s="33">
        <v>339.52732958801499</v>
      </c>
      <c r="L651" s="33">
        <v>18.80858177278402</v>
      </c>
      <c r="M651" s="33">
        <v>75315.292359525978</v>
      </c>
      <c r="N651" s="33">
        <v>49.583312983770284</v>
      </c>
      <c r="O651" s="33">
        <v>10998.766190803744</v>
      </c>
      <c r="P651" s="33">
        <v>8.0811509007854987</v>
      </c>
      <c r="Q651" s="33">
        <v>9.9248356973564924</v>
      </c>
      <c r="R651" s="33">
        <v>6.8476128188358407</v>
      </c>
      <c r="S651" s="37">
        <v>-9.6438309398522146E-2</v>
      </c>
      <c r="T651" s="37">
        <v>0.90356169060147784</v>
      </c>
      <c r="U651" s="37">
        <v>0.100732193453964</v>
      </c>
      <c r="V651" s="37">
        <v>6.961298978435515E-2</v>
      </c>
      <c r="W651" s="37">
        <v>8.1512477171147957E-2</v>
      </c>
      <c r="X651" s="37">
        <v>9.6640979712613984E-2</v>
      </c>
    </row>
    <row r="652" spans="1:24" x14ac:dyDescent="0.3">
      <c r="A652" s="34">
        <v>29312</v>
      </c>
      <c r="B652" s="33">
        <v>103</v>
      </c>
      <c r="C652" s="33">
        <v>5.8466699999999996</v>
      </c>
      <c r="D652" s="33">
        <v>15.173299999999999</v>
      </c>
      <c r="E652" s="37">
        <v>-4.6653102364091925E-2</v>
      </c>
      <c r="F652" s="37">
        <v>-6.9822506937889717E-2</v>
      </c>
      <c r="G652" s="37">
        <v>1.2891105706705375E-2</v>
      </c>
      <c r="H652" s="37">
        <v>3.3260364478238991E-2</v>
      </c>
      <c r="I652" s="33">
        <v>81</v>
      </c>
      <c r="J652" s="33">
        <v>11.47</v>
      </c>
      <c r="K652" s="33">
        <v>330.30319753086417</v>
      </c>
      <c r="L652" s="33">
        <v>18.749260154444443</v>
      </c>
      <c r="M652" s="33">
        <v>73615.745219950157</v>
      </c>
      <c r="N652" s="33">
        <v>48.658150554320983</v>
      </c>
      <c r="O652" s="33">
        <v>10844.599873260871</v>
      </c>
      <c r="P652" s="33">
        <v>7.8440245047192168</v>
      </c>
      <c r="Q652" s="33">
        <v>9.6444480482973081</v>
      </c>
      <c r="R652" s="33">
        <v>6.7882398687167598</v>
      </c>
      <c r="S652" s="37">
        <v>-1.6370129646855441E-2</v>
      </c>
      <c r="T652" s="37">
        <v>0.98362987035314453</v>
      </c>
      <c r="U652" s="37">
        <v>0.2629249129966682</v>
      </c>
      <c r="V652" s="37">
        <v>0.11495630874257134</v>
      </c>
      <c r="W652" s="37">
        <v>0.10026334288631311</v>
      </c>
      <c r="X652" s="37">
        <v>0.10925619767867989</v>
      </c>
    </row>
    <row r="653" spans="1:24" x14ac:dyDescent="0.3">
      <c r="A653" s="34">
        <v>29342</v>
      </c>
      <c r="B653" s="33">
        <v>107.7</v>
      </c>
      <c r="C653" s="33">
        <v>5.8933299999999997</v>
      </c>
      <c r="D653" s="33">
        <v>15.056699999999999</v>
      </c>
      <c r="E653" s="37">
        <v>-2.9896189289008057E-2</v>
      </c>
      <c r="F653" s="37">
        <v>-6.5766981128599689E-2</v>
      </c>
      <c r="G653" s="37">
        <v>1.120371119269592E-2</v>
      </c>
      <c r="H653" s="37">
        <v>3.3395024208426882E-2</v>
      </c>
      <c r="I653" s="33">
        <v>81.8</v>
      </c>
      <c r="J653" s="33">
        <v>10.18</v>
      </c>
      <c r="K653" s="33">
        <v>341.99753178484104</v>
      </c>
      <c r="L653" s="33">
        <v>18.714060482762832</v>
      </c>
      <c r="M653" s="33">
        <v>76569.67138222215</v>
      </c>
      <c r="N653" s="33">
        <v>47.81201705501222</v>
      </c>
      <c r="O653" s="33">
        <v>10704.610688028823</v>
      </c>
      <c r="P653" s="33">
        <v>8.1042258071764941</v>
      </c>
      <c r="Q653" s="33">
        <v>9.9744124837086652</v>
      </c>
      <c r="R653" s="33">
        <v>7.1529618043794461</v>
      </c>
      <c r="S653" s="37">
        <v>4.4620595932707174E-2</v>
      </c>
      <c r="T653" s="37">
        <v>1.0446205959327073</v>
      </c>
      <c r="U653" s="37">
        <v>0.29545849324081397</v>
      </c>
      <c r="V653" s="37">
        <v>0.13290398796787262</v>
      </c>
      <c r="W653" s="37">
        <v>0.10493296249343587</v>
      </c>
      <c r="X653" s="37">
        <v>0.11083833893824657</v>
      </c>
    </row>
    <row r="654" spans="1:24" x14ac:dyDescent="0.3">
      <c r="A654" s="34">
        <v>29373</v>
      </c>
      <c r="B654" s="33">
        <v>114.6</v>
      </c>
      <c r="C654" s="33">
        <v>5.94</v>
      </c>
      <c r="D654" s="33">
        <v>14.94</v>
      </c>
      <c r="E654" s="37">
        <v>-1.2878538278971896E-2</v>
      </c>
      <c r="F654" s="37">
        <v>-6.1701978895767784E-2</v>
      </c>
      <c r="G654" s="37">
        <v>9.4742814874360093E-3</v>
      </c>
      <c r="H654" s="37">
        <v>3.3531396708956329E-2</v>
      </c>
      <c r="I654" s="33">
        <v>82.7</v>
      </c>
      <c r="J654" s="33">
        <v>9.7799999999999994</v>
      </c>
      <c r="K654" s="33">
        <v>359.94792986698906</v>
      </c>
      <c r="L654" s="33">
        <v>18.656986940749697</v>
      </c>
      <c r="M654" s="33">
        <v>80936.669845014301</v>
      </c>
      <c r="N654" s="33">
        <v>46.92514897218863</v>
      </c>
      <c r="O654" s="33">
        <v>10551.429733721761</v>
      </c>
      <c r="P654" s="33">
        <v>8.5120779623067424</v>
      </c>
      <c r="Q654" s="33">
        <v>10.484904625773881</v>
      </c>
      <c r="R654" s="33">
        <v>7.6706827309236942</v>
      </c>
      <c r="S654" s="37">
        <v>6.2098220118296237E-2</v>
      </c>
      <c r="T654" s="37">
        <v>1.0620982201182962</v>
      </c>
      <c r="U654" s="37">
        <v>0.21495660487486212</v>
      </c>
      <c r="V654" s="37">
        <v>0.13133922921756991</v>
      </c>
      <c r="W654" s="37">
        <v>0.10081882576850631</v>
      </c>
      <c r="X654" s="37">
        <v>0.10991131282557021</v>
      </c>
    </row>
    <row r="655" spans="1:24" x14ac:dyDescent="0.3">
      <c r="A655" s="34">
        <v>29403</v>
      </c>
      <c r="B655" s="33">
        <v>119.8</v>
      </c>
      <c r="C655" s="33">
        <v>5.9833299999999996</v>
      </c>
      <c r="D655" s="33">
        <v>14.84</v>
      </c>
      <c r="E655" s="37">
        <v>4.4059304224650653E-3</v>
      </c>
      <c r="F655" s="37">
        <v>-5.7617416125027798E-2</v>
      </c>
      <c r="G655" s="37">
        <v>7.7039287535329848E-3</v>
      </c>
      <c r="H655" s="37">
        <v>3.3669919967809214E-2</v>
      </c>
      <c r="I655" s="33">
        <v>82.7</v>
      </c>
      <c r="J655" s="33">
        <v>10.25</v>
      </c>
      <c r="K655" s="33">
        <v>376.28064570737598</v>
      </c>
      <c r="L655" s="33">
        <v>18.79308243639661</v>
      </c>
      <c r="M655" s="33">
        <v>84961.334623310308</v>
      </c>
      <c r="N655" s="33">
        <v>46.611058282950424</v>
      </c>
      <c r="O655" s="33">
        <v>10524.425758012731</v>
      </c>
      <c r="P655" s="33">
        <v>8.8808655272958443</v>
      </c>
      <c r="Q655" s="33">
        <v>10.946930734313657</v>
      </c>
      <c r="R655" s="33">
        <v>8.0727762803234508</v>
      </c>
      <c r="S655" s="37">
        <v>4.4375881400709798E-2</v>
      </c>
      <c r="T655" s="37">
        <v>1.0443758814007098</v>
      </c>
      <c r="U655" s="37">
        <v>0.14912078872479606</v>
      </c>
      <c r="V655" s="37">
        <v>0.11570532724408444</v>
      </c>
      <c r="W655" s="37">
        <v>9.2941823789504774E-2</v>
      </c>
      <c r="X655" s="37">
        <v>0.10667169110983554</v>
      </c>
    </row>
    <row r="656" spans="1:24" x14ac:dyDescent="0.3">
      <c r="A656" s="34">
        <v>29434</v>
      </c>
      <c r="B656" s="33">
        <v>123.5</v>
      </c>
      <c r="C656" s="33">
        <v>6.0266700000000002</v>
      </c>
      <c r="D656" s="33">
        <v>14.74</v>
      </c>
      <c r="E656" s="37">
        <v>1.7021092395690607E-2</v>
      </c>
      <c r="F656" s="37">
        <v>-4.9257031981282839E-2</v>
      </c>
      <c r="G656" s="37">
        <v>7.4148455934857083E-3</v>
      </c>
      <c r="H656" s="37">
        <v>3.5094822881357679E-2</v>
      </c>
      <c r="I656" s="33">
        <v>83.3</v>
      </c>
      <c r="J656" s="33">
        <v>11.1</v>
      </c>
      <c r="K656" s="33">
        <v>385.10798919567827</v>
      </c>
      <c r="L656" s="33">
        <v>18.792864495918369</v>
      </c>
      <c r="M656" s="33">
        <v>87308.089538200671</v>
      </c>
      <c r="N656" s="33">
        <v>45.963496038415364</v>
      </c>
      <c r="O656" s="33">
        <v>10420.414897109942</v>
      </c>
      <c r="P656" s="33">
        <v>9.0710059816183826</v>
      </c>
      <c r="Q656" s="33">
        <v>11.188545257817418</v>
      </c>
      <c r="R656" s="33">
        <v>8.3785617367706919</v>
      </c>
      <c r="S656" s="37">
        <v>3.0417470386683007E-2</v>
      </c>
      <c r="T656" s="37">
        <v>1.0304174703866831</v>
      </c>
      <c r="U656" s="37">
        <v>7.3353805577649922E-2</v>
      </c>
      <c r="V656" s="37">
        <v>0.10230918695635438</v>
      </c>
      <c r="W656" s="37">
        <v>8.7961148210066398E-2</v>
      </c>
      <c r="X656" s="37">
        <v>0.10219109656282388</v>
      </c>
    </row>
    <row r="657" spans="1:24" x14ac:dyDescent="0.3">
      <c r="A657" s="34">
        <v>29465</v>
      </c>
      <c r="B657" s="33">
        <v>126.5</v>
      </c>
      <c r="C657" s="33">
        <v>6.07</v>
      </c>
      <c r="D657" s="33">
        <v>14.64</v>
      </c>
      <c r="E657" s="37">
        <v>2.9801262941887119E-2</v>
      </c>
      <c r="F657" s="37">
        <v>-4.0989199941529275E-2</v>
      </c>
      <c r="G657" s="37">
        <v>7.1227208747481896E-3</v>
      </c>
      <c r="H657" s="37">
        <v>3.6518924924645368E-2</v>
      </c>
      <c r="I657" s="33">
        <v>84</v>
      </c>
      <c r="J657" s="33">
        <v>11.51</v>
      </c>
      <c r="K657" s="33">
        <v>391.17564880952375</v>
      </c>
      <c r="L657" s="33">
        <v>18.770246547619049</v>
      </c>
      <c r="M657" s="33">
        <v>89038.310631330256</v>
      </c>
      <c r="N657" s="33">
        <v>45.271237142857139</v>
      </c>
      <c r="O657" s="33">
        <v>10304.512787689129</v>
      </c>
      <c r="P657" s="33">
        <v>9.1960401317432368</v>
      </c>
      <c r="Q657" s="33">
        <v>11.349812726304918</v>
      </c>
      <c r="R657" s="33">
        <v>8.6407103825136602</v>
      </c>
      <c r="S657" s="37">
        <v>2.4001152099543045E-2</v>
      </c>
      <c r="T657" s="37">
        <v>1.0240011520995431</v>
      </c>
      <c r="U657" s="37">
        <v>4.5695429981590152E-2</v>
      </c>
      <c r="V657" s="37">
        <v>8.272840828344119E-2</v>
      </c>
      <c r="W657" s="37">
        <v>7.7434963435115911E-2</v>
      </c>
      <c r="X657" s="37">
        <v>9.0235651454007026E-2</v>
      </c>
    </row>
    <row r="658" spans="1:24" x14ac:dyDescent="0.3">
      <c r="A658" s="34">
        <v>29495</v>
      </c>
      <c r="B658" s="33">
        <v>130.19999999999999</v>
      </c>
      <c r="C658" s="33">
        <v>6.1</v>
      </c>
      <c r="D658" s="33">
        <v>14.7</v>
      </c>
      <c r="E658" s="37">
        <v>4.2763415279609029E-2</v>
      </c>
      <c r="F658" s="37">
        <v>-3.2804912424306387E-2</v>
      </c>
      <c r="G658" s="37">
        <v>6.8248381278657178E-3</v>
      </c>
      <c r="H658" s="37">
        <v>3.7942370208795317E-2</v>
      </c>
      <c r="I658" s="33">
        <v>84.8</v>
      </c>
      <c r="J658" s="33">
        <v>11.75</v>
      </c>
      <c r="K658" s="33">
        <v>398.81887499999999</v>
      </c>
      <c r="L658" s="33">
        <v>18.685062499999997</v>
      </c>
      <c r="M658" s="33">
        <v>91132.460621288934</v>
      </c>
      <c r="N658" s="33">
        <v>45.027937499999993</v>
      </c>
      <c r="O658" s="33">
        <v>10289.148779822943</v>
      </c>
      <c r="P658" s="33">
        <v>9.3578410467571107</v>
      </c>
      <c r="Q658" s="33">
        <v>11.556163110889685</v>
      </c>
      <c r="R658" s="33">
        <v>8.8571428571428577</v>
      </c>
      <c r="S658" s="37">
        <v>2.8829421606893779E-2</v>
      </c>
      <c r="T658" s="37">
        <v>1.0288294216068938</v>
      </c>
      <c r="U658" s="37">
        <v>-7.1975977637796063E-2</v>
      </c>
      <c r="V658" s="37">
        <v>8.4404820288668247E-2</v>
      </c>
      <c r="W658" s="37">
        <v>6.8071878015715903E-2</v>
      </c>
      <c r="X658" s="37">
        <v>8.2946256922579842E-2</v>
      </c>
    </row>
    <row r="659" spans="1:24" x14ac:dyDescent="0.3">
      <c r="A659" s="34">
        <v>29526</v>
      </c>
      <c r="B659" s="33">
        <v>135.69999999999999</v>
      </c>
      <c r="C659" s="33">
        <v>6.13</v>
      </c>
      <c r="D659" s="33">
        <v>14.76</v>
      </c>
      <c r="E659" s="37">
        <v>4.0554205241824182E-2</v>
      </c>
      <c r="F659" s="37">
        <v>-2.8188697633316995E-2</v>
      </c>
      <c r="G659" s="37">
        <v>3.2551985523339155E-3</v>
      </c>
      <c r="H659" s="37">
        <v>3.6914066311472205E-2</v>
      </c>
      <c r="I659" s="33">
        <v>85.5</v>
      </c>
      <c r="J659" s="33">
        <v>12.68</v>
      </c>
      <c r="K659" s="33">
        <v>412.26294853801164</v>
      </c>
      <c r="L659" s="33">
        <v>18.623226783625729</v>
      </c>
      <c r="M659" s="33">
        <v>94559.136976775451</v>
      </c>
      <c r="N659" s="33">
        <v>44.841570526315792</v>
      </c>
      <c r="O659" s="33">
        <v>10285.135311549049</v>
      </c>
      <c r="P659" s="33">
        <v>9.6540436632333897</v>
      </c>
      <c r="Q659" s="33">
        <v>11.927567744896828</v>
      </c>
      <c r="R659" s="33">
        <v>9.1937669376693769</v>
      </c>
      <c r="S659" s="37">
        <v>4.1374837066354642E-2</v>
      </c>
      <c r="T659" s="37">
        <v>1.0413748370663547</v>
      </c>
      <c r="U659" s="37">
        <v>-8.6615306536403702E-2</v>
      </c>
      <c r="V659" s="37">
        <v>7.5868139508388666E-2</v>
      </c>
      <c r="W659" s="37">
        <v>6.4624273664491305E-2</v>
      </c>
      <c r="X659" s="37">
        <v>7.7367475970981481E-2</v>
      </c>
    </row>
    <row r="660" spans="1:24" x14ac:dyDescent="0.3">
      <c r="A660" s="34">
        <v>29556</v>
      </c>
      <c r="B660" s="33">
        <v>133.5</v>
      </c>
      <c r="C660" s="33">
        <v>6.16</v>
      </c>
      <c r="D660" s="33">
        <v>14.82</v>
      </c>
      <c r="E660" s="37">
        <v>3.8362919876423929E-2</v>
      </c>
      <c r="F660" s="37">
        <v>-2.3668297560316631E-2</v>
      </c>
      <c r="G660" s="37">
        <v>-3.4708342524991664E-4</v>
      </c>
      <c r="H660" s="37">
        <v>3.5883203152498488E-2</v>
      </c>
      <c r="I660" s="33">
        <v>86.3</v>
      </c>
      <c r="J660" s="33">
        <v>12.84</v>
      </c>
      <c r="K660" s="33">
        <v>401.81953070683659</v>
      </c>
      <c r="L660" s="33">
        <v>18.540886210892236</v>
      </c>
      <c r="M660" s="33">
        <v>92518.158687844916</v>
      </c>
      <c r="N660" s="33">
        <v>44.606482734646583</v>
      </c>
      <c r="O660" s="33">
        <v>10270.555144223685</v>
      </c>
      <c r="P660" s="33">
        <v>9.3899020849217418</v>
      </c>
      <c r="Q660" s="33">
        <v>11.608006971345482</v>
      </c>
      <c r="R660" s="33">
        <v>9.0080971659919022</v>
      </c>
      <c r="S660" s="37">
        <v>-1.6345089000519133E-2</v>
      </c>
      <c r="T660" s="37">
        <v>0.98365491099948088</v>
      </c>
      <c r="U660" s="37">
        <v>-0.10049753353290358</v>
      </c>
      <c r="V660" s="37">
        <v>5.7206724815170418E-2</v>
      </c>
      <c r="W660" s="37">
        <v>6.7983753122282664E-2</v>
      </c>
      <c r="X660" s="37">
        <v>7.5895512973168877E-2</v>
      </c>
    </row>
    <row r="661" spans="1:24" x14ac:dyDescent="0.3">
      <c r="A661" s="34">
        <v>29587</v>
      </c>
      <c r="B661" s="33">
        <v>133</v>
      </c>
      <c r="C661" s="33">
        <v>6.2</v>
      </c>
      <c r="D661" s="33">
        <v>14.74</v>
      </c>
      <c r="E661" s="37">
        <v>3.6189341913923867E-2</v>
      </c>
      <c r="F661" s="37">
        <v>-1.9244990810287188E-2</v>
      </c>
      <c r="G661" s="37">
        <v>-3.985808024491444E-3</v>
      </c>
      <c r="H661" s="37">
        <v>3.4850656919934941E-2</v>
      </c>
      <c r="I661" s="33">
        <v>87</v>
      </c>
      <c r="J661" s="33">
        <v>12.57</v>
      </c>
      <c r="K661" s="33">
        <v>397.09366666666665</v>
      </c>
      <c r="L661" s="33">
        <v>18.511133333333333</v>
      </c>
      <c r="M661" s="33">
        <v>91785.217108112702</v>
      </c>
      <c r="N661" s="33">
        <v>44.008726666666668</v>
      </c>
      <c r="O661" s="33">
        <v>10172.286467470536</v>
      </c>
      <c r="P661" s="33">
        <v>9.2594045308779549</v>
      </c>
      <c r="Q661" s="33">
        <v>11.454209284131172</v>
      </c>
      <c r="R661" s="33">
        <v>9.023066485753052</v>
      </c>
      <c r="S661" s="37">
        <v>-3.7523496185504642E-3</v>
      </c>
      <c r="T661" s="37">
        <v>0.99624765038144958</v>
      </c>
      <c r="U661" s="37">
        <v>-7.8878643851366892E-2</v>
      </c>
      <c r="V661" s="37">
        <v>6.1097122562227213E-2</v>
      </c>
      <c r="W661" s="37">
        <v>8.0817321957544763E-2</v>
      </c>
      <c r="X661" s="37">
        <v>8.1676688977879053E-2</v>
      </c>
    </row>
    <row r="662" spans="1:24" x14ac:dyDescent="0.3">
      <c r="A662" s="34">
        <v>29618</v>
      </c>
      <c r="B662" s="33">
        <v>128.4</v>
      </c>
      <c r="C662" s="33">
        <v>6.24</v>
      </c>
      <c r="D662" s="33">
        <v>14.66</v>
      </c>
      <c r="E662" s="37">
        <v>2.9320944312693387E-2</v>
      </c>
      <c r="F662" s="37">
        <v>-7.9829062081064883E-3</v>
      </c>
      <c r="G662" s="37">
        <v>-3.3120488814155635E-3</v>
      </c>
      <c r="H662" s="37">
        <v>3.4653089529023795E-2</v>
      </c>
      <c r="I662" s="33">
        <v>87.9</v>
      </c>
      <c r="J662" s="33">
        <v>13.19</v>
      </c>
      <c r="K662" s="33">
        <v>379.43441638225249</v>
      </c>
      <c r="L662" s="33">
        <v>18.439803412969283</v>
      </c>
      <c r="M662" s="33">
        <v>88058.59927064045</v>
      </c>
      <c r="N662" s="33">
        <v>43.321717633674623</v>
      </c>
      <c r="O662" s="33">
        <v>10054.042564700849</v>
      </c>
      <c r="P662" s="33">
        <v>8.8298993538313066</v>
      </c>
      <c r="Q662" s="33">
        <v>10.932069150005731</v>
      </c>
      <c r="R662" s="33">
        <v>8.7585266030013642</v>
      </c>
      <c r="S662" s="37">
        <v>-3.5198736965892929E-2</v>
      </c>
      <c r="T662" s="37">
        <v>0.96480126303410707</v>
      </c>
      <c r="U662" s="37">
        <v>-0.12527484312417825</v>
      </c>
      <c r="V662" s="37">
        <v>6.6384703142241541E-2</v>
      </c>
      <c r="W662" s="37">
        <v>8.2444755389201596E-2</v>
      </c>
      <c r="X662" s="37">
        <v>8.1046804190560984E-2</v>
      </c>
    </row>
    <row r="663" spans="1:24" x14ac:dyDescent="0.3">
      <c r="A663" s="34">
        <v>29646</v>
      </c>
      <c r="B663" s="33">
        <v>133.19999999999999</v>
      </c>
      <c r="C663" s="33">
        <v>6.28</v>
      </c>
      <c r="D663" s="33">
        <v>14.58</v>
      </c>
      <c r="E663" s="37">
        <v>2.2370474851674205E-2</v>
      </c>
      <c r="F663" s="37">
        <v>3.0381597208428701E-3</v>
      </c>
      <c r="G663" s="37">
        <v>-2.6331779240278408E-3</v>
      </c>
      <c r="H663" s="37">
        <v>3.4453447379350521E-2</v>
      </c>
      <c r="I663" s="33">
        <v>88.5</v>
      </c>
      <c r="J663" s="33">
        <v>13.12</v>
      </c>
      <c r="K663" s="33">
        <v>390.95027796610162</v>
      </c>
      <c r="L663" s="33">
        <v>18.432190282485877</v>
      </c>
      <c r="M663" s="33">
        <v>91087.66040916476</v>
      </c>
      <c r="N663" s="33">
        <v>42.793206101694913</v>
      </c>
      <c r="O663" s="33">
        <v>9970.4060718139808</v>
      </c>
      <c r="P663" s="33">
        <v>9.0810968838546255</v>
      </c>
      <c r="Q663" s="33">
        <v>11.251403769600717</v>
      </c>
      <c r="R663" s="33">
        <v>9.1358024691358022</v>
      </c>
      <c r="S663" s="37">
        <v>3.6701366850427755E-2</v>
      </c>
      <c r="T663" s="37">
        <v>1.0367013668504277</v>
      </c>
      <c r="U663" s="37">
        <v>-0.11526664745356352</v>
      </c>
      <c r="V663" s="37">
        <v>5.899632550725542E-2</v>
      </c>
      <c r="W663" s="37">
        <v>9.9957635162540193E-2</v>
      </c>
      <c r="X663" s="37">
        <v>9.4899045586404718E-2</v>
      </c>
    </row>
    <row r="664" spans="1:24" x14ac:dyDescent="0.3">
      <c r="A664" s="34">
        <v>29677</v>
      </c>
      <c r="B664" s="33">
        <v>134.4</v>
      </c>
      <c r="C664" s="33">
        <v>6.3166700000000002</v>
      </c>
      <c r="D664" s="33">
        <v>14.7233</v>
      </c>
      <c r="E664" s="37">
        <v>1.5350460738307037E-2</v>
      </c>
      <c r="F664" s="37">
        <v>1.3831700187413531E-2</v>
      </c>
      <c r="G664" s="37">
        <v>-1.9491327989618057E-3</v>
      </c>
      <c r="H664" s="37">
        <v>3.4588493055403013E-2</v>
      </c>
      <c r="I664" s="33">
        <v>89.1</v>
      </c>
      <c r="J664" s="33">
        <v>13.68</v>
      </c>
      <c r="K664" s="33">
        <v>391.8159730639731</v>
      </c>
      <c r="L664" s="33">
        <v>18.414971745342314</v>
      </c>
      <c r="M664" s="33">
        <v>91646.901684795987</v>
      </c>
      <c r="N664" s="33">
        <v>42.922798483726154</v>
      </c>
      <c r="O664" s="33">
        <v>10039.768062319617</v>
      </c>
      <c r="P664" s="33">
        <v>9.0855612307887466</v>
      </c>
      <c r="Q664" s="33">
        <v>11.265311096462009</v>
      </c>
      <c r="R664" s="33">
        <v>9.1283883368538312</v>
      </c>
      <c r="S664" s="37">
        <v>8.9686699827605364E-3</v>
      </c>
      <c r="T664" s="37">
        <v>1.0089686699827605</v>
      </c>
      <c r="U664" s="37">
        <v>-0.1746209509573815</v>
      </c>
      <c r="V664" s="37">
        <v>4.7141267572875734E-2</v>
      </c>
      <c r="W664" s="37">
        <v>0.10389413020471139</v>
      </c>
      <c r="X664" s="37">
        <v>9.3979322730429082E-2</v>
      </c>
    </row>
    <row r="665" spans="1:24" x14ac:dyDescent="0.3">
      <c r="A665" s="34">
        <v>29707</v>
      </c>
      <c r="B665" s="33">
        <v>131.69999999999999</v>
      </c>
      <c r="C665" s="33">
        <v>6.3533299999999997</v>
      </c>
      <c r="D665" s="33">
        <v>14.8667</v>
      </c>
      <c r="E665" s="37">
        <v>-9.0712082516236636E-3</v>
      </c>
      <c r="F665" s="37">
        <v>1.7298225135119694E-2</v>
      </c>
      <c r="G665" s="37">
        <v>-3.027395455321269E-3</v>
      </c>
      <c r="H665" s="37">
        <v>3.0772394296215033E-2</v>
      </c>
      <c r="I665" s="33">
        <v>89.8</v>
      </c>
      <c r="J665" s="33">
        <v>14.1</v>
      </c>
      <c r="K665" s="33">
        <v>380.95178285077952</v>
      </c>
      <c r="L665" s="33">
        <v>18.377466898552338</v>
      </c>
      <c r="M665" s="33">
        <v>89463.947765997422</v>
      </c>
      <c r="N665" s="33">
        <v>43.00300584743875</v>
      </c>
      <c r="O665" s="33">
        <v>10098.964861448396</v>
      </c>
      <c r="P665" s="33">
        <v>8.8184834665480718</v>
      </c>
      <c r="Q665" s="33">
        <v>10.943243788709786</v>
      </c>
      <c r="R665" s="33">
        <v>8.8587245320077752</v>
      </c>
      <c r="S665" s="37">
        <v>-2.0293819339813907E-2</v>
      </c>
      <c r="T665" s="37">
        <v>0.97970618066018611</v>
      </c>
      <c r="U665" s="37">
        <v>-0.14232659189024532</v>
      </c>
      <c r="V665" s="37">
        <v>4.4578291929543212E-2</v>
      </c>
      <c r="W665" s="37">
        <v>0.10692516199788216</v>
      </c>
      <c r="X665" s="37">
        <v>9.5043906509285847E-2</v>
      </c>
    </row>
    <row r="666" spans="1:24" x14ac:dyDescent="0.3">
      <c r="A666" s="34">
        <v>29738</v>
      </c>
      <c r="B666" s="33">
        <v>132.30000000000001</v>
      </c>
      <c r="C666" s="33">
        <v>6.39</v>
      </c>
      <c r="D666" s="33">
        <v>15.01</v>
      </c>
      <c r="E666" s="37">
        <v>-3.3037596289669291E-2</v>
      </c>
      <c r="F666" s="37">
        <v>2.0664411588608544E-2</v>
      </c>
      <c r="G666" s="37">
        <v>-4.090526975669917E-3</v>
      </c>
      <c r="H666" s="37">
        <v>2.724775220589315E-2</v>
      </c>
      <c r="I666" s="33">
        <v>90.6</v>
      </c>
      <c r="J666" s="33">
        <v>13.47</v>
      </c>
      <c r="K666" s="33">
        <v>379.30818874172189</v>
      </c>
      <c r="L666" s="33">
        <v>18.320327483443709</v>
      </c>
      <c r="M666" s="33">
        <v>89436.494556503545</v>
      </c>
      <c r="N666" s="33">
        <v>43.034133885209712</v>
      </c>
      <c r="O666" s="33">
        <v>10146.952254672095</v>
      </c>
      <c r="P666" s="33">
        <v>8.7653407443049307</v>
      </c>
      <c r="Q666" s="33">
        <v>10.886260091011923</v>
      </c>
      <c r="R666" s="33">
        <v>8.8141239173884092</v>
      </c>
      <c r="S666" s="37">
        <v>4.5454623716748594E-3</v>
      </c>
      <c r="T666" s="37">
        <v>1.004545462371675</v>
      </c>
      <c r="U666" s="37">
        <v>-0.12380816353890878</v>
      </c>
      <c r="V666" s="37">
        <v>4.9302308280394058E-2</v>
      </c>
      <c r="W666" s="37">
        <v>0.11148609535789866</v>
      </c>
      <c r="X666" s="37">
        <v>9.6659865476947715E-2</v>
      </c>
    </row>
    <row r="667" spans="1:24" x14ac:dyDescent="0.3">
      <c r="A667" s="34">
        <v>29768</v>
      </c>
      <c r="B667" s="33">
        <v>129.1</v>
      </c>
      <c r="C667" s="33">
        <v>6.4333299999999998</v>
      </c>
      <c r="D667" s="33">
        <v>15.0967</v>
      </c>
      <c r="E667" s="37">
        <v>-5.6535247173803871E-2</v>
      </c>
      <c r="F667" s="37">
        <v>2.3935012639533682E-2</v>
      </c>
      <c r="G667" s="37">
        <v>-5.1389047889505157E-3</v>
      </c>
      <c r="H667" s="37">
        <v>2.3984496600355953E-2</v>
      </c>
      <c r="I667" s="33">
        <v>91.6</v>
      </c>
      <c r="J667" s="33">
        <v>14.28</v>
      </c>
      <c r="K667" s="33">
        <v>366.09292903930128</v>
      </c>
      <c r="L667" s="33">
        <v>18.243196151637555</v>
      </c>
      <c r="M667" s="33">
        <v>86678.950056522357</v>
      </c>
      <c r="N667" s="33">
        <v>42.810186846069868</v>
      </c>
      <c r="O667" s="33">
        <v>10136.065881628978</v>
      </c>
      <c r="P667" s="33">
        <v>8.4453194678755121</v>
      </c>
      <c r="Q667" s="33">
        <v>10.4987178056939</v>
      </c>
      <c r="R667" s="33">
        <v>8.5515377532838297</v>
      </c>
      <c r="S667" s="37">
        <v>-2.4484773268313314E-2</v>
      </c>
      <c r="T667" s="37">
        <v>0.97551522673168667</v>
      </c>
      <c r="U667" s="37">
        <v>-0.17948122859488813</v>
      </c>
      <c r="V667" s="37">
        <v>4.0135602260906289E-2</v>
      </c>
      <c r="W667" s="37">
        <v>0.11616800283398909</v>
      </c>
      <c r="X667" s="37">
        <v>9.628264503497963E-2</v>
      </c>
    </row>
    <row r="668" spans="1:24" x14ac:dyDescent="0.3">
      <c r="A668" s="34">
        <v>29799</v>
      </c>
      <c r="B668" s="33">
        <v>129.6</v>
      </c>
      <c r="C668" s="33">
        <v>6.4766700000000004</v>
      </c>
      <c r="D668" s="33">
        <v>15.183299999999999</v>
      </c>
      <c r="E668" s="37">
        <v>-7.549409847133548E-2</v>
      </c>
      <c r="F668" s="37">
        <v>2.4472761423747436E-2</v>
      </c>
      <c r="G668" s="37">
        <v>-5.6543407002056512E-3</v>
      </c>
      <c r="H668" s="37">
        <v>2.0377605073974792E-2</v>
      </c>
      <c r="I668" s="33">
        <v>92.3</v>
      </c>
      <c r="J668" s="33">
        <v>14.94</v>
      </c>
      <c r="K668" s="33">
        <v>364.72360563380283</v>
      </c>
      <c r="L668" s="33">
        <v>18.226808911267607</v>
      </c>
      <c r="M668" s="33">
        <v>86714.365126042336</v>
      </c>
      <c r="N668" s="33">
        <v>42.729227788732395</v>
      </c>
      <c r="O668" s="33">
        <v>10159.029475449372</v>
      </c>
      <c r="P668" s="33">
        <v>8.3998063165664423</v>
      </c>
      <c r="Q668" s="33">
        <v>10.45210580048016</v>
      </c>
      <c r="R668" s="33">
        <v>8.5356938215012548</v>
      </c>
      <c r="S668" s="37">
        <v>3.8654860655774385E-3</v>
      </c>
      <c r="T668" s="37">
        <v>1.0038654860655774</v>
      </c>
      <c r="U668" s="37">
        <v>-0.16119013116547332</v>
      </c>
      <c r="V668" s="37">
        <v>4.4000054750892303E-2</v>
      </c>
      <c r="W668" s="37">
        <v>0.11688603152953281</v>
      </c>
      <c r="X668" s="37">
        <v>9.9296174827621542E-2</v>
      </c>
    </row>
    <row r="669" spans="1:24" x14ac:dyDescent="0.3">
      <c r="A669" s="34">
        <v>29830</v>
      </c>
      <c r="B669" s="33">
        <v>118.3</v>
      </c>
      <c r="C669" s="33">
        <v>6.52</v>
      </c>
      <c r="D669" s="33">
        <v>15.27</v>
      </c>
      <c r="E669" s="37">
        <v>-9.423779934561094E-2</v>
      </c>
      <c r="F669" s="37">
        <v>2.5005747678438439E-2</v>
      </c>
      <c r="G669" s="37">
        <v>-6.165231759192924E-3</v>
      </c>
      <c r="H669" s="37">
        <v>1.7019333117135993E-2</v>
      </c>
      <c r="I669" s="33">
        <v>93.2</v>
      </c>
      <c r="J669" s="33">
        <v>15.32</v>
      </c>
      <c r="K669" s="33">
        <v>329.70793884120167</v>
      </c>
      <c r="L669" s="33">
        <v>18.171561802575106</v>
      </c>
      <c r="M669" s="33">
        <v>78749.292442444246</v>
      </c>
      <c r="N669" s="33">
        <v>42.55824366952789</v>
      </c>
      <c r="O669" s="33">
        <v>10164.849497853962</v>
      </c>
      <c r="P669" s="33">
        <v>7.5811630519231583</v>
      </c>
      <c r="Q669" s="33">
        <v>9.4463927318347007</v>
      </c>
      <c r="R669" s="33">
        <v>7.7472167648984938</v>
      </c>
      <c r="S669" s="37">
        <v>-9.1229012933833231E-2</v>
      </c>
      <c r="T669" s="37">
        <v>0.90877098706616677</v>
      </c>
      <c r="U669" s="37">
        <v>-0.16213183709477219</v>
      </c>
      <c r="V669" s="37">
        <v>6.9832819780351052E-2</v>
      </c>
      <c r="W669" s="37">
        <v>0.12006411415231</v>
      </c>
      <c r="X669" s="37">
        <v>0.10128195380635407</v>
      </c>
    </row>
    <row r="670" spans="1:24" x14ac:dyDescent="0.3">
      <c r="A670" s="34">
        <v>29860</v>
      </c>
      <c r="B670" s="33">
        <v>119.8</v>
      </c>
      <c r="C670" s="33">
        <v>6.5566700000000004</v>
      </c>
      <c r="D670" s="33">
        <v>15.3</v>
      </c>
      <c r="E670" s="37">
        <v>-0.11276863805260762</v>
      </c>
      <c r="F670" s="37">
        <v>2.5529718719673689E-2</v>
      </c>
      <c r="G670" s="37">
        <v>-6.6715695558863253E-3</v>
      </c>
      <c r="H670" s="37">
        <v>1.3584835234936143E-2</v>
      </c>
      <c r="I670" s="33">
        <v>93.4</v>
      </c>
      <c r="J670" s="33">
        <v>15.15</v>
      </c>
      <c r="K670" s="33">
        <v>333.17354817987149</v>
      </c>
      <c r="L670" s="33">
        <v>18.234632789186293</v>
      </c>
      <c r="M670" s="33">
        <v>79939.976498126853</v>
      </c>
      <c r="N670" s="33">
        <v>42.550544967880079</v>
      </c>
      <c r="O670" s="33">
        <v>10209.362607857602</v>
      </c>
      <c r="P670" s="33">
        <v>7.6491417133192137</v>
      </c>
      <c r="Q670" s="33">
        <v>9.5437534000171702</v>
      </c>
      <c r="R670" s="33">
        <v>7.8300653594771239</v>
      </c>
      <c r="S670" s="37">
        <v>1.259991469700782E-2</v>
      </c>
      <c r="T670" s="37">
        <v>1.0125999146970077</v>
      </c>
      <c r="U670" s="37">
        <v>2.2977676868271235E-2</v>
      </c>
      <c r="V670" s="37">
        <v>0.10538955455097465</v>
      </c>
      <c r="W670" s="37">
        <v>0.13371548518597276</v>
      </c>
      <c r="X670" s="37">
        <v>0.11035933222327898</v>
      </c>
    </row>
    <row r="671" spans="1:24" x14ac:dyDescent="0.3">
      <c r="A671" s="34">
        <v>29891</v>
      </c>
      <c r="B671" s="33">
        <v>122.9</v>
      </c>
      <c r="C671" s="33">
        <v>6.5933299999999999</v>
      </c>
      <c r="D671" s="33">
        <v>15.33</v>
      </c>
      <c r="E671" s="37">
        <v>-0.13476466029526346</v>
      </c>
      <c r="F671" s="37">
        <v>2.541244985908353E-2</v>
      </c>
      <c r="G671" s="37">
        <v>-8.7369288970586823E-3</v>
      </c>
      <c r="H671" s="37">
        <v>9.7995334723144367E-3</v>
      </c>
      <c r="I671" s="33">
        <v>93.7</v>
      </c>
      <c r="J671" s="33">
        <v>13.39</v>
      </c>
      <c r="K671" s="33">
        <v>340.70057310565636</v>
      </c>
      <c r="L671" s="33">
        <v>18.277878841942368</v>
      </c>
      <c r="M671" s="33">
        <v>82111.431285105267</v>
      </c>
      <c r="N671" s="33">
        <v>42.49747588046958</v>
      </c>
      <c r="O671" s="33">
        <v>10242.215147279607</v>
      </c>
      <c r="P671" s="33">
        <v>7.810752565716113</v>
      </c>
      <c r="Q671" s="33">
        <v>9.7571778791498858</v>
      </c>
      <c r="R671" s="33">
        <v>8.0169602087410308</v>
      </c>
      <c r="S671" s="37">
        <v>2.5547330890640277E-2</v>
      </c>
      <c r="T671" s="37">
        <v>1.0255473308906402</v>
      </c>
      <c r="U671" s="37">
        <v>9.1873255752259686E-2</v>
      </c>
      <c r="V671" s="37">
        <v>9.8528541514784074E-2</v>
      </c>
      <c r="W671" s="37">
        <v>0.13041712511239378</v>
      </c>
      <c r="X671" s="37">
        <v>0.10901229858099892</v>
      </c>
    </row>
    <row r="672" spans="1:24" x14ac:dyDescent="0.3">
      <c r="A672" s="34">
        <v>29921</v>
      </c>
      <c r="B672" s="33">
        <v>123.8</v>
      </c>
      <c r="C672" s="33">
        <v>6.63</v>
      </c>
      <c r="D672" s="33">
        <v>15.36</v>
      </c>
      <c r="E672" s="37">
        <v>-0.15666802767091059</v>
      </c>
      <c r="F672" s="37">
        <v>2.5293592298766931E-2</v>
      </c>
      <c r="G672" s="37">
        <v>-1.0816671793577814E-2</v>
      </c>
      <c r="H672" s="37">
        <v>5.8829961456421387E-3</v>
      </c>
      <c r="I672" s="33">
        <v>94</v>
      </c>
      <c r="J672" s="33">
        <v>13.72</v>
      </c>
      <c r="K672" s="33">
        <v>342.10022765957444</v>
      </c>
      <c r="L672" s="33">
        <v>18.320876489361702</v>
      </c>
      <c r="M672" s="33">
        <v>82816.714575693317</v>
      </c>
      <c r="N672" s="33">
        <v>42.44474553191489</v>
      </c>
      <c r="O672" s="33">
        <v>10275.159417468896</v>
      </c>
      <c r="P672" s="33">
        <v>7.8325621371418972</v>
      </c>
      <c r="Q672" s="33">
        <v>9.7958999615754685</v>
      </c>
      <c r="R672" s="33">
        <v>8.0598958333333339</v>
      </c>
      <c r="S672" s="37">
        <v>7.2963436785065611E-3</v>
      </c>
      <c r="T672" s="37">
        <v>1.0072963436785065</v>
      </c>
      <c r="U672" s="37">
        <v>0.1071404508804783</v>
      </c>
      <c r="V672" s="37">
        <v>9.3083249965293824E-2</v>
      </c>
      <c r="W672" s="37">
        <v>0.13166955576688633</v>
      </c>
      <c r="X672" s="37">
        <v>0.10621604346784252</v>
      </c>
    </row>
    <row r="673" spans="1:24" x14ac:dyDescent="0.3">
      <c r="A673" s="34">
        <v>29952</v>
      </c>
      <c r="B673" s="33">
        <v>117.3</v>
      </c>
      <c r="C673" s="33">
        <v>6.66</v>
      </c>
      <c r="D673" s="33">
        <v>15.1767</v>
      </c>
      <c r="E673" s="37">
        <v>-0.17849259994864741</v>
      </c>
      <c r="F673" s="37">
        <v>2.5177161883511268E-2</v>
      </c>
      <c r="G673" s="37">
        <v>-1.2908286557669957E-2</v>
      </c>
      <c r="H673" s="37">
        <v>1.8238139360882144E-3</v>
      </c>
      <c r="I673" s="33">
        <v>94.3</v>
      </c>
      <c r="J673" s="33">
        <v>14.59</v>
      </c>
      <c r="K673" s="33">
        <v>323.10739024390244</v>
      </c>
      <c r="L673" s="33">
        <v>18.345227783669142</v>
      </c>
      <c r="M673" s="33">
        <v>78588.957170505877</v>
      </c>
      <c r="N673" s="33">
        <v>41.804807583244958</v>
      </c>
      <c r="O673" s="33">
        <v>10168.124691301078</v>
      </c>
      <c r="P673" s="33">
        <v>7.3886599733759963</v>
      </c>
      <c r="Q673" s="33">
        <v>9.2538268070569867</v>
      </c>
      <c r="R673" s="33">
        <v>7.7289529344323862</v>
      </c>
      <c r="S673" s="37">
        <v>-5.3932604591065914E-2</v>
      </c>
      <c r="T673" s="37">
        <v>0.94606739540893403</v>
      </c>
      <c r="U673" s="37">
        <v>0.10941903205262293</v>
      </c>
      <c r="V673" s="37">
        <v>8.6966932883496106E-2</v>
      </c>
      <c r="W673" s="37">
        <v>0.13304646802642672</v>
      </c>
      <c r="X673" s="37">
        <v>0.1061551786508721</v>
      </c>
    </row>
    <row r="674" spans="1:24" x14ac:dyDescent="0.3">
      <c r="A674" s="34">
        <v>29983</v>
      </c>
      <c r="B674" s="33">
        <v>114.5</v>
      </c>
      <c r="C674" s="33">
        <v>6.69</v>
      </c>
      <c r="D674" s="33">
        <v>14.9933</v>
      </c>
      <c r="E674" s="37">
        <v>-0.17334614384913527</v>
      </c>
      <c r="F674" s="37">
        <v>2.7531253945907608E-2</v>
      </c>
      <c r="G674" s="37">
        <v>-7.6822857818887869E-3</v>
      </c>
      <c r="H674" s="37">
        <v>3.5099720189828432E-3</v>
      </c>
      <c r="I674" s="33">
        <v>94.6</v>
      </c>
      <c r="J674" s="33">
        <v>14.43</v>
      </c>
      <c r="K674" s="33">
        <v>314.39448731501056</v>
      </c>
      <c r="L674" s="33">
        <v>18.369424630021143</v>
      </c>
      <c r="M674" s="33">
        <v>76842.060797882659</v>
      </c>
      <c r="N674" s="33">
        <v>41.168653857293869</v>
      </c>
      <c r="O674" s="33">
        <v>10062.149084374621</v>
      </c>
      <c r="P674" s="33">
        <v>7.1818234505467338</v>
      </c>
      <c r="Q674" s="33">
        <v>9.0088238106911849</v>
      </c>
      <c r="R674" s="33">
        <v>7.6367444125042523</v>
      </c>
      <c r="S674" s="37">
        <v>-2.4159932665135369E-2</v>
      </c>
      <c r="T674" s="37">
        <v>0.97584006733486461</v>
      </c>
      <c r="U674" s="37">
        <v>0.21317582744622632</v>
      </c>
      <c r="V674" s="37">
        <v>0.11952083919004775</v>
      </c>
      <c r="W674" s="37">
        <v>0.15644365509905978</v>
      </c>
      <c r="X674" s="37">
        <v>0.11844433155113432</v>
      </c>
    </row>
    <row r="675" spans="1:24" x14ac:dyDescent="0.3">
      <c r="A675" s="34">
        <v>30011</v>
      </c>
      <c r="B675" s="33">
        <v>110.8</v>
      </c>
      <c r="C675" s="33">
        <v>6.72</v>
      </c>
      <c r="D675" s="33">
        <v>14.81</v>
      </c>
      <c r="E675" s="37">
        <v>-0.16807415734461484</v>
      </c>
      <c r="F675" s="37">
        <v>2.9926867213330155E-2</v>
      </c>
      <c r="G675" s="37">
        <v>-2.4635148855374212E-3</v>
      </c>
      <c r="H675" s="37">
        <v>5.2089230828240574E-3</v>
      </c>
      <c r="I675" s="33">
        <v>94.5</v>
      </c>
      <c r="J675" s="33">
        <v>13.86</v>
      </c>
      <c r="K675" s="33">
        <v>304.5569566137566</v>
      </c>
      <c r="L675" s="33">
        <v>18.471324444444441</v>
      </c>
      <c r="M675" s="33">
        <v>74813.860755230169</v>
      </c>
      <c r="N675" s="33">
        <v>40.708380211640211</v>
      </c>
      <c r="O675" s="33">
        <v>9999.9393301891596</v>
      </c>
      <c r="P675" s="33">
        <v>6.9506737935360334</v>
      </c>
      <c r="Q675" s="33">
        <v>8.7341959211512741</v>
      </c>
      <c r="R675" s="33">
        <v>7.4814314652261977</v>
      </c>
      <c r="S675" s="37">
        <v>-3.2848048681110888E-2</v>
      </c>
      <c r="T675" s="37">
        <v>0.96715195131888909</v>
      </c>
      <c r="U675" s="37">
        <v>0.26456595277846739</v>
      </c>
      <c r="V675" s="37">
        <v>0.14509612396216998</v>
      </c>
      <c r="W675" s="37">
        <v>0.17324614924591764</v>
      </c>
      <c r="X675" s="37">
        <v>0.1200525937762702</v>
      </c>
    </row>
    <row r="676" spans="1:24" x14ac:dyDescent="0.3">
      <c r="A676" s="34">
        <v>30042</v>
      </c>
      <c r="B676" s="33">
        <v>116.3</v>
      </c>
      <c r="C676" s="33">
        <v>6.75</v>
      </c>
      <c r="D676" s="33">
        <v>14.5967</v>
      </c>
      <c r="E676" s="37">
        <v>-0.16266972423512482</v>
      </c>
      <c r="F676" s="37">
        <v>3.236474440590964E-2</v>
      </c>
      <c r="G676" s="37">
        <v>2.7497988589582079E-3</v>
      </c>
      <c r="H676" s="37">
        <v>6.8594452460768451E-3</v>
      </c>
      <c r="I676" s="33">
        <v>94.9</v>
      </c>
      <c r="J676" s="33">
        <v>13.87</v>
      </c>
      <c r="K676" s="33">
        <v>318.32743835616435</v>
      </c>
      <c r="L676" s="33">
        <v>18.47558219178082</v>
      </c>
      <c r="M676" s="33">
        <v>78574.762227103405</v>
      </c>
      <c r="N676" s="33">
        <v>39.95296749315068</v>
      </c>
      <c r="O676" s="33">
        <v>9861.8420619119534</v>
      </c>
      <c r="P676" s="33">
        <v>7.2590726254261488</v>
      </c>
      <c r="Q676" s="33">
        <v>9.1357622995118195</v>
      </c>
      <c r="R676" s="33">
        <v>7.9675543102208026</v>
      </c>
      <c r="S676" s="37">
        <v>4.844628521143534E-2</v>
      </c>
      <c r="T676" s="37">
        <v>1.0484462852114353</v>
      </c>
      <c r="U676" s="37">
        <v>0.35216861621283435</v>
      </c>
      <c r="V676" s="37">
        <v>0.15354609720641843</v>
      </c>
      <c r="W676" s="37">
        <v>0.18807981643683913</v>
      </c>
      <c r="X676" s="37">
        <v>0.12213683536949116</v>
      </c>
    </row>
    <row r="677" spans="1:24" x14ac:dyDescent="0.3">
      <c r="A677" s="34">
        <v>30072</v>
      </c>
      <c r="B677" s="33">
        <v>116.4</v>
      </c>
      <c r="C677" s="33">
        <v>6.78</v>
      </c>
      <c r="D677" s="33">
        <v>14.3833</v>
      </c>
      <c r="E677" s="37">
        <v>-0.14647359072947175</v>
      </c>
      <c r="F677" s="37">
        <v>3.1861294737741908E-2</v>
      </c>
      <c r="G677" s="37">
        <v>2.6239194995287818E-3</v>
      </c>
      <c r="H677" s="37">
        <v>1.0102547715046484E-2</v>
      </c>
      <c r="I677" s="33">
        <v>95.8</v>
      </c>
      <c r="J677" s="33">
        <v>13.62</v>
      </c>
      <c r="K677" s="33">
        <v>315.60802922755738</v>
      </c>
      <c r="L677" s="33">
        <v>18.383354279749479</v>
      </c>
      <c r="M677" s="33">
        <v>78281.653287019566</v>
      </c>
      <c r="N677" s="33">
        <v>38.999011742171184</v>
      </c>
      <c r="O677" s="33">
        <v>9673.0971110239552</v>
      </c>
      <c r="P677" s="33">
        <v>7.1926124844646226</v>
      </c>
      <c r="Q677" s="33">
        <v>9.0662935630478767</v>
      </c>
      <c r="R677" s="33">
        <v>8.0927186389771482</v>
      </c>
      <c r="S677" s="37">
        <v>8.594757727187018E-4</v>
      </c>
      <c r="T677" s="37">
        <v>1.0008594757727187</v>
      </c>
      <c r="U677" s="37">
        <v>0.33801532082821639</v>
      </c>
      <c r="V677" s="37">
        <v>0.13982548154417529</v>
      </c>
      <c r="W677" s="37">
        <v>0.17622846008079929</v>
      </c>
      <c r="X677" s="37">
        <v>0.11737108422302889</v>
      </c>
    </row>
    <row r="678" spans="1:24" x14ac:dyDescent="0.3">
      <c r="A678" s="34">
        <v>30103</v>
      </c>
      <c r="B678" s="33">
        <v>109.7</v>
      </c>
      <c r="C678" s="33">
        <v>6.81</v>
      </c>
      <c r="D678" s="33">
        <v>14.17</v>
      </c>
      <c r="E678" s="37">
        <v>-0.12979426379361536</v>
      </c>
      <c r="F678" s="37">
        <v>3.134438714546306E-2</v>
      </c>
      <c r="G678" s="37">
        <v>2.4969957435621026E-3</v>
      </c>
      <c r="H678" s="37">
        <v>1.3279695292494509E-2</v>
      </c>
      <c r="I678" s="33">
        <v>97</v>
      </c>
      <c r="J678" s="33">
        <v>14.3</v>
      </c>
      <c r="K678" s="33">
        <v>293.76189793814433</v>
      </c>
      <c r="L678" s="33">
        <v>18.236267319587625</v>
      </c>
      <c r="M678" s="33">
        <v>73239.996025664441</v>
      </c>
      <c r="N678" s="33">
        <v>37.945360927835047</v>
      </c>
      <c r="O678" s="33">
        <v>9460.4443362230177</v>
      </c>
      <c r="P678" s="33">
        <v>6.6921339881975888</v>
      </c>
      <c r="Q678" s="33">
        <v>8.4514967536399102</v>
      </c>
      <c r="R678" s="33">
        <v>7.7417078334509526</v>
      </c>
      <c r="S678" s="37">
        <v>-5.9283168016152903E-2</v>
      </c>
      <c r="T678" s="37">
        <v>0.94071683198384715</v>
      </c>
      <c r="U678" s="37">
        <v>0.39004886950956563</v>
      </c>
      <c r="V678" s="37">
        <v>0.14738110180991359</v>
      </c>
      <c r="W678" s="37">
        <v>0.17591372714364173</v>
      </c>
      <c r="X678" s="37">
        <v>0.11908594854377963</v>
      </c>
    </row>
    <row r="679" spans="1:24" x14ac:dyDescent="0.3">
      <c r="A679" s="34">
        <v>30133</v>
      </c>
      <c r="B679" s="33">
        <v>109.4</v>
      </c>
      <c r="C679" s="33">
        <v>6.8233300000000003</v>
      </c>
      <c r="D679" s="33">
        <v>13.966699999999999</v>
      </c>
      <c r="E679" s="37">
        <v>-0.11260806841567383</v>
      </c>
      <c r="F679" s="37">
        <v>3.0808582605854617E-2</v>
      </c>
      <c r="G679" s="37">
        <v>2.3632945656784088E-3</v>
      </c>
      <c r="H679" s="37">
        <v>1.6450628321759808E-2</v>
      </c>
      <c r="I679" s="33">
        <v>97.5</v>
      </c>
      <c r="J679" s="33">
        <v>13.95</v>
      </c>
      <c r="K679" s="33">
        <v>291.45618666666667</v>
      </c>
      <c r="L679" s="33">
        <v>18.178260897333335</v>
      </c>
      <c r="M679" s="33">
        <v>73042.821698055181</v>
      </c>
      <c r="N679" s="33">
        <v>37.20915102666666</v>
      </c>
      <c r="O679" s="33">
        <v>9325.1113145358977</v>
      </c>
      <c r="P679" s="33">
        <v>6.6386531002087583</v>
      </c>
      <c r="Q679" s="33">
        <v>8.400296954038712</v>
      </c>
      <c r="R679" s="33">
        <v>7.8329168665468583</v>
      </c>
      <c r="S679" s="37">
        <v>-2.7384772933036873E-3</v>
      </c>
      <c r="T679" s="37">
        <v>0.99726152270669632</v>
      </c>
      <c r="U679" s="37">
        <v>0.49821525339741446</v>
      </c>
      <c r="V679" s="37">
        <v>0.17517972391726122</v>
      </c>
      <c r="W679" s="37">
        <v>0.19661699139995736</v>
      </c>
      <c r="X679" s="37">
        <v>0.1236409158183891</v>
      </c>
    </row>
    <row r="680" spans="1:24" x14ac:dyDescent="0.3">
      <c r="A680" s="34">
        <v>30164</v>
      </c>
      <c r="B680" s="33">
        <v>109.7</v>
      </c>
      <c r="C680" s="33">
        <v>6.8366699999999998</v>
      </c>
      <c r="D680" s="33">
        <v>13.763299999999999</v>
      </c>
      <c r="E680" s="37">
        <v>-8.2825217440517962E-2</v>
      </c>
      <c r="F680" s="37">
        <v>3.293871291345063E-2</v>
      </c>
      <c r="G680" s="37">
        <v>1.1724175045375596E-2</v>
      </c>
      <c r="H680" s="37">
        <v>1.9810201674935968E-2</v>
      </c>
      <c r="I680" s="33">
        <v>97.7</v>
      </c>
      <c r="J680" s="33">
        <v>13.06</v>
      </c>
      <c r="K680" s="33">
        <v>291.65715557830089</v>
      </c>
      <c r="L680" s="33">
        <v>18.176515276458545</v>
      </c>
      <c r="M680" s="33">
        <v>73472.793700074137</v>
      </c>
      <c r="N680" s="33">
        <v>36.592205372569083</v>
      </c>
      <c r="O680" s="33">
        <v>9218.1230768662754</v>
      </c>
      <c r="P680" s="33">
        <v>6.6434227521660887</v>
      </c>
      <c r="Q680" s="33">
        <v>8.4227507585675863</v>
      </c>
      <c r="R680" s="33">
        <v>7.9704721978014001</v>
      </c>
      <c r="S680" s="37">
        <v>2.7384772933037706E-3</v>
      </c>
      <c r="T680" s="37">
        <v>1.0027384772933037</v>
      </c>
      <c r="U680" s="37">
        <v>0.50773665823479863</v>
      </c>
      <c r="V680" s="37">
        <v>0.18243444551721311</v>
      </c>
      <c r="W680" s="37">
        <v>0.20287981490163887</v>
      </c>
      <c r="X680" s="37">
        <v>0.12556856070959643</v>
      </c>
    </row>
    <row r="681" spans="1:24" x14ac:dyDescent="0.3">
      <c r="A681" s="34">
        <v>30195</v>
      </c>
      <c r="B681" s="33">
        <v>122.4</v>
      </c>
      <c r="C681" s="33">
        <v>6.85</v>
      </c>
      <c r="D681" s="33">
        <v>13.56</v>
      </c>
      <c r="E681" s="37">
        <v>-5.2156096989632195E-2</v>
      </c>
      <c r="F681" s="37">
        <v>3.5123195940068186E-2</v>
      </c>
      <c r="G681" s="37">
        <v>2.0935380163117578E-2</v>
      </c>
      <c r="H681" s="37">
        <v>2.3157542997827463E-2</v>
      </c>
      <c r="I681" s="33">
        <v>97.9</v>
      </c>
      <c r="J681" s="33">
        <v>12.34</v>
      </c>
      <c r="K681" s="33">
        <v>324.75758120531151</v>
      </c>
      <c r="L681" s="33">
        <v>18.174750255362614</v>
      </c>
      <c r="M681" s="33">
        <v>82192.826226302001</v>
      </c>
      <c r="N681" s="33">
        <v>35.978045760980592</v>
      </c>
      <c r="O681" s="33">
        <v>9105.6758466393403</v>
      </c>
      <c r="P681" s="33">
        <v>7.398838200323306</v>
      </c>
      <c r="Q681" s="33">
        <v>9.3938442850122161</v>
      </c>
      <c r="R681" s="33">
        <v>9.0265486725663724</v>
      </c>
      <c r="S681" s="37">
        <v>0.10954500279704127</v>
      </c>
      <c r="T681" s="37">
        <v>1.1095450027970413</v>
      </c>
      <c r="U681" s="37">
        <v>0.46162087005959052</v>
      </c>
      <c r="V681" s="37">
        <v>0.17396335608563263</v>
      </c>
      <c r="W681" s="37">
        <v>0.2142522369758133</v>
      </c>
      <c r="X681" s="37">
        <v>0.12598855991772595</v>
      </c>
    </row>
    <row r="682" spans="1:24" x14ac:dyDescent="0.3">
      <c r="A682" s="34">
        <v>30225</v>
      </c>
      <c r="B682" s="33">
        <v>132.69999999999999</v>
      </c>
      <c r="C682" s="33">
        <v>6.8566700000000003</v>
      </c>
      <c r="D682" s="33">
        <v>13.253299999999999</v>
      </c>
      <c r="E682" s="37">
        <v>-2.0560028494047922E-2</v>
      </c>
      <c r="F682" s="37">
        <v>3.7354574935191565E-2</v>
      </c>
      <c r="G682" s="37">
        <v>3.0007126484372648E-2</v>
      </c>
      <c r="H682" s="37">
        <v>2.6493118584608233E-2</v>
      </c>
      <c r="I682" s="33">
        <v>98.2</v>
      </c>
      <c r="J682" s="33">
        <v>10.91</v>
      </c>
      <c r="K682" s="33">
        <v>351.01041853360482</v>
      </c>
      <c r="L682" s="33">
        <v>18.136869679327901</v>
      </c>
      <c r="M682" s="33">
        <v>89219.672536778948</v>
      </c>
      <c r="N682" s="33">
        <v>35.056867972505088</v>
      </c>
      <c r="O682" s="33">
        <v>8910.7391562297853</v>
      </c>
      <c r="P682" s="33">
        <v>7.9998409945345861</v>
      </c>
      <c r="Q682" s="33">
        <v>10.167766914461472</v>
      </c>
      <c r="R682" s="33">
        <v>10.012600635313468</v>
      </c>
      <c r="S682" s="37">
        <v>8.0796571259936042E-2</v>
      </c>
      <c r="T682" s="37">
        <v>1.0807965712599361</v>
      </c>
      <c r="U682" s="37">
        <v>0.35568666244339964</v>
      </c>
      <c r="V682" s="37">
        <v>0.13117094361495685</v>
      </c>
      <c r="W682" s="37">
        <v>0.18628716207633733</v>
      </c>
      <c r="X682" s="37">
        <v>0.11562166186997569</v>
      </c>
    </row>
    <row r="683" spans="1:24" x14ac:dyDescent="0.3">
      <c r="A683" s="34">
        <v>30256</v>
      </c>
      <c r="B683" s="33">
        <v>138.1</v>
      </c>
      <c r="C683" s="33">
        <v>6.8633300000000004</v>
      </c>
      <c r="D683" s="33">
        <v>12.9467</v>
      </c>
      <c r="E683" s="37">
        <v>2.0542863771786157E-2</v>
      </c>
      <c r="F683" s="37">
        <v>4.0492854583047411E-2</v>
      </c>
      <c r="G683" s="37">
        <v>4.1334985611324093E-2</v>
      </c>
      <c r="H683" s="37">
        <v>3.0720842857579811E-2</v>
      </c>
      <c r="I683" s="33">
        <v>98</v>
      </c>
      <c r="J683" s="33">
        <v>10.55</v>
      </c>
      <c r="K683" s="33">
        <v>366.03968673469382</v>
      </c>
      <c r="L683" s="33">
        <v>18.191536300918369</v>
      </c>
      <c r="M683" s="33">
        <v>93425.131649677031</v>
      </c>
      <c r="N683" s="33">
        <v>34.315756786734688</v>
      </c>
      <c r="O683" s="33">
        <v>8758.4877040468764</v>
      </c>
      <c r="P683" s="33">
        <v>8.3474769381554257</v>
      </c>
      <c r="Q683" s="33">
        <v>10.619399669022314</v>
      </c>
      <c r="R683" s="33">
        <v>10.666810847551886</v>
      </c>
      <c r="S683" s="37">
        <v>3.9887119077084726E-2</v>
      </c>
      <c r="T683" s="37">
        <v>1.0398871190770846</v>
      </c>
      <c r="U683" s="37">
        <v>0.2580856896061845</v>
      </c>
      <c r="V683" s="37">
        <v>0.10880960157827246</v>
      </c>
      <c r="W683" s="37">
        <v>0.14259239228204734</v>
      </c>
      <c r="X683" s="37">
        <v>0.10631682373986351</v>
      </c>
    </row>
    <row r="684" spans="1:24" x14ac:dyDescent="0.3">
      <c r="A684" s="34">
        <v>30286</v>
      </c>
      <c r="B684" s="33">
        <v>139.4</v>
      </c>
      <c r="C684" s="33">
        <v>6.87</v>
      </c>
      <c r="D684" s="33">
        <v>12.64</v>
      </c>
      <c r="E684" s="37">
        <v>6.3615798324970996E-2</v>
      </c>
      <c r="F684" s="37">
        <v>4.3750829006546255E-2</v>
      </c>
      <c r="G684" s="37">
        <v>5.2564961852148429E-2</v>
      </c>
      <c r="H684" s="37">
        <v>3.4968600433168184E-2</v>
      </c>
      <c r="I684" s="33">
        <v>97.6</v>
      </c>
      <c r="J684" s="33">
        <v>10.54</v>
      </c>
      <c r="K684" s="33">
        <v>370.99967418032793</v>
      </c>
      <c r="L684" s="33">
        <v>18.283843340163934</v>
      </c>
      <c r="M684" s="33">
        <v>95079.965923939453</v>
      </c>
      <c r="N684" s="33">
        <v>33.640142622950819</v>
      </c>
      <c r="O684" s="33">
        <v>8621.3111139067023</v>
      </c>
      <c r="P684" s="33">
        <v>8.4677384014004762</v>
      </c>
      <c r="Q684" s="33">
        <v>10.782007239538865</v>
      </c>
      <c r="R684" s="33">
        <v>11.028481012658228</v>
      </c>
      <c r="S684" s="37">
        <v>9.369437911177168E-3</v>
      </c>
      <c r="T684" s="37">
        <v>1.0093694379111771</v>
      </c>
      <c r="U684" s="37">
        <v>0.19165769215872031</v>
      </c>
      <c r="V684" s="37">
        <v>0.11491085922350575</v>
      </c>
      <c r="W684" s="37">
        <v>0.1055602428208875</v>
      </c>
      <c r="X684" s="37">
        <v>0.10483832706132379</v>
      </c>
    </row>
    <row r="685" spans="1:24" x14ac:dyDescent="0.3">
      <c r="A685" s="34">
        <v>30317</v>
      </c>
      <c r="B685" s="33">
        <v>144.30000000000001</v>
      </c>
      <c r="C685" s="33">
        <v>6.8833299999999999</v>
      </c>
      <c r="D685" s="33">
        <v>12.566700000000001</v>
      </c>
      <c r="E685" s="37">
        <v>0.10880529599165878</v>
      </c>
      <c r="F685" s="37">
        <v>4.7136365954303372E-2</v>
      </c>
      <c r="G685" s="37">
        <v>6.3721100856919399E-2</v>
      </c>
      <c r="H685" s="37">
        <v>3.9241957928218163E-2</v>
      </c>
      <c r="I685" s="33">
        <v>97.8</v>
      </c>
      <c r="J685" s="33">
        <v>10.46</v>
      </c>
      <c r="K685" s="33">
        <v>383.2551932515338</v>
      </c>
      <c r="L685" s="33">
        <v>18.281857029550103</v>
      </c>
      <c r="M685" s="33">
        <v>98611.256170616747</v>
      </c>
      <c r="N685" s="33">
        <v>33.376666923312882</v>
      </c>
      <c r="O685" s="33">
        <v>8587.7898331205088</v>
      </c>
      <c r="P685" s="33">
        <v>8.756783224134745</v>
      </c>
      <c r="Q685" s="33">
        <v>11.158544264730372</v>
      </c>
      <c r="R685" s="33">
        <v>11.482728162524769</v>
      </c>
      <c r="S685" s="37">
        <v>3.4546967453401682E-2</v>
      </c>
      <c r="T685" s="37">
        <v>1.0345469674534016</v>
      </c>
      <c r="U685" s="37">
        <v>0.17486510902745311</v>
      </c>
      <c r="V685" s="37">
        <v>0.12769428591968968</v>
      </c>
      <c r="W685" s="37">
        <v>0.10033094613037719</v>
      </c>
      <c r="X685" s="37">
        <v>0.10686207229904365</v>
      </c>
    </row>
    <row r="686" spans="1:24" x14ac:dyDescent="0.3">
      <c r="A686" s="34">
        <v>30348</v>
      </c>
      <c r="B686" s="33">
        <v>146.80000000000001</v>
      </c>
      <c r="C686" s="33">
        <v>6.8966700000000003</v>
      </c>
      <c r="D686" s="33">
        <v>12.4933</v>
      </c>
      <c r="E686" s="37">
        <v>0.14741688589736812</v>
      </c>
      <c r="F686" s="37">
        <v>4.8399806752094321E-2</v>
      </c>
      <c r="G686" s="37">
        <v>6.8984465121165073E-2</v>
      </c>
      <c r="H686" s="37">
        <v>4.112422453268394E-2</v>
      </c>
      <c r="I686" s="33">
        <v>97.9</v>
      </c>
      <c r="J686" s="33">
        <v>10.72</v>
      </c>
      <c r="K686" s="33">
        <v>389.49683758937692</v>
      </c>
      <c r="L686" s="33">
        <v>18.298577349438201</v>
      </c>
      <c r="M686" s="33">
        <v>100609.57707295755</v>
      </c>
      <c r="N686" s="33">
        <v>33.147825892747697</v>
      </c>
      <c r="O686" s="33">
        <v>8562.2999267410105</v>
      </c>
      <c r="P686" s="33">
        <v>8.9104934366241189</v>
      </c>
      <c r="Q686" s="33">
        <v>11.362068266848604</v>
      </c>
      <c r="R686" s="33">
        <v>11.750298159813662</v>
      </c>
      <c r="S686" s="37">
        <v>1.7176650400589927E-2</v>
      </c>
      <c r="T686" s="37">
        <v>1.0171766504005899</v>
      </c>
      <c r="U686" s="37">
        <v>0.14936457125819902</v>
      </c>
      <c r="V686" s="37">
        <v>0.11771297822281213</v>
      </c>
      <c r="W686" s="37">
        <v>0.10113155382763761</v>
      </c>
      <c r="X686" s="37">
        <v>0.10334093544768486</v>
      </c>
    </row>
    <row r="687" spans="1:24" x14ac:dyDescent="0.3">
      <c r="A687" s="34">
        <v>30376</v>
      </c>
      <c r="B687" s="33">
        <v>151.9</v>
      </c>
      <c r="C687" s="33">
        <v>6.91</v>
      </c>
      <c r="D687" s="33">
        <v>12.42</v>
      </c>
      <c r="E687" s="37">
        <v>0.18649237826853926</v>
      </c>
      <c r="F687" s="37">
        <v>4.9676109698159721E-2</v>
      </c>
      <c r="G687" s="37">
        <v>7.4178120877500753E-2</v>
      </c>
      <c r="H687" s="37">
        <v>4.2994471087969721E-2</v>
      </c>
      <c r="I687" s="33">
        <v>97.9</v>
      </c>
      <c r="J687" s="33">
        <v>10.51</v>
      </c>
      <c r="K687" s="33">
        <v>403.02840347293153</v>
      </c>
      <c r="L687" s="33">
        <v>18.333945148110313</v>
      </c>
      <c r="M687" s="33">
        <v>104499.51706753016</v>
      </c>
      <c r="N687" s="33">
        <v>32.953342798774258</v>
      </c>
      <c r="O687" s="33">
        <v>8544.3318102615194</v>
      </c>
      <c r="P687" s="33">
        <v>9.2328297051905253</v>
      </c>
      <c r="Q687" s="33">
        <v>11.779312721126244</v>
      </c>
      <c r="R687" s="33">
        <v>12.230273752012883</v>
      </c>
      <c r="S687" s="37">
        <v>3.4151293421312005E-2</v>
      </c>
      <c r="T687" s="37">
        <v>1.034151293421312</v>
      </c>
      <c r="U687" s="37">
        <v>6.6407325702131148E-2</v>
      </c>
      <c r="V687" s="37">
        <v>0.12917636519966624</v>
      </c>
      <c r="W687" s="37">
        <v>0.10363663431732029</v>
      </c>
      <c r="X687" s="37">
        <v>0.10310065397270662</v>
      </c>
    </row>
    <row r="688" spans="1:24" x14ac:dyDescent="0.3">
      <c r="A688" s="34">
        <v>30407</v>
      </c>
      <c r="B688" s="33">
        <v>157.69999999999999</v>
      </c>
      <c r="C688" s="33">
        <v>6.92</v>
      </c>
      <c r="D688" s="33">
        <v>12.476699999999999</v>
      </c>
      <c r="E688" s="37">
        <v>0.22602111696252192</v>
      </c>
      <c r="F688" s="37">
        <v>5.0960033723280951E-2</v>
      </c>
      <c r="G688" s="37">
        <v>7.9299829711896308E-2</v>
      </c>
      <c r="H688" s="37">
        <v>4.4851538279074177E-2</v>
      </c>
      <c r="I688" s="33">
        <v>98.6</v>
      </c>
      <c r="J688" s="33">
        <v>10.4</v>
      </c>
      <c r="K688" s="33">
        <v>415.44673529411762</v>
      </c>
      <c r="L688" s="33">
        <v>18.230129411764707</v>
      </c>
      <c r="M688" s="33">
        <v>108113.3144463629</v>
      </c>
      <c r="N688" s="33">
        <v>32.868765264705878</v>
      </c>
      <c r="O688" s="33">
        <v>8553.5662038867213</v>
      </c>
      <c r="P688" s="33">
        <v>9.5315812841604117</v>
      </c>
      <c r="Q688" s="33">
        <v>12.165031590630456</v>
      </c>
      <c r="R688" s="33">
        <v>12.639560140101148</v>
      </c>
      <c r="S688" s="37">
        <v>3.7472084367265367E-2</v>
      </c>
      <c r="T688" s="37">
        <v>1.0374720843672653</v>
      </c>
      <c r="U688" s="37">
        <v>3.1846173752424489E-2</v>
      </c>
      <c r="V688" s="37">
        <v>0.13658400389602487</v>
      </c>
      <c r="W688" s="37">
        <v>0.10263339215094369</v>
      </c>
      <c r="X688" s="37">
        <v>0.10160937613061005</v>
      </c>
    </row>
    <row r="689" spans="1:24" x14ac:dyDescent="0.3">
      <c r="A689" s="34">
        <v>30437</v>
      </c>
      <c r="B689" s="33">
        <v>164.1</v>
      </c>
      <c r="C689" s="33">
        <v>6.93</v>
      </c>
      <c r="D689" s="33">
        <v>12.533300000000001</v>
      </c>
      <c r="E689" s="37">
        <v>0.24526543104972798</v>
      </c>
      <c r="F689" s="37">
        <v>5.0891781443477058E-2</v>
      </c>
      <c r="G689" s="37">
        <v>8.8930427217171371E-2</v>
      </c>
      <c r="H689" s="37">
        <v>4.352796243600654E-2</v>
      </c>
      <c r="I689" s="33">
        <v>99.2</v>
      </c>
      <c r="J689" s="33">
        <v>10.38</v>
      </c>
      <c r="K689" s="33">
        <v>429.69221068548381</v>
      </c>
      <c r="L689" s="33">
        <v>18.14605131048387</v>
      </c>
      <c r="M689" s="33">
        <v>112213.98783792567</v>
      </c>
      <c r="N689" s="33">
        <v>32.818168093749996</v>
      </c>
      <c r="O689" s="33">
        <v>8570.4544410059334</v>
      </c>
      <c r="P689" s="33">
        <v>9.8744565046683999</v>
      </c>
      <c r="Q689" s="33">
        <v>12.605255648355703</v>
      </c>
      <c r="R689" s="33">
        <v>13.093119928510447</v>
      </c>
      <c r="S689" s="37">
        <v>3.9781504127052524E-2</v>
      </c>
      <c r="T689" s="37">
        <v>1.0397815041270526</v>
      </c>
      <c r="U689" s="37">
        <v>-4.1597548967742259E-3</v>
      </c>
      <c r="V689" s="37">
        <v>0.13225768431378437</v>
      </c>
      <c r="W689" s="37">
        <v>9.2835766876255832E-2</v>
      </c>
      <c r="X689" s="37">
        <v>9.6289185992366022E-2</v>
      </c>
    </row>
    <row r="690" spans="1:24" x14ac:dyDescent="0.3">
      <c r="A690" s="34">
        <v>30468</v>
      </c>
      <c r="B690" s="33">
        <v>166.4</v>
      </c>
      <c r="C690" s="33">
        <v>6.94</v>
      </c>
      <c r="D690" s="33">
        <v>12.59</v>
      </c>
      <c r="E690" s="37">
        <v>0.26435384752501756</v>
      </c>
      <c r="F690" s="37">
        <v>5.0829066357797714E-2</v>
      </c>
      <c r="G690" s="37">
        <v>9.8047952182187537E-2</v>
      </c>
      <c r="H690" s="37">
        <v>4.2199830874690925E-2</v>
      </c>
      <c r="I690" s="33">
        <v>99.5</v>
      </c>
      <c r="J690" s="33">
        <v>10.85</v>
      </c>
      <c r="K690" s="33">
        <v>434.40099698492463</v>
      </c>
      <c r="L690" s="33">
        <v>18.117445427135678</v>
      </c>
      <c r="M690" s="33">
        <v>113837.96636158771</v>
      </c>
      <c r="N690" s="33">
        <v>32.867238894472358</v>
      </c>
      <c r="O690" s="33">
        <v>8613.1009404590695</v>
      </c>
      <c r="P690" s="33">
        <v>10.000117903130024</v>
      </c>
      <c r="Q690" s="33">
        <v>12.767362769540004</v>
      </c>
      <c r="R690" s="33">
        <v>13.216838760921366</v>
      </c>
      <c r="S690" s="37">
        <v>1.3918530291063156E-2</v>
      </c>
      <c r="T690" s="37">
        <v>1.0139185302910632</v>
      </c>
      <c r="U690" s="37">
        <v>-4.8356480869321872E-2</v>
      </c>
      <c r="V690" s="37">
        <v>0.1198237236677091</v>
      </c>
      <c r="W690" s="37">
        <v>7.9864290782812652E-2</v>
      </c>
      <c r="X690" s="37">
        <v>9.2848592289477949E-2</v>
      </c>
    </row>
    <row r="691" spans="1:24" x14ac:dyDescent="0.3">
      <c r="A691" s="34">
        <v>30498</v>
      </c>
      <c r="B691" s="33">
        <v>167</v>
      </c>
      <c r="C691" s="33">
        <v>6.96</v>
      </c>
      <c r="D691" s="33">
        <v>12.826700000000001</v>
      </c>
      <c r="E691" s="37">
        <v>0.28325308619243805</v>
      </c>
      <c r="F691" s="37">
        <v>5.0761989920755646E-2</v>
      </c>
      <c r="G691" s="37">
        <v>0.1066997830245473</v>
      </c>
      <c r="H691" s="37">
        <v>4.0865396019395206E-2</v>
      </c>
      <c r="I691" s="33">
        <v>99.9</v>
      </c>
      <c r="J691" s="33">
        <v>11.38</v>
      </c>
      <c r="K691" s="33">
        <v>434.22173173173167</v>
      </c>
      <c r="L691" s="33">
        <v>18.096905705705705</v>
      </c>
      <c r="M691" s="33">
        <v>114186.19082339847</v>
      </c>
      <c r="N691" s="33">
        <v>33.351089140140139</v>
      </c>
      <c r="O691" s="33">
        <v>8770.2515798472177</v>
      </c>
      <c r="P691" s="33">
        <v>10.014475995571026</v>
      </c>
      <c r="Q691" s="33">
        <v>12.78689604090343</v>
      </c>
      <c r="R691" s="33">
        <v>13.01971668472795</v>
      </c>
      <c r="S691" s="37">
        <v>3.5992840296468214E-3</v>
      </c>
      <c r="T691" s="37">
        <v>1.0035992840296468</v>
      </c>
      <c r="U691" s="37">
        <v>-8.2635305262654613E-2</v>
      </c>
      <c r="V691" s="37">
        <v>0.12450495896109537</v>
      </c>
      <c r="W691" s="37">
        <v>8.7948065159628719E-2</v>
      </c>
      <c r="X691" s="37">
        <v>9.2087670267438249E-2</v>
      </c>
    </row>
    <row r="692" spans="1:24" x14ac:dyDescent="0.3">
      <c r="A692" s="34">
        <v>30529</v>
      </c>
      <c r="B692" s="33">
        <v>162.4</v>
      </c>
      <c r="C692" s="33">
        <v>6.98</v>
      </c>
      <c r="D692" s="33">
        <v>13.0633</v>
      </c>
      <c r="E692" s="37">
        <v>0.26908553306557437</v>
      </c>
      <c r="F692" s="37">
        <v>4.5644824463946243E-2</v>
      </c>
      <c r="G692" s="37">
        <v>0.10621311259093602</v>
      </c>
      <c r="H692" s="37">
        <v>4.0848304968812421E-2</v>
      </c>
      <c r="I692" s="33">
        <v>100.2</v>
      </c>
      <c r="J692" s="33">
        <v>11.85</v>
      </c>
      <c r="K692" s="33">
        <v>420.99687824351292</v>
      </c>
      <c r="L692" s="33">
        <v>18.094570259481038</v>
      </c>
      <c r="M692" s="33">
        <v>111105.00815748627</v>
      </c>
      <c r="N692" s="33">
        <v>33.864584480039916</v>
      </c>
      <c r="O692" s="33">
        <v>8937.1801297025268</v>
      </c>
      <c r="P692" s="33">
        <v>9.7280569356652098</v>
      </c>
      <c r="Q692" s="33">
        <v>12.422837481069038</v>
      </c>
      <c r="R692" s="33">
        <v>12.431774513331241</v>
      </c>
      <c r="S692" s="37">
        <v>-2.7931384689177479E-2</v>
      </c>
      <c r="T692" s="37">
        <v>0.97206861531082256</v>
      </c>
      <c r="U692" s="37">
        <v>-9.7944883779476744E-2</v>
      </c>
      <c r="V692" s="37">
        <v>0.11614640709653212</v>
      </c>
      <c r="W692" s="37">
        <v>8.6026515778139689E-2</v>
      </c>
      <c r="X692" s="37">
        <v>9.1552173825521166E-2</v>
      </c>
    </row>
    <row r="693" spans="1:24" x14ac:dyDescent="0.3">
      <c r="A693" s="34">
        <v>30560</v>
      </c>
      <c r="B693" s="33">
        <v>167.2</v>
      </c>
      <c r="C693" s="33">
        <v>7</v>
      </c>
      <c r="D693" s="33">
        <v>13.3</v>
      </c>
      <c r="E693" s="37">
        <v>0.25543624674687648</v>
      </c>
      <c r="F693" s="37">
        <v>4.063860683608489E-2</v>
      </c>
      <c r="G693" s="37">
        <v>0.10574523029932159</v>
      </c>
      <c r="H693" s="37">
        <v>4.0832579346312237E-2</v>
      </c>
      <c r="I693" s="33">
        <v>100.7</v>
      </c>
      <c r="J693" s="33">
        <v>11.65</v>
      </c>
      <c r="K693" s="33">
        <v>431.2879999999999</v>
      </c>
      <c r="L693" s="33">
        <v>18.056315789473683</v>
      </c>
      <c r="M693" s="33">
        <v>114218.03383658979</v>
      </c>
      <c r="N693" s="33">
        <v>34.306999999999995</v>
      </c>
      <c r="O693" s="33">
        <v>9085.525418819645</v>
      </c>
      <c r="P693" s="33">
        <v>9.9842024580287774</v>
      </c>
      <c r="Q693" s="33">
        <v>12.749884493756904</v>
      </c>
      <c r="R693" s="33">
        <v>12.571428571428569</v>
      </c>
      <c r="S693" s="37">
        <v>2.9128272923023637E-2</v>
      </c>
      <c r="T693" s="37">
        <v>1.0291282729230236</v>
      </c>
      <c r="U693" s="37">
        <v>6.2592533981333798E-3</v>
      </c>
      <c r="V693" s="37">
        <v>0.13228575080441196</v>
      </c>
      <c r="W693" s="37">
        <v>8.7607802905373511E-2</v>
      </c>
      <c r="X693" s="37">
        <v>9.5925191404548471E-2</v>
      </c>
    </row>
    <row r="694" spans="1:24" x14ac:dyDescent="0.3">
      <c r="A694" s="34">
        <v>30590</v>
      </c>
      <c r="B694" s="33">
        <v>167.7</v>
      </c>
      <c r="C694" s="33">
        <v>7.03</v>
      </c>
      <c r="D694" s="33">
        <v>13.5433</v>
      </c>
      <c r="E694" s="37">
        <v>0.24225915757000704</v>
      </c>
      <c r="F694" s="37">
        <v>3.5738679595656464E-2</v>
      </c>
      <c r="G694" s="37">
        <v>0.10529047177176665</v>
      </c>
      <c r="H694" s="37">
        <v>4.0816664889951504E-2</v>
      </c>
      <c r="I694" s="33">
        <v>101</v>
      </c>
      <c r="J694" s="33">
        <v>11.54</v>
      </c>
      <c r="K694" s="33">
        <v>431.29285247524746</v>
      </c>
      <c r="L694" s="33">
        <v>18.079837524752474</v>
      </c>
      <c r="M694" s="33">
        <v>114618.32598018958</v>
      </c>
      <c r="N694" s="33">
        <v>34.830819850495047</v>
      </c>
      <c r="O694" s="33">
        <v>9256.472118351232</v>
      </c>
      <c r="P694" s="33">
        <v>10.003391799449627</v>
      </c>
      <c r="Q694" s="33">
        <v>12.773539636170556</v>
      </c>
      <c r="R694" s="33">
        <v>12.382506479218506</v>
      </c>
      <c r="S694" s="37">
        <v>2.9859681785620032E-3</v>
      </c>
      <c r="T694" s="37">
        <v>1.002985968178562</v>
      </c>
      <c r="U694" s="37">
        <v>-1.2162811551215236E-2</v>
      </c>
      <c r="V694" s="37">
        <v>0.11314815805554357</v>
      </c>
      <c r="W694" s="37">
        <v>8.5056249391501915E-2</v>
      </c>
      <c r="X694" s="37">
        <v>9.4152784682212776E-2</v>
      </c>
    </row>
    <row r="695" spans="1:24" x14ac:dyDescent="0.3">
      <c r="A695" s="34">
        <v>30621</v>
      </c>
      <c r="B695" s="33">
        <v>165.2</v>
      </c>
      <c r="C695" s="33">
        <v>7.06</v>
      </c>
      <c r="D695" s="33">
        <v>13.7867</v>
      </c>
      <c r="E695" s="37">
        <v>0.22210621287272136</v>
      </c>
      <c r="F695" s="37">
        <v>2.6936346723905658E-2</v>
      </c>
      <c r="G695" s="37">
        <v>0.10466780116163488</v>
      </c>
      <c r="H695" s="37">
        <v>4.1366698325394857E-2</v>
      </c>
      <c r="I695" s="33">
        <v>101.2</v>
      </c>
      <c r="J695" s="33">
        <v>11.69</v>
      </c>
      <c r="K695" s="33">
        <v>424.02367193675877</v>
      </c>
      <c r="L695" s="33">
        <v>18.121108498023712</v>
      </c>
      <c r="M695" s="33">
        <v>113087.81825046049</v>
      </c>
      <c r="N695" s="33">
        <v>35.386726137351779</v>
      </c>
      <c r="O695" s="33">
        <v>9437.6986917289596</v>
      </c>
      <c r="P695" s="33">
        <v>9.8535816493642798</v>
      </c>
      <c r="Q695" s="33">
        <v>12.581491199513101</v>
      </c>
      <c r="R695" s="33">
        <v>11.982562904828566</v>
      </c>
      <c r="S695" s="37">
        <v>-1.5019807742285425E-2</v>
      </c>
      <c r="T695" s="37">
        <v>0.9849801922577146</v>
      </c>
      <c r="U695" s="37">
        <v>-2.2842404116770854E-2</v>
      </c>
      <c r="V695" s="37">
        <v>0.11086955341571869</v>
      </c>
      <c r="W695" s="37">
        <v>9.1283894978386293E-2</v>
      </c>
      <c r="X695" s="37">
        <v>9.486473990562061E-2</v>
      </c>
    </row>
    <row r="696" spans="1:24" x14ac:dyDescent="0.3">
      <c r="A696" s="34">
        <v>30651</v>
      </c>
      <c r="B696" s="33">
        <v>164.4</v>
      </c>
      <c r="C696" s="33">
        <v>7.09</v>
      </c>
      <c r="D696" s="33">
        <v>14.03</v>
      </c>
      <c r="E696" s="37">
        <v>0.20264257832901666</v>
      </c>
      <c r="F696" s="37">
        <v>1.821802074851675E-2</v>
      </c>
      <c r="G696" s="37">
        <v>0.10406453123648163</v>
      </c>
      <c r="H696" s="37">
        <v>4.1893951030981036E-2</v>
      </c>
      <c r="I696" s="33">
        <v>101.3</v>
      </c>
      <c r="J696" s="33">
        <v>11.83</v>
      </c>
      <c r="K696" s="33">
        <v>421.5537334649556</v>
      </c>
      <c r="L696" s="33">
        <v>18.180145804540967</v>
      </c>
      <c r="M696" s="33">
        <v>112833.13781295894</v>
      </c>
      <c r="N696" s="33">
        <v>35.975662290227042</v>
      </c>
      <c r="O696" s="33">
        <v>9629.2513595852415</v>
      </c>
      <c r="P696" s="33">
        <v>9.8150109036086732</v>
      </c>
      <c r="Q696" s="33">
        <v>12.531076317323548</v>
      </c>
      <c r="R696" s="33">
        <v>11.717747683535283</v>
      </c>
      <c r="S696" s="37">
        <v>-4.8543784647980884E-3</v>
      </c>
      <c r="T696" s="37">
        <v>0.99514562153520192</v>
      </c>
      <c r="U696" s="37">
        <v>1.0469272543143227E-3</v>
      </c>
      <c r="V696" s="37">
        <v>0.12654129491065103</v>
      </c>
      <c r="W696" s="37">
        <v>8.9574172998980295E-2</v>
      </c>
      <c r="X696" s="37">
        <v>9.6170229446149946E-2</v>
      </c>
    </row>
    <row r="697" spans="1:24" x14ac:dyDescent="0.3">
      <c r="A697" s="34">
        <v>30682</v>
      </c>
      <c r="B697" s="33">
        <v>166.4</v>
      </c>
      <c r="C697" s="33">
        <v>7.12</v>
      </c>
      <c r="D697" s="33">
        <v>14.44</v>
      </c>
      <c r="E697" s="37">
        <v>0.18386388507425777</v>
      </c>
      <c r="F697" s="37">
        <v>9.5888413033602404E-3</v>
      </c>
      <c r="G697" s="37">
        <v>0.10339718441158752</v>
      </c>
      <c r="H697" s="37">
        <v>4.2446003619303951E-2</v>
      </c>
      <c r="I697" s="33">
        <v>101.9</v>
      </c>
      <c r="J697" s="33">
        <v>11.67</v>
      </c>
      <c r="K697" s="33">
        <v>424.16976643768396</v>
      </c>
      <c r="L697" s="33">
        <v>18.149571736997054</v>
      </c>
      <c r="M697" s="33">
        <v>113938.17203764353</v>
      </c>
      <c r="N697" s="33">
        <v>36.808962904808631</v>
      </c>
      <c r="O697" s="33">
        <v>9887.4231023051216</v>
      </c>
      <c r="P697" s="33">
        <v>9.8949318092025393</v>
      </c>
      <c r="Q697" s="33">
        <v>12.630750087850315</v>
      </c>
      <c r="R697" s="33">
        <v>11.523545706371191</v>
      </c>
      <c r="S697" s="37">
        <v>1.2092045765028772E-2</v>
      </c>
      <c r="T697" s="37">
        <v>1.0120920457650289</v>
      </c>
      <c r="U697" s="37">
        <v>-5.0172594673207893E-3</v>
      </c>
      <c r="V697" s="37">
        <v>0.13292473776561664</v>
      </c>
      <c r="W697" s="37">
        <v>9.4563968982623869E-2</v>
      </c>
      <c r="X697" s="37">
        <v>9.7322794827769954E-2</v>
      </c>
    </row>
    <row r="698" spans="1:24" x14ac:dyDescent="0.3">
      <c r="A698" s="34">
        <v>30713</v>
      </c>
      <c r="B698" s="33">
        <v>157.30000000000001</v>
      </c>
      <c r="C698" s="33">
        <v>7.15</v>
      </c>
      <c r="D698" s="33">
        <v>14.85</v>
      </c>
      <c r="E698" s="37">
        <v>0.14494334533554776</v>
      </c>
      <c r="F698" s="37">
        <v>4.8117197655122013E-3</v>
      </c>
      <c r="G698" s="37">
        <v>0.10109247760912599</v>
      </c>
      <c r="H698" s="37">
        <v>4.080433750031176E-2</v>
      </c>
      <c r="I698" s="33">
        <v>102.4</v>
      </c>
      <c r="J698" s="33">
        <v>11.84</v>
      </c>
      <c r="K698" s="33">
        <v>399.01510644531248</v>
      </c>
      <c r="L698" s="33">
        <v>18.137050292968748</v>
      </c>
      <c r="M698" s="33">
        <v>107587.25393550738</v>
      </c>
      <c r="N698" s="33">
        <v>37.669258300781244</v>
      </c>
      <c r="O698" s="33">
        <v>10156.838658247199</v>
      </c>
      <c r="P698" s="33">
        <v>9.3245296457279849</v>
      </c>
      <c r="Q698" s="33">
        <v>11.902399335847159</v>
      </c>
      <c r="R698" s="33">
        <v>10.592592592592593</v>
      </c>
      <c r="S698" s="37">
        <v>-5.6239718322876081E-2</v>
      </c>
      <c r="T698" s="37">
        <v>0.94376028167712389</v>
      </c>
      <c r="U698" s="37">
        <v>2.4636399749152771E-2</v>
      </c>
      <c r="V698" s="37">
        <v>0.14915686958787777</v>
      </c>
      <c r="W698" s="37">
        <v>9.842877481249257E-2</v>
      </c>
      <c r="X698" s="37">
        <v>9.761162853215577E-2</v>
      </c>
    </row>
    <row r="699" spans="1:24" x14ac:dyDescent="0.3">
      <c r="A699" s="34">
        <v>30742</v>
      </c>
      <c r="B699" s="33">
        <v>157.4</v>
      </c>
      <c r="C699" s="33">
        <v>7.18</v>
      </c>
      <c r="D699" s="33">
        <v>15.26</v>
      </c>
      <c r="E699" s="37">
        <v>0.10813612319228949</v>
      </c>
      <c r="F699" s="37">
        <v>2.3058936133857344E-4</v>
      </c>
      <c r="G699" s="37">
        <v>9.8808492451371244E-2</v>
      </c>
      <c r="H699" s="37">
        <v>3.9270962192152759E-2</v>
      </c>
      <c r="I699" s="33">
        <v>102.6</v>
      </c>
      <c r="J699" s="33">
        <v>12.32</v>
      </c>
      <c r="K699" s="33">
        <v>398.49046978557504</v>
      </c>
      <c r="L699" s="33">
        <v>18.177646588693957</v>
      </c>
      <c r="M699" s="33">
        <v>107854.23473573646</v>
      </c>
      <c r="N699" s="33">
        <v>38.633828265107212</v>
      </c>
      <c r="O699" s="33">
        <v>10456.516023299482</v>
      </c>
      <c r="P699" s="33">
        <v>9.326747066508247</v>
      </c>
      <c r="Q699" s="33">
        <v>11.904570260565981</v>
      </c>
      <c r="R699" s="33">
        <v>10.314547837483618</v>
      </c>
      <c r="S699" s="37">
        <v>6.3552591907076151E-4</v>
      </c>
      <c r="T699" s="37">
        <v>1.0006355259190707</v>
      </c>
      <c r="U699" s="37">
        <v>0.14299668147145828</v>
      </c>
      <c r="V699" s="37">
        <v>0.18846904753828486</v>
      </c>
      <c r="W699" s="37">
        <v>0.11601228750895221</v>
      </c>
      <c r="X699" s="37">
        <v>0.10314685927883982</v>
      </c>
    </row>
    <row r="700" spans="1:24" x14ac:dyDescent="0.3">
      <c r="A700" s="34">
        <v>30773</v>
      </c>
      <c r="B700" s="33">
        <v>157.6</v>
      </c>
      <c r="C700" s="33">
        <v>7.2233299999999998</v>
      </c>
      <c r="D700" s="33">
        <v>15.5733</v>
      </c>
      <c r="E700" s="37">
        <v>7.3287280461084459E-2</v>
      </c>
      <c r="F700" s="37">
        <v>-4.1625947909400551E-3</v>
      </c>
      <c r="G700" s="37">
        <v>9.6621920535055139E-2</v>
      </c>
      <c r="H700" s="37">
        <v>3.7797594008116775E-2</v>
      </c>
      <c r="I700" s="33">
        <v>103.1</v>
      </c>
      <c r="J700" s="33">
        <v>12.63</v>
      </c>
      <c r="K700" s="33">
        <v>397.06181183317165</v>
      </c>
      <c r="L700" s="33">
        <v>18.198657977594568</v>
      </c>
      <c r="M700" s="33">
        <v>107878.02464125687</v>
      </c>
      <c r="N700" s="33">
        <v>39.235804024248303</v>
      </c>
      <c r="O700" s="33">
        <v>10660.005337218818</v>
      </c>
      <c r="P700" s="33">
        <v>9.3056434045948251</v>
      </c>
      <c r="Q700" s="33">
        <v>11.87654309886865</v>
      </c>
      <c r="R700" s="33">
        <v>10.11988467441069</v>
      </c>
      <c r="S700" s="37">
        <v>1.269841440475937E-3</v>
      </c>
      <c r="T700" s="37">
        <v>1.0012698414404759</v>
      </c>
      <c r="U700" s="37">
        <v>0.13275968686831208</v>
      </c>
      <c r="V700" s="37">
        <v>0.20169166403104466</v>
      </c>
      <c r="W700" s="37">
        <v>0.11498716555053345</v>
      </c>
      <c r="X700" s="37">
        <v>0.10139317439975848</v>
      </c>
    </row>
    <row r="701" spans="1:24" x14ac:dyDescent="0.3">
      <c r="A701" s="34">
        <v>30803</v>
      </c>
      <c r="B701" s="33">
        <v>156.6</v>
      </c>
      <c r="C701" s="33">
        <v>7.2666700000000004</v>
      </c>
      <c r="D701" s="33">
        <v>15.886699999999999</v>
      </c>
      <c r="E701" s="37">
        <v>3.5088888559387632E-2</v>
      </c>
      <c r="F701" s="37">
        <v>-1.5939986009490426E-2</v>
      </c>
      <c r="G701" s="37">
        <v>9.3264044077971953E-2</v>
      </c>
      <c r="H701" s="37">
        <v>3.9317198783588303E-2</v>
      </c>
      <c r="I701" s="33">
        <v>103.4</v>
      </c>
      <c r="J701" s="33">
        <v>13.41</v>
      </c>
      <c r="K701" s="33">
        <v>393.3976769825918</v>
      </c>
      <c r="L701" s="33">
        <v>18.254732422727272</v>
      </c>
      <c r="M701" s="33">
        <v>107295.81657364499</v>
      </c>
      <c r="N701" s="33">
        <v>39.909264846228233</v>
      </c>
      <c r="O701" s="33">
        <v>10884.90708276198</v>
      </c>
      <c r="P701" s="33">
        <v>9.2318318168960509</v>
      </c>
      <c r="Q701" s="33">
        <v>11.781082542587823</v>
      </c>
      <c r="R701" s="33">
        <v>9.8573020199286194</v>
      </c>
      <c r="S701" s="37">
        <v>-6.3653938670760711E-3</v>
      </c>
      <c r="T701" s="37">
        <v>0.99363460613292398</v>
      </c>
      <c r="U701" s="37">
        <v>0.13886526777152719</v>
      </c>
      <c r="V701" s="37">
        <v>0.1975131501312628</v>
      </c>
      <c r="W701" s="37">
        <v>0.12114574443385884</v>
      </c>
      <c r="X701" s="37">
        <v>9.7526378569914307E-2</v>
      </c>
    </row>
    <row r="702" spans="1:24" x14ac:dyDescent="0.3">
      <c r="A702" s="34">
        <v>30834</v>
      </c>
      <c r="B702" s="33">
        <v>153.1</v>
      </c>
      <c r="C702" s="33">
        <v>7.31</v>
      </c>
      <c r="D702" s="33">
        <v>16.2</v>
      </c>
      <c r="E702" s="37">
        <v>-1.6236966478389014E-3</v>
      </c>
      <c r="F702" s="37">
        <v>-2.7652058582369854E-2</v>
      </c>
      <c r="G702" s="37">
        <v>8.9982610396568852E-2</v>
      </c>
      <c r="H702" s="37">
        <v>4.0755625216132074E-2</v>
      </c>
      <c r="I702" s="33">
        <v>103.7</v>
      </c>
      <c r="J702" s="33">
        <v>13.56</v>
      </c>
      <c r="K702" s="33">
        <v>383.49261620057854</v>
      </c>
      <c r="L702" s="33">
        <v>18.310457377049175</v>
      </c>
      <c r="M702" s="33">
        <v>105010.46509748838</v>
      </c>
      <c r="N702" s="33">
        <v>40.578578592092576</v>
      </c>
      <c r="O702" s="33">
        <v>11111.492714430517</v>
      </c>
      <c r="P702" s="33">
        <v>9.0101855122910113</v>
      </c>
      <c r="Q702" s="33">
        <v>11.497716640781471</v>
      </c>
      <c r="R702" s="33">
        <v>9.4506172839506171</v>
      </c>
      <c r="S702" s="37">
        <v>-2.2603480893064659E-2</v>
      </c>
      <c r="T702" s="37">
        <v>0.97739651910693537</v>
      </c>
      <c r="U702" s="37">
        <v>0.17313077343589245</v>
      </c>
      <c r="V702" s="37">
        <v>0.19944252141550667</v>
      </c>
      <c r="W702" s="37">
        <v>0.12990616916439901</v>
      </c>
      <c r="X702" s="37">
        <v>9.8990782680205669E-2</v>
      </c>
    </row>
    <row r="703" spans="1:24" x14ac:dyDescent="0.3">
      <c r="A703" s="34">
        <v>30864</v>
      </c>
      <c r="B703" s="33">
        <v>151.1</v>
      </c>
      <c r="C703" s="33">
        <v>7.3333300000000001</v>
      </c>
      <c r="D703" s="33">
        <v>16.32</v>
      </c>
      <c r="E703" s="37">
        <v>-3.6923557465812218E-2</v>
      </c>
      <c r="F703" s="37">
        <v>-3.9306977720862779E-2</v>
      </c>
      <c r="G703" s="37">
        <v>8.6778592563894641E-2</v>
      </c>
      <c r="H703" s="37">
        <v>4.2120501835489321E-2</v>
      </c>
      <c r="I703" s="33">
        <v>104.1</v>
      </c>
      <c r="J703" s="33">
        <v>13.36</v>
      </c>
      <c r="K703" s="33">
        <v>377.02860999039387</v>
      </c>
      <c r="L703" s="33">
        <v>18.298313808741597</v>
      </c>
      <c r="M703" s="33">
        <v>103657.9955244533</v>
      </c>
      <c r="N703" s="33">
        <v>40.72208414985591</v>
      </c>
      <c r="O703" s="33">
        <v>11195.886743607398</v>
      </c>
      <c r="P703" s="33">
        <v>8.8683022140433057</v>
      </c>
      <c r="Q703" s="33">
        <v>11.316241863649713</v>
      </c>
      <c r="R703" s="33">
        <v>9.2585784313725483</v>
      </c>
      <c r="S703" s="37">
        <v>-1.3149433384944209E-2</v>
      </c>
      <c r="T703" s="37">
        <v>0.98685056661505577</v>
      </c>
      <c r="U703" s="37">
        <v>0.22594959268852266</v>
      </c>
      <c r="V703" s="37">
        <v>0.22104238778934882</v>
      </c>
      <c r="W703" s="37">
        <v>0.14065447990164781</v>
      </c>
      <c r="X703" s="37">
        <v>0.10216754309883669</v>
      </c>
    </row>
    <row r="704" spans="1:24" x14ac:dyDescent="0.3">
      <c r="A704" s="34">
        <v>30895</v>
      </c>
      <c r="B704" s="33">
        <v>164.4</v>
      </c>
      <c r="C704" s="33">
        <v>7.3566700000000003</v>
      </c>
      <c r="D704" s="33">
        <v>16.440000000000001</v>
      </c>
      <c r="E704" s="37">
        <v>-5.1770388219286256E-2</v>
      </c>
      <c r="F704" s="37">
        <v>-3.1042149645230666E-2</v>
      </c>
      <c r="G704" s="37">
        <v>8.1140643504685528E-2</v>
      </c>
      <c r="H704" s="37">
        <v>4.4133008037560373E-2</v>
      </c>
      <c r="I704" s="33">
        <v>104.5</v>
      </c>
      <c r="J704" s="33">
        <v>12.72</v>
      </c>
      <c r="K704" s="33">
        <v>408.64491100478466</v>
      </c>
      <c r="L704" s="33">
        <v>18.286288062296649</v>
      </c>
      <c r="M704" s="33">
        <v>112769.3528464181</v>
      </c>
      <c r="N704" s="33">
        <v>40.864491100478467</v>
      </c>
      <c r="O704" s="33">
        <v>11276.935284641811</v>
      </c>
      <c r="P704" s="33">
        <v>9.6230632573731736</v>
      </c>
      <c r="Q704" s="33">
        <v>12.274711609555554</v>
      </c>
      <c r="R704" s="33">
        <v>10</v>
      </c>
      <c r="S704" s="37">
        <v>8.4360613343385682E-2</v>
      </c>
      <c r="T704" s="37">
        <v>1.0843606133433856</v>
      </c>
      <c r="U704" s="37">
        <v>0.26573726181139157</v>
      </c>
      <c r="V704" s="37">
        <v>0.23506926586849897</v>
      </c>
      <c r="W704" s="37">
        <v>0.14833494532363911</v>
      </c>
      <c r="X704" s="37">
        <v>0.10273615637031774</v>
      </c>
    </row>
    <row r="705" spans="1:24" x14ac:dyDescent="0.3">
      <c r="A705" s="34">
        <v>30926</v>
      </c>
      <c r="B705" s="33">
        <v>166.1</v>
      </c>
      <c r="C705" s="33">
        <v>7.38</v>
      </c>
      <c r="D705" s="33">
        <v>16.559999999999999</v>
      </c>
      <c r="E705" s="37">
        <v>-6.6395134426157076E-2</v>
      </c>
      <c r="F705" s="37">
        <v>-2.308841772997372E-2</v>
      </c>
      <c r="G705" s="37">
        <v>7.5428567730014606E-2</v>
      </c>
      <c r="H705" s="37">
        <v>4.6077843347080538E-2</v>
      </c>
      <c r="I705" s="33">
        <v>105</v>
      </c>
      <c r="J705" s="33">
        <v>12.52</v>
      </c>
      <c r="K705" s="33">
        <v>410.90450761904759</v>
      </c>
      <c r="L705" s="33">
        <v>18.256925142857142</v>
      </c>
      <c r="M705" s="33">
        <v>113812.75680385338</v>
      </c>
      <c r="N705" s="33">
        <v>40.96675885714285</v>
      </c>
      <c r="O705" s="33">
        <v>11347.015368283033</v>
      </c>
      <c r="P705" s="33">
        <v>9.6873413136280888</v>
      </c>
      <c r="Q705" s="33">
        <v>12.351552352066452</v>
      </c>
      <c r="R705" s="33">
        <v>10.030193236714977</v>
      </c>
      <c r="S705" s="37">
        <v>1.0287533997169663E-2</v>
      </c>
      <c r="T705" s="37">
        <v>1.0102875339971698</v>
      </c>
      <c r="U705" s="37">
        <v>0.14151642861250435</v>
      </c>
      <c r="V705" s="37">
        <v>0.22747056372478092</v>
      </c>
      <c r="W705" s="37">
        <v>0.14052897929588681</v>
      </c>
      <c r="X705" s="37">
        <v>9.7358808922540341E-2</v>
      </c>
    </row>
    <row r="706" spans="1:24" x14ac:dyDescent="0.3">
      <c r="A706" s="34">
        <v>30956</v>
      </c>
      <c r="B706" s="33">
        <v>164.8</v>
      </c>
      <c r="C706" s="33">
        <v>7.43</v>
      </c>
      <c r="D706" s="33">
        <v>16.5867</v>
      </c>
      <c r="E706" s="37">
        <v>-8.0814777934817839E-2</v>
      </c>
      <c r="F706" s="37">
        <v>-1.5426389084848946E-2</v>
      </c>
      <c r="G706" s="37">
        <v>6.9638547444916377E-2</v>
      </c>
      <c r="H706" s="37">
        <v>4.7958712131292103E-2</v>
      </c>
      <c r="I706" s="33">
        <v>105.3</v>
      </c>
      <c r="J706" s="33">
        <v>12.16</v>
      </c>
      <c r="K706" s="33">
        <v>406.527012345679</v>
      </c>
      <c r="L706" s="33">
        <v>18.328250617283949</v>
      </c>
      <c r="M706" s="33">
        <v>113023.32177755305</v>
      </c>
      <c r="N706" s="33">
        <v>40.915907740740742</v>
      </c>
      <c r="O706" s="33">
        <v>11375.509292037252</v>
      </c>
      <c r="P706" s="33">
        <v>9.5950707030485098</v>
      </c>
      <c r="Q706" s="33">
        <v>12.229383028121235</v>
      </c>
      <c r="R706" s="33">
        <v>9.9356713511427834</v>
      </c>
      <c r="S706" s="37">
        <v>-7.8573991438777111E-3</v>
      </c>
      <c r="T706" s="37">
        <v>0.99214260085612227</v>
      </c>
      <c r="U706" s="37">
        <v>0.10440523949405578</v>
      </c>
      <c r="V706" s="37">
        <v>0.2125977219822488</v>
      </c>
      <c r="W706" s="37">
        <v>0.1388659565619621</v>
      </c>
      <c r="X706" s="37">
        <v>9.6914235685636285E-2</v>
      </c>
    </row>
    <row r="707" spans="1:24" x14ac:dyDescent="0.3">
      <c r="A707" s="34">
        <v>30987</v>
      </c>
      <c r="B707" s="33">
        <v>166.3</v>
      </c>
      <c r="C707" s="33">
        <v>7.48</v>
      </c>
      <c r="D707" s="33">
        <v>16.613299999999999</v>
      </c>
      <c r="E707" s="37">
        <v>-9.4833536444263622E-2</v>
      </c>
      <c r="F707" s="37">
        <v>-4.8625779863615826E-3</v>
      </c>
      <c r="G707" s="37">
        <v>6.705405627718708E-2</v>
      </c>
      <c r="H707" s="37">
        <v>5.1649270517140522E-2</v>
      </c>
      <c r="I707" s="33">
        <v>105.3</v>
      </c>
      <c r="J707" s="33">
        <v>11.57</v>
      </c>
      <c r="K707" s="33">
        <v>410.2271975308642</v>
      </c>
      <c r="L707" s="33">
        <v>18.451590123456789</v>
      </c>
      <c r="M707" s="33">
        <v>114479.54863783423</v>
      </c>
      <c r="N707" s="33">
        <v>40.981524358024686</v>
      </c>
      <c r="O707" s="33">
        <v>11436.458721496881</v>
      </c>
      <c r="P707" s="33">
        <v>9.6919732217830958</v>
      </c>
      <c r="Q707" s="33">
        <v>12.348679358880021</v>
      </c>
      <c r="R707" s="33">
        <v>10.010052187103106</v>
      </c>
      <c r="S707" s="37">
        <v>9.0607687235106909E-3</v>
      </c>
      <c r="T707" s="37">
        <v>1.0090607687235107</v>
      </c>
      <c r="U707" s="37">
        <v>0.12577739151552336</v>
      </c>
      <c r="V707" s="37">
        <v>0.16859852534295161</v>
      </c>
      <c r="W707" s="37">
        <v>0.14052024949139685</v>
      </c>
      <c r="X707" s="37">
        <v>9.7024802481640471E-2</v>
      </c>
    </row>
    <row r="708" spans="1:24" x14ac:dyDescent="0.3">
      <c r="A708" s="34">
        <v>31017</v>
      </c>
      <c r="B708" s="33">
        <v>164.5</v>
      </c>
      <c r="C708" s="33">
        <v>7.53</v>
      </c>
      <c r="D708" s="33">
        <v>16.64</v>
      </c>
      <c r="E708" s="37">
        <v>-0.108795818667487</v>
      </c>
      <c r="F708" s="37">
        <v>5.3529689001301506E-3</v>
      </c>
      <c r="G708" s="37">
        <v>6.4445278604509326E-2</v>
      </c>
      <c r="H708" s="37">
        <v>5.519940425893477E-2</v>
      </c>
      <c r="I708" s="33">
        <v>105.3</v>
      </c>
      <c r="J708" s="33">
        <v>11.5</v>
      </c>
      <c r="K708" s="33">
        <v>405.78697530864196</v>
      </c>
      <c r="L708" s="33">
        <v>18.574929629629629</v>
      </c>
      <c r="M708" s="33">
        <v>113672.40930663842</v>
      </c>
      <c r="N708" s="33">
        <v>41.047387654320993</v>
      </c>
      <c r="O708" s="33">
        <v>11498.534290957226</v>
      </c>
      <c r="P708" s="33">
        <v>9.5950548011334611</v>
      </c>
      <c r="Q708" s="33">
        <v>12.22216248914615</v>
      </c>
      <c r="R708" s="33">
        <v>9.8858173076923066</v>
      </c>
      <c r="S708" s="37">
        <v>-1.0882815993455508E-2</v>
      </c>
      <c r="T708" s="37">
        <v>0.98911718400654447</v>
      </c>
      <c r="U708" s="37">
        <v>0.18140066698422008</v>
      </c>
      <c r="V708" s="37">
        <v>0.11693323394529287</v>
      </c>
      <c r="W708" s="37">
        <v>0.1344139790696337</v>
      </c>
      <c r="X708" s="37">
        <v>9.550333192069882E-2</v>
      </c>
    </row>
    <row r="709" spans="1:24" x14ac:dyDescent="0.3">
      <c r="A709" s="34">
        <v>31048</v>
      </c>
      <c r="B709" s="33">
        <v>171.6</v>
      </c>
      <c r="C709" s="33">
        <v>7.5733300000000003</v>
      </c>
      <c r="D709" s="33">
        <v>16.556699999999999</v>
      </c>
      <c r="E709" s="37">
        <v>-0.12272485395580968</v>
      </c>
      <c r="F709" s="37">
        <v>1.5241631640570574E-2</v>
      </c>
      <c r="G709" s="37">
        <v>6.1544212909566021E-2</v>
      </c>
      <c r="H709" s="37">
        <v>5.8617934812451367E-2</v>
      </c>
      <c r="I709" s="33">
        <v>105.5</v>
      </c>
      <c r="J709" s="33">
        <v>11.38</v>
      </c>
      <c r="K709" s="33">
        <v>422.49871848341229</v>
      </c>
      <c r="L709" s="33">
        <v>18.6463998814218</v>
      </c>
      <c r="M709" s="33">
        <v>118789.12325594322</v>
      </c>
      <c r="N709" s="33">
        <v>40.764478626540274</v>
      </c>
      <c r="O709" s="33">
        <v>11461.281334566871</v>
      </c>
      <c r="P709" s="33">
        <v>9.997001177730457</v>
      </c>
      <c r="Q709" s="33">
        <v>12.729627871083467</v>
      </c>
      <c r="R709" s="33">
        <v>10.364384206997771</v>
      </c>
      <c r="S709" s="37">
        <v>4.2255616848435186E-2</v>
      </c>
      <c r="T709" s="37">
        <v>1.0422556168484352</v>
      </c>
      <c r="U709" s="37">
        <v>0.2522419714677866</v>
      </c>
      <c r="V709" s="37">
        <v>0.11502974516421638</v>
      </c>
      <c r="W709" s="37">
        <v>0.14150278912537573</v>
      </c>
      <c r="X709" s="37">
        <v>9.5317490989153875E-2</v>
      </c>
    </row>
    <row r="710" spans="1:24" x14ac:dyDescent="0.3">
      <c r="A710" s="34">
        <v>31079</v>
      </c>
      <c r="B710" s="33">
        <v>180.9</v>
      </c>
      <c r="C710" s="33">
        <v>7.6166700000000001</v>
      </c>
      <c r="D710" s="33">
        <v>16.473299999999998</v>
      </c>
      <c r="E710" s="37">
        <v>-0.12011230405053275</v>
      </c>
      <c r="F710" s="37">
        <v>2.3712161969831946E-2</v>
      </c>
      <c r="G710" s="37">
        <v>5.9159080987599033E-2</v>
      </c>
      <c r="H710" s="37">
        <v>6.1214105577278133E-2</v>
      </c>
      <c r="I710" s="33">
        <v>106</v>
      </c>
      <c r="J710" s="33">
        <v>11.51</v>
      </c>
      <c r="K710" s="33">
        <v>443.29545000000002</v>
      </c>
      <c r="L710" s="33">
        <v>18.664649834999999</v>
      </c>
      <c r="M710" s="33">
        <v>125073.61242265734</v>
      </c>
      <c r="N710" s="33">
        <v>40.367821649999989</v>
      </c>
      <c r="O710" s="33">
        <v>11389.580649652627</v>
      </c>
      <c r="P710" s="33">
        <v>10.494935172607082</v>
      </c>
      <c r="Q710" s="33">
        <v>13.357385583224788</v>
      </c>
      <c r="R710" s="33">
        <v>10.981406275609624</v>
      </c>
      <c r="S710" s="37">
        <v>5.2778205347387516E-2</v>
      </c>
      <c r="T710" s="37">
        <v>1.0527782053473875</v>
      </c>
      <c r="U710" s="37">
        <v>0.20667793446063798</v>
      </c>
      <c r="V710" s="37">
        <v>0.11386746712619722</v>
      </c>
      <c r="W710" s="37">
        <v>0.12799791980477249</v>
      </c>
      <c r="X710" s="37">
        <v>9.332568230081506E-2</v>
      </c>
    </row>
    <row r="711" spans="1:24" x14ac:dyDescent="0.3">
      <c r="A711" s="34">
        <v>31107</v>
      </c>
      <c r="B711" s="33">
        <v>179.4</v>
      </c>
      <c r="C711" s="33">
        <v>7.66</v>
      </c>
      <c r="D711" s="33">
        <v>16.39</v>
      </c>
      <c r="E711" s="37">
        <v>-0.1174678811487071</v>
      </c>
      <c r="F711" s="37">
        <v>3.2065487253219338E-2</v>
      </c>
      <c r="G711" s="37">
        <v>5.6444640022450976E-2</v>
      </c>
      <c r="H711" s="37">
        <v>6.3771389458277206E-2</v>
      </c>
      <c r="I711" s="33">
        <v>106.4</v>
      </c>
      <c r="J711" s="33">
        <v>11.86</v>
      </c>
      <c r="K711" s="33">
        <v>437.96699436090222</v>
      </c>
      <c r="L711" s="33">
        <v>18.700262969924811</v>
      </c>
      <c r="M711" s="33">
        <v>124009.89729728442</v>
      </c>
      <c r="N711" s="33">
        <v>40.012703665413532</v>
      </c>
      <c r="O711" s="33">
        <v>11329.55527704845</v>
      </c>
      <c r="P711" s="33">
        <v>10.373217214924734</v>
      </c>
      <c r="Q711" s="33">
        <v>13.197786108739972</v>
      </c>
      <c r="R711" s="33">
        <v>10.945698596705308</v>
      </c>
      <c r="S711" s="37">
        <v>-8.3264427765536685E-3</v>
      </c>
      <c r="T711" s="37">
        <v>0.9916735572234463</v>
      </c>
      <c r="U711" s="37">
        <v>0.20624145176080555</v>
      </c>
      <c r="V711" s="37">
        <v>0.10647274838673493</v>
      </c>
      <c r="W711" s="37">
        <v>0.11178842620580465</v>
      </c>
      <c r="X711" s="37">
        <v>9.1629227112160372E-2</v>
      </c>
    </row>
    <row r="712" spans="1:24" x14ac:dyDescent="0.3">
      <c r="A712" s="34">
        <v>31138</v>
      </c>
      <c r="B712" s="33">
        <v>180.6</v>
      </c>
      <c r="C712" s="33">
        <v>7.6866700000000003</v>
      </c>
      <c r="D712" s="33">
        <v>16.13</v>
      </c>
      <c r="E712" s="37">
        <v>-0.11480190561666725</v>
      </c>
      <c r="F712" s="37">
        <v>4.0299039452641239E-2</v>
      </c>
      <c r="G712" s="37">
        <v>5.3664161705105684E-2</v>
      </c>
      <c r="H712" s="37">
        <v>6.6290266383042251E-2</v>
      </c>
      <c r="I712" s="33">
        <v>106.9</v>
      </c>
      <c r="J712" s="33">
        <v>11.43</v>
      </c>
      <c r="K712" s="33">
        <v>438.83434798877448</v>
      </c>
      <c r="L712" s="33">
        <v>18.677601426660427</v>
      </c>
      <c r="M712" s="33">
        <v>124696.19951732908</v>
      </c>
      <c r="N712" s="33">
        <v>39.19378755846585</v>
      </c>
      <c r="O712" s="33">
        <v>11137.041518352813</v>
      </c>
      <c r="P712" s="33">
        <v>10.39711871981682</v>
      </c>
      <c r="Q712" s="33">
        <v>13.224090599429941</v>
      </c>
      <c r="R712" s="33">
        <v>11.196528208307502</v>
      </c>
      <c r="S712" s="37">
        <v>6.6666913581892974E-3</v>
      </c>
      <c r="T712" s="37">
        <v>1.0066666913581892</v>
      </c>
      <c r="U712" s="37">
        <v>0.28586443213290513</v>
      </c>
      <c r="V712" s="37">
        <v>0.1189114455148701</v>
      </c>
      <c r="W712" s="37">
        <v>0.11825573591544725</v>
      </c>
      <c r="X712" s="37">
        <v>9.4766934016949911E-2</v>
      </c>
    </row>
    <row r="713" spans="1:24" x14ac:dyDescent="0.3">
      <c r="A713" s="34">
        <v>31168</v>
      </c>
      <c r="B713" s="33">
        <v>184.9</v>
      </c>
      <c r="C713" s="33">
        <v>7.71333</v>
      </c>
      <c r="D713" s="33">
        <v>15.87</v>
      </c>
      <c r="E713" s="37">
        <v>-9.6503913485580739E-2</v>
      </c>
      <c r="F713" s="37">
        <v>6.3224838606311451E-2</v>
      </c>
      <c r="G713" s="37">
        <v>5.562733680964449E-2</v>
      </c>
      <c r="H713" s="37">
        <v>6.9811182506626324E-2</v>
      </c>
      <c r="I713" s="33">
        <v>107.3</v>
      </c>
      <c r="J713" s="33">
        <v>10.85</v>
      </c>
      <c r="K713" s="33">
        <v>447.60791891891893</v>
      </c>
      <c r="L713" s="33">
        <v>18.672512651351351</v>
      </c>
      <c r="M713" s="33">
        <v>127631.39265040225</v>
      </c>
      <c r="N713" s="33">
        <v>38.418267567567568</v>
      </c>
      <c r="O713" s="33">
        <v>10954.625210177846</v>
      </c>
      <c r="P713" s="33">
        <v>10.608120467860093</v>
      </c>
      <c r="Q713" s="33">
        <v>13.488455241725175</v>
      </c>
      <c r="R713" s="33">
        <v>11.650913673597984</v>
      </c>
      <c r="S713" s="37">
        <v>2.3530497410194251E-2</v>
      </c>
      <c r="T713" s="37">
        <v>1.0235304974101942</v>
      </c>
      <c r="U713" s="37">
        <v>0.30831299646938781</v>
      </c>
      <c r="V713" s="37">
        <v>0.11270213933056628</v>
      </c>
      <c r="W713" s="37">
        <v>0.11674659631358875</v>
      </c>
      <c r="X713" s="37">
        <v>9.7026832669850016E-2</v>
      </c>
    </row>
    <row r="714" spans="1:24" x14ac:dyDescent="0.3">
      <c r="A714" s="34">
        <v>31199</v>
      </c>
      <c r="B714" s="33">
        <v>188.9</v>
      </c>
      <c r="C714" s="33">
        <v>7.74</v>
      </c>
      <c r="D714" s="33">
        <v>15.61</v>
      </c>
      <c r="E714" s="37">
        <v>-7.7595124196675358E-2</v>
      </c>
      <c r="F714" s="37">
        <v>8.5406368948616418E-2</v>
      </c>
      <c r="G714" s="37">
        <v>5.7636702615529778E-2</v>
      </c>
      <c r="H714" s="37">
        <v>7.3324165718600121E-2</v>
      </c>
      <c r="I714" s="33">
        <v>107.6</v>
      </c>
      <c r="J714" s="33">
        <v>10.16</v>
      </c>
      <c r="K714" s="33">
        <v>456.01618680297395</v>
      </c>
      <c r="L714" s="33">
        <v>18.684834758364314</v>
      </c>
      <c r="M714" s="33">
        <v>130472.9194484444</v>
      </c>
      <c r="N714" s="33">
        <v>37.683497490706316</v>
      </c>
      <c r="O714" s="33">
        <v>10781.80133716367</v>
      </c>
      <c r="P714" s="33">
        <v>10.810049845861212</v>
      </c>
      <c r="Q714" s="33">
        <v>13.7414262692464</v>
      </c>
      <c r="R714" s="33">
        <v>12.101217168481742</v>
      </c>
      <c r="S714" s="37">
        <v>2.1402636114384681E-2</v>
      </c>
      <c r="T714" s="37">
        <v>1.0214026361143846</v>
      </c>
      <c r="U714" s="37">
        <v>0.28091803165595342</v>
      </c>
      <c r="V714" s="37">
        <v>9.6347132900781673E-2</v>
      </c>
      <c r="W714" s="37">
        <v>0.11901063192615702</v>
      </c>
      <c r="X714" s="37">
        <v>9.7742725007601727E-2</v>
      </c>
    </row>
    <row r="715" spans="1:24" x14ac:dyDescent="0.3">
      <c r="A715" s="34">
        <v>31229</v>
      </c>
      <c r="B715" s="33">
        <v>192.5</v>
      </c>
      <c r="C715" s="33">
        <v>7.7733299999999996</v>
      </c>
      <c r="D715" s="33">
        <v>15.4833</v>
      </c>
      <c r="E715" s="37">
        <v>-5.8057511571330211E-2</v>
      </c>
      <c r="F715" s="37">
        <v>0.10692866202604279</v>
      </c>
      <c r="G715" s="37">
        <v>5.9692061192422763E-2</v>
      </c>
      <c r="H715" s="37">
        <v>7.6831967406148394E-2</v>
      </c>
      <c r="I715" s="33">
        <v>107.8</v>
      </c>
      <c r="J715" s="33">
        <v>10.31</v>
      </c>
      <c r="K715" s="33">
        <v>463.84464285714284</v>
      </c>
      <c r="L715" s="33">
        <v>18.730480403432281</v>
      </c>
      <c r="M715" s="33">
        <v>133159.34430942463</v>
      </c>
      <c r="N715" s="33">
        <v>37.308289655844156</v>
      </c>
      <c r="O715" s="33">
        <v>10710.36922465514</v>
      </c>
      <c r="P715" s="33">
        <v>10.99756395679338</v>
      </c>
      <c r="Q715" s="33">
        <v>13.97641908312284</v>
      </c>
      <c r="R715" s="33">
        <v>12.432750124327502</v>
      </c>
      <c r="S715" s="37">
        <v>1.8878379220375024E-2</v>
      </c>
      <c r="T715" s="37">
        <v>1.0188783792203751</v>
      </c>
      <c r="U715" s="37">
        <v>0.28933289751263835</v>
      </c>
      <c r="V715" s="37">
        <v>0.1073678771368014</v>
      </c>
      <c r="W715" s="37">
        <v>0.12041714680058746</v>
      </c>
      <c r="X715" s="37">
        <v>9.8512938188347832E-2</v>
      </c>
    </row>
    <row r="716" spans="1:24" x14ac:dyDescent="0.3">
      <c r="A716" s="34">
        <v>31260</v>
      </c>
      <c r="B716" s="33">
        <v>188.3</v>
      </c>
      <c r="C716" s="33">
        <v>7.8066700000000004</v>
      </c>
      <c r="D716" s="33">
        <v>15.3567</v>
      </c>
      <c r="E716" s="37">
        <v>-4.7307686284496886E-2</v>
      </c>
      <c r="F716" s="37">
        <v>0.11507865834786646</v>
      </c>
      <c r="G716" s="37">
        <v>6.2838609169960868E-2</v>
      </c>
      <c r="H716" s="37">
        <v>7.8381114653912398E-2</v>
      </c>
      <c r="I716" s="33">
        <v>108</v>
      </c>
      <c r="J716" s="33">
        <v>10.33</v>
      </c>
      <c r="K716" s="33">
        <v>452.88416574074074</v>
      </c>
      <c r="L716" s="33">
        <v>18.775981041759259</v>
      </c>
      <c r="M716" s="33">
        <v>130462.01840864886</v>
      </c>
      <c r="N716" s="33">
        <v>36.934711991666667</v>
      </c>
      <c r="O716" s="33">
        <v>10639.756123717993</v>
      </c>
      <c r="P716" s="33">
        <v>10.738799808877282</v>
      </c>
      <c r="Q716" s="33">
        <v>13.646192185229479</v>
      </c>
      <c r="R716" s="33">
        <v>12.261748943457905</v>
      </c>
      <c r="S716" s="37">
        <v>-2.2059718064732104E-2</v>
      </c>
      <c r="T716" s="37">
        <v>0.97794028193526794</v>
      </c>
      <c r="U716" s="37">
        <v>0.23885635952110573</v>
      </c>
      <c r="V716" s="37">
        <v>9.9081144545220212E-2</v>
      </c>
      <c r="W716" s="37">
        <v>0.11643779641135588</v>
      </c>
      <c r="X716" s="37">
        <v>9.9887578238883279E-2</v>
      </c>
    </row>
    <row r="717" spans="1:24" x14ac:dyDescent="0.3">
      <c r="A717" s="34">
        <v>31291</v>
      </c>
      <c r="B717" s="33">
        <v>184.1</v>
      </c>
      <c r="C717" s="33">
        <v>7.84</v>
      </c>
      <c r="D717" s="33">
        <v>15.23</v>
      </c>
      <c r="E717" s="37">
        <v>-3.6392557277198478E-2</v>
      </c>
      <c r="F717" s="37">
        <v>0.12317084154921254</v>
      </c>
      <c r="G717" s="37">
        <v>6.5987097657851379E-2</v>
      </c>
      <c r="H717" s="37">
        <v>7.9931402341072655E-2</v>
      </c>
      <c r="I717" s="33">
        <v>108.3</v>
      </c>
      <c r="J717" s="33">
        <v>10.37</v>
      </c>
      <c r="K717" s="33">
        <v>441.55611542012923</v>
      </c>
      <c r="L717" s="33">
        <v>18.803910618651891</v>
      </c>
      <c r="M717" s="33">
        <v>127650.15746342954</v>
      </c>
      <c r="N717" s="33">
        <v>36.528515143120956</v>
      </c>
      <c r="O717" s="33">
        <v>10560.086356154437</v>
      </c>
      <c r="P717" s="33">
        <v>10.471234661697547</v>
      </c>
      <c r="Q717" s="33">
        <v>13.306583154373692</v>
      </c>
      <c r="R717" s="33">
        <v>12.087984241628364</v>
      </c>
      <c r="S717" s="37">
        <v>-2.2557347424074628E-2</v>
      </c>
      <c r="T717" s="37">
        <v>0.97744265257592533</v>
      </c>
      <c r="U717" s="37">
        <v>0.29186696525162814</v>
      </c>
      <c r="V717" s="37">
        <v>9.9695333831919086E-2</v>
      </c>
      <c r="W717" s="37">
        <v>0.10304990672573666</v>
      </c>
      <c r="X717" s="37">
        <v>0.10245088481562448</v>
      </c>
    </row>
    <row r="718" spans="1:24" x14ac:dyDescent="0.3">
      <c r="A718" s="34">
        <v>31321</v>
      </c>
      <c r="B718" s="33">
        <v>186.2</v>
      </c>
      <c r="C718" s="33">
        <v>7.86</v>
      </c>
      <c r="D718" s="33">
        <v>15.023300000000001</v>
      </c>
      <c r="E718" s="37">
        <v>-2.5282209264327005E-2</v>
      </c>
      <c r="F718" s="37">
        <v>0.13120953992064965</v>
      </c>
      <c r="G718" s="37">
        <v>6.9140548157042403E-2</v>
      </c>
      <c r="H718" s="37">
        <v>8.1484334359131161E-2</v>
      </c>
      <c r="I718" s="33">
        <v>108.7</v>
      </c>
      <c r="J718" s="33">
        <v>10.24</v>
      </c>
      <c r="K718" s="33">
        <v>444.9494811407543</v>
      </c>
      <c r="L718" s="33">
        <v>18.782507635694571</v>
      </c>
      <c r="M718" s="33">
        <v>129083.6396821152</v>
      </c>
      <c r="N718" s="33">
        <v>35.900158646734127</v>
      </c>
      <c r="O718" s="33">
        <v>10414.942234351887</v>
      </c>
      <c r="P718" s="33">
        <v>10.552516982943748</v>
      </c>
      <c r="Q718" s="33">
        <v>13.410439843384857</v>
      </c>
      <c r="R718" s="33">
        <v>12.39408119387884</v>
      </c>
      <c r="S718" s="37">
        <v>1.134227660393451E-2</v>
      </c>
      <c r="T718" s="37">
        <v>1.0113422766039346</v>
      </c>
      <c r="U718" s="37">
        <v>0.28503324358249849</v>
      </c>
      <c r="V718" s="37">
        <v>0.11276371263111251</v>
      </c>
      <c r="W718" s="37">
        <v>9.7838969093457351E-2</v>
      </c>
      <c r="X718" s="37">
        <v>0.10817980952227302</v>
      </c>
    </row>
    <row r="719" spans="1:24" x14ac:dyDescent="0.3">
      <c r="A719" s="34">
        <v>31352</v>
      </c>
      <c r="B719" s="33">
        <v>197.5</v>
      </c>
      <c r="C719" s="33">
        <v>7.88</v>
      </c>
      <c r="D719" s="33">
        <v>14.816700000000001</v>
      </c>
      <c r="E719" s="37">
        <v>-2.0017808901331313E-2</v>
      </c>
      <c r="F719" s="37">
        <v>0.1408638514068663</v>
      </c>
      <c r="G719" s="37">
        <v>7.0667318415534197E-2</v>
      </c>
      <c r="H719" s="37">
        <v>8.1692041016364847E-2</v>
      </c>
      <c r="I719" s="33">
        <v>109</v>
      </c>
      <c r="J719" s="33">
        <v>9.7799999999999994</v>
      </c>
      <c r="K719" s="33">
        <v>470.653371559633</v>
      </c>
      <c r="L719" s="33">
        <v>18.77847376146789</v>
      </c>
      <c r="M719" s="33">
        <v>136994.54048513484</v>
      </c>
      <c r="N719" s="33">
        <v>35.309011698165136</v>
      </c>
      <c r="O719" s="33">
        <v>10277.503838005558</v>
      </c>
      <c r="P719" s="33">
        <v>11.164611128667469</v>
      </c>
      <c r="Q719" s="33">
        <v>14.186571464023917</v>
      </c>
      <c r="R719" s="33">
        <v>13.329553814277132</v>
      </c>
      <c r="S719" s="37">
        <v>5.8917219498210001E-2</v>
      </c>
      <c r="T719" s="37">
        <v>1.0589172194982099</v>
      </c>
      <c r="U719" s="37">
        <v>0.26581359587962439</v>
      </c>
      <c r="V719" s="37">
        <v>0.12037500226487285</v>
      </c>
      <c r="W719" s="37">
        <v>9.012413822461518E-2</v>
      </c>
      <c r="X719" s="37">
        <v>0.10776016294712232</v>
      </c>
    </row>
    <row r="720" spans="1:24" x14ac:dyDescent="0.3">
      <c r="A720" s="34">
        <v>31382</v>
      </c>
      <c r="B720" s="33">
        <v>207.3</v>
      </c>
      <c r="C720" s="33">
        <v>7.9</v>
      </c>
      <c r="D720" s="33">
        <v>14.61</v>
      </c>
      <c r="E720" s="37">
        <v>-1.4619037923194411E-2</v>
      </c>
      <c r="F720" s="37">
        <v>0.15051611553361166</v>
      </c>
      <c r="G720" s="37">
        <v>7.222287903297353E-2</v>
      </c>
      <c r="H720" s="37">
        <v>8.1904749172522884E-2</v>
      </c>
      <c r="I720" s="33">
        <v>109.3</v>
      </c>
      <c r="J720" s="33">
        <v>9.26</v>
      </c>
      <c r="K720" s="33">
        <v>492.6513897529735</v>
      </c>
      <c r="L720" s="33">
        <v>18.774462031107042</v>
      </c>
      <c r="M720" s="33">
        <v>143852.9671368289</v>
      </c>
      <c r="N720" s="33">
        <v>34.720872186642268</v>
      </c>
      <c r="O720" s="33">
        <v>10138.407379976217</v>
      </c>
      <c r="P720" s="33">
        <v>11.690521474467596</v>
      </c>
      <c r="Q720" s="33">
        <v>14.851243444332484</v>
      </c>
      <c r="R720" s="33">
        <v>14.188911704312117</v>
      </c>
      <c r="S720" s="37">
        <v>4.8428435100557471E-2</v>
      </c>
      <c r="T720" s="37">
        <v>1.0484284351005575</v>
      </c>
      <c r="U720" s="37">
        <v>0.23354129975963867</v>
      </c>
      <c r="V720" s="37">
        <v>9.3180059098171952E-2</v>
      </c>
      <c r="W720" s="37">
        <v>8.3812459767060865E-2</v>
      </c>
      <c r="X720" s="37">
        <v>0.10412122938311796</v>
      </c>
    </row>
    <row r="721" spans="1:24" x14ac:dyDescent="0.3">
      <c r="A721" s="34">
        <v>31413</v>
      </c>
      <c r="B721" s="33">
        <v>208.2</v>
      </c>
      <c r="C721" s="33">
        <v>7.94</v>
      </c>
      <c r="D721" s="33">
        <v>14.58</v>
      </c>
      <c r="E721" s="37">
        <v>-9.0527060965395201E-3</v>
      </c>
      <c r="F721" s="37">
        <v>0.16003182427181084</v>
      </c>
      <c r="G721" s="37">
        <v>7.3812852876785406E-2</v>
      </c>
      <c r="H721" s="37">
        <v>8.2123451238894418E-2</v>
      </c>
      <c r="I721" s="33">
        <v>109.6</v>
      </c>
      <c r="J721" s="33">
        <v>9.19</v>
      </c>
      <c r="K721" s="33">
        <v>493.43589963503644</v>
      </c>
      <c r="L721" s="33">
        <v>18.817872445255475</v>
      </c>
      <c r="M721" s="33">
        <v>144539.93966992912</v>
      </c>
      <c r="N721" s="33">
        <v>34.554733029197081</v>
      </c>
      <c r="O721" s="33">
        <v>10121.961193023857</v>
      </c>
      <c r="P721" s="33">
        <v>11.715007584487985</v>
      </c>
      <c r="Q721" s="33">
        <v>14.879155972876079</v>
      </c>
      <c r="R721" s="33">
        <v>14.2798353909465</v>
      </c>
      <c r="S721" s="37">
        <v>4.3321367391345169E-3</v>
      </c>
      <c r="T721" s="37">
        <v>1.0043321367391345</v>
      </c>
      <c r="U721" s="37">
        <v>0.1932445768142157</v>
      </c>
      <c r="V721" s="37">
        <v>8.397947670957695E-2</v>
      </c>
      <c r="W721" s="37">
        <v>8.2536117129148323E-2</v>
      </c>
      <c r="X721" s="37">
        <v>0.10247656182375486</v>
      </c>
    </row>
    <row r="722" spans="1:24" x14ac:dyDescent="0.3">
      <c r="A722" s="34">
        <v>31444</v>
      </c>
      <c r="B722" s="33">
        <v>219.4</v>
      </c>
      <c r="C722" s="33">
        <v>7.98</v>
      </c>
      <c r="D722" s="33">
        <v>14.55</v>
      </c>
      <c r="E722" s="37">
        <v>7.0629338473531256E-3</v>
      </c>
      <c r="F722" s="37">
        <v>0.16646098890711958</v>
      </c>
      <c r="G722" s="37">
        <v>7.2738373744741125E-2</v>
      </c>
      <c r="H722" s="37">
        <v>8.240972203231145E-2</v>
      </c>
      <c r="I722" s="33">
        <v>109.3</v>
      </c>
      <c r="J722" s="33">
        <v>8.6999999999999993</v>
      </c>
      <c r="K722" s="33">
        <v>521.40721134492219</v>
      </c>
      <c r="L722" s="33">
        <v>18.964583165599269</v>
      </c>
      <c r="M722" s="33">
        <v>153196.38323044032</v>
      </c>
      <c r="N722" s="33">
        <v>34.578281335773099</v>
      </c>
      <c r="O722" s="33">
        <v>10159.559598919355</v>
      </c>
      <c r="P722" s="33">
        <v>12.388219099418125</v>
      </c>
      <c r="Q722" s="33">
        <v>15.727961947238787</v>
      </c>
      <c r="R722" s="33">
        <v>15.079037800687285</v>
      </c>
      <c r="S722" s="37">
        <v>5.2397391660261486E-2</v>
      </c>
      <c r="T722" s="37">
        <v>1.0523973916602616</v>
      </c>
      <c r="U722" s="37">
        <v>0.26175495876394717</v>
      </c>
      <c r="V722" s="37">
        <v>9.3001055576734437E-2</v>
      </c>
      <c r="W722" s="37">
        <v>7.9649014736300927E-2</v>
      </c>
      <c r="X722" s="37">
        <v>0.10201597930268314</v>
      </c>
    </row>
    <row r="723" spans="1:24" x14ac:dyDescent="0.3">
      <c r="A723" s="34">
        <v>31472</v>
      </c>
      <c r="B723" s="33">
        <v>232.3</v>
      </c>
      <c r="C723" s="33">
        <v>8.02</v>
      </c>
      <c r="D723" s="33">
        <v>14.52</v>
      </c>
      <c r="E723" s="37">
        <v>2.3238319606127433E-2</v>
      </c>
      <c r="F723" s="37">
        <v>0.17266382321900675</v>
      </c>
      <c r="G723" s="37">
        <v>7.1654715987111928E-2</v>
      </c>
      <c r="H723" s="37">
        <v>8.2696068893315378E-2</v>
      </c>
      <c r="I723" s="33">
        <v>108.8</v>
      </c>
      <c r="J723" s="33">
        <v>7.78</v>
      </c>
      <c r="K723" s="33">
        <v>554.60130422794123</v>
      </c>
      <c r="L723" s="33">
        <v>19.147234007352942</v>
      </c>
      <c r="M723" s="33">
        <v>163418.05919034741</v>
      </c>
      <c r="N723" s="33">
        <v>34.66556580882353</v>
      </c>
      <c r="O723" s="33">
        <v>10214.5080475413</v>
      </c>
      <c r="P723" s="33">
        <v>13.18902298153272</v>
      </c>
      <c r="Q723" s="33">
        <v>16.734740582959407</v>
      </c>
      <c r="R723" s="33">
        <v>15.998622589531681</v>
      </c>
      <c r="S723" s="37">
        <v>5.7133091935233603E-2</v>
      </c>
      <c r="T723" s="37">
        <v>1.0571330919352335</v>
      </c>
      <c r="U723" s="37">
        <v>0.27105879547863432</v>
      </c>
      <c r="V723" s="37">
        <v>8.5675290468831378E-2</v>
      </c>
      <c r="W723" s="37">
        <v>8.9842570838214009E-2</v>
      </c>
      <c r="X723" s="37">
        <v>0.10232105221980614</v>
      </c>
    </row>
    <row r="724" spans="1:24" x14ac:dyDescent="0.3">
      <c r="A724" s="34">
        <v>31503</v>
      </c>
      <c r="B724" s="33">
        <v>238</v>
      </c>
      <c r="C724" s="33">
        <v>8.0466700000000007</v>
      </c>
      <c r="D724" s="33">
        <v>14.583299999999999</v>
      </c>
      <c r="E724" s="37">
        <v>3.9487402278194139E-2</v>
      </c>
      <c r="F724" s="37">
        <v>0.17878295169345115</v>
      </c>
      <c r="G724" s="37">
        <v>7.1237386824686943E-2</v>
      </c>
      <c r="H724" s="37">
        <v>8.2983085528542055E-2</v>
      </c>
      <c r="I724" s="33">
        <v>108.6</v>
      </c>
      <c r="J724" s="33">
        <v>7.3</v>
      </c>
      <c r="K724" s="33">
        <v>569.2561141804789</v>
      </c>
      <c r="L724" s="33">
        <v>19.246286118876611</v>
      </c>
      <c r="M724" s="33">
        <v>168208.81573384296</v>
      </c>
      <c r="N724" s="33">
        <v>34.880809621546959</v>
      </c>
      <c r="O724" s="33">
        <v>10306.88917013173</v>
      </c>
      <c r="P724" s="33">
        <v>13.55250417286948</v>
      </c>
      <c r="Q724" s="33">
        <v>17.183914355587916</v>
      </c>
      <c r="R724" s="33">
        <v>16.320037302942406</v>
      </c>
      <c r="S724" s="37">
        <v>2.4241033895111203E-2</v>
      </c>
      <c r="T724" s="37">
        <v>1.0242410338951111</v>
      </c>
      <c r="U724" s="37">
        <v>0.25101880271048094</v>
      </c>
      <c r="V724" s="37">
        <v>6.5548592308345199E-2</v>
      </c>
      <c r="W724" s="37">
        <v>8.4072636890903496E-2</v>
      </c>
      <c r="X724" s="37">
        <v>9.6334120556766045E-2</v>
      </c>
    </row>
    <row r="725" spans="1:24" x14ac:dyDescent="0.3">
      <c r="A725" s="34">
        <v>31533</v>
      </c>
      <c r="B725" s="33">
        <v>238.5</v>
      </c>
      <c r="C725" s="33">
        <v>8.0733300000000003</v>
      </c>
      <c r="D725" s="33">
        <v>14.646699999999999</v>
      </c>
      <c r="E725" s="37">
        <v>1.9328878164408536E-2</v>
      </c>
      <c r="F725" s="37">
        <v>0.17848557169749224</v>
      </c>
      <c r="G725" s="37">
        <v>6.4667410220626387E-2</v>
      </c>
      <c r="H725" s="37">
        <v>8.339662542790105E-2</v>
      </c>
      <c r="I725" s="33">
        <v>108.9</v>
      </c>
      <c r="J725" s="33">
        <v>7.71</v>
      </c>
      <c r="K725" s="33">
        <v>568.88053719008258</v>
      </c>
      <c r="L725" s="33">
        <v>19.256856634435259</v>
      </c>
      <c r="M725" s="33">
        <v>168572.01908206247</v>
      </c>
      <c r="N725" s="33">
        <v>34.935943664830113</v>
      </c>
      <c r="O725" s="33">
        <v>10352.301014210667</v>
      </c>
      <c r="P725" s="33">
        <v>13.560046199232335</v>
      </c>
      <c r="Q725" s="33">
        <v>17.180748515167277</v>
      </c>
      <c r="R725" s="33">
        <v>16.283531443943005</v>
      </c>
      <c r="S725" s="37">
        <v>2.0986366569212054E-3</v>
      </c>
      <c r="T725" s="37">
        <v>1.0020986366569211</v>
      </c>
      <c r="U725" s="37">
        <v>0.20797447681817083</v>
      </c>
      <c r="V725" s="37">
        <v>6.8166440675738293E-2</v>
      </c>
      <c r="W725" s="37">
        <v>8.3174310812922592E-2</v>
      </c>
      <c r="X725" s="37">
        <v>9.3935517780495026E-2</v>
      </c>
    </row>
    <row r="726" spans="1:24" x14ac:dyDescent="0.3">
      <c r="A726" s="34">
        <v>31564</v>
      </c>
      <c r="B726" s="33">
        <v>245.3</v>
      </c>
      <c r="C726" s="33">
        <v>8.1</v>
      </c>
      <c r="D726" s="33">
        <v>14.71</v>
      </c>
      <c r="E726" s="37">
        <v>-6.5564702907050521E-4</v>
      </c>
      <c r="F726" s="37">
        <v>0.17818686454680321</v>
      </c>
      <c r="G726" s="37">
        <v>5.8667899939753632E-2</v>
      </c>
      <c r="H726" s="37">
        <v>8.3804258179763558E-2</v>
      </c>
      <c r="I726" s="33">
        <v>109.5</v>
      </c>
      <c r="J726" s="33">
        <v>7.8</v>
      </c>
      <c r="K726" s="33">
        <v>581.89416347031965</v>
      </c>
      <c r="L726" s="33">
        <v>19.214605479452054</v>
      </c>
      <c r="M726" s="33">
        <v>172902.72386108208</v>
      </c>
      <c r="N726" s="33">
        <v>34.894672420091325</v>
      </c>
      <c r="O726" s="33">
        <v>10368.524533210426</v>
      </c>
      <c r="P726" s="33">
        <v>13.888688626457119</v>
      </c>
      <c r="Q726" s="33">
        <v>17.582378520821571</v>
      </c>
      <c r="R726" s="33">
        <v>16.675730795377294</v>
      </c>
      <c r="S726" s="37">
        <v>2.8112640936047848E-2</v>
      </c>
      <c r="T726" s="37">
        <v>1.0281126409360479</v>
      </c>
      <c r="U726" s="37">
        <v>0.2046110455161807</v>
      </c>
      <c r="V726" s="37">
        <v>7.9860289371373128E-2</v>
      </c>
      <c r="W726" s="37">
        <v>8.1851785069209093E-2</v>
      </c>
      <c r="X726" s="37">
        <v>9.5867534827457135E-2</v>
      </c>
    </row>
    <row r="727" spans="1:24" x14ac:dyDescent="0.3">
      <c r="A727" s="34">
        <v>31594</v>
      </c>
      <c r="B727" s="33">
        <v>240.2</v>
      </c>
      <c r="C727" s="33">
        <v>8.1433300000000006</v>
      </c>
      <c r="D727" s="33">
        <v>14.7567</v>
      </c>
      <c r="E727" s="37">
        <v>-2.046855216655985E-2</v>
      </c>
      <c r="F727" s="37">
        <v>0.17789409978397064</v>
      </c>
      <c r="G727" s="37">
        <v>5.3178609313601299E-2</v>
      </c>
      <c r="H727" s="37">
        <v>8.4207457416945353E-2</v>
      </c>
      <c r="I727" s="33">
        <v>109.5</v>
      </c>
      <c r="J727" s="33">
        <v>7.3</v>
      </c>
      <c r="K727" s="33">
        <v>569.79607853881271</v>
      </c>
      <c r="L727" s="33">
        <v>19.317391757899543</v>
      </c>
      <c r="M727" s="33">
        <v>169786.25329375005</v>
      </c>
      <c r="N727" s="33">
        <v>35.00545292328767</v>
      </c>
      <c r="O727" s="33">
        <v>10430.82766019934</v>
      </c>
      <c r="P727" s="33">
        <v>13.619995534083804</v>
      </c>
      <c r="Q727" s="33">
        <v>17.228549210852695</v>
      </c>
      <c r="R727" s="33">
        <v>16.277351982489307</v>
      </c>
      <c r="S727" s="37">
        <v>-2.1010041618560564E-2</v>
      </c>
      <c r="T727" s="37">
        <v>0.97898995838143943</v>
      </c>
      <c r="U727" s="37">
        <v>0.22049071503226347</v>
      </c>
      <c r="V727" s="37">
        <v>8.0717611909057574E-2</v>
      </c>
      <c r="W727" s="37">
        <v>7.6429923582272963E-2</v>
      </c>
      <c r="X727" s="37">
        <v>9.416925057144887E-2</v>
      </c>
    </row>
    <row r="728" spans="1:24" x14ac:dyDescent="0.3">
      <c r="A728" s="34">
        <v>31625</v>
      </c>
      <c r="B728" s="33">
        <v>245</v>
      </c>
      <c r="C728" s="33">
        <v>8.1866699999999994</v>
      </c>
      <c r="D728" s="33">
        <v>14.8033</v>
      </c>
      <c r="E728" s="37">
        <v>8.4099453462485041E-3</v>
      </c>
      <c r="F728" s="37">
        <v>0.16984394497266742</v>
      </c>
      <c r="G728" s="37">
        <v>4.6466049320021519E-2</v>
      </c>
      <c r="H728" s="37">
        <v>8.4925994488915357E-2</v>
      </c>
      <c r="I728" s="33">
        <v>109.7</v>
      </c>
      <c r="J728" s="33">
        <v>7.17</v>
      </c>
      <c r="K728" s="33">
        <v>580.12292616226068</v>
      </c>
      <c r="L728" s="33">
        <v>19.384795738468547</v>
      </c>
      <c r="M728" s="33">
        <v>173344.77097396171</v>
      </c>
      <c r="N728" s="33">
        <v>35.051974338195073</v>
      </c>
      <c r="O728" s="33">
        <v>10473.774074117744</v>
      </c>
      <c r="P728" s="33">
        <v>13.887667550866054</v>
      </c>
      <c r="Q728" s="33">
        <v>17.552178737142761</v>
      </c>
      <c r="R728" s="33">
        <v>16.55036377024042</v>
      </c>
      <c r="S728" s="37">
        <v>1.9786300898843895E-2</v>
      </c>
      <c r="T728" s="37">
        <v>1.0197863008988439</v>
      </c>
      <c r="U728" s="37">
        <v>0.28215989043902878</v>
      </c>
      <c r="V728" s="37">
        <v>9.6144684294880989E-2</v>
      </c>
      <c r="W728" s="37">
        <v>8.1731852991516085E-2</v>
      </c>
      <c r="X728" s="37">
        <v>9.2485679962861056E-2</v>
      </c>
    </row>
    <row r="729" spans="1:24" x14ac:dyDescent="0.3">
      <c r="A729" s="34">
        <v>31656</v>
      </c>
      <c r="B729" s="33">
        <v>238.3</v>
      </c>
      <c r="C729" s="33">
        <v>8.23</v>
      </c>
      <c r="D729" s="33">
        <v>14.85</v>
      </c>
      <c r="E729" s="37">
        <v>3.7113421218363696E-2</v>
      </c>
      <c r="F729" s="37">
        <v>0.16165778585793689</v>
      </c>
      <c r="G729" s="37">
        <v>4.0248714689617771E-2</v>
      </c>
      <c r="H729" s="37">
        <v>8.5635962243514996E-2</v>
      </c>
      <c r="I729" s="33">
        <v>110.2</v>
      </c>
      <c r="J729" s="33">
        <v>7.45</v>
      </c>
      <c r="K729" s="33">
        <v>561.69818421052628</v>
      </c>
      <c r="L729" s="33">
        <v>19.398976315789472</v>
      </c>
      <c r="M729" s="33">
        <v>168322.3755178758</v>
      </c>
      <c r="N729" s="33">
        <v>35.003013157894735</v>
      </c>
      <c r="O729" s="33">
        <v>10489.245809653612</v>
      </c>
      <c r="P729" s="33">
        <v>13.467314312977132</v>
      </c>
      <c r="Q729" s="33">
        <v>17.007759947928388</v>
      </c>
      <c r="R729" s="33">
        <v>16.047138047138048</v>
      </c>
      <c r="S729" s="37">
        <v>-2.772782644003054E-2</v>
      </c>
      <c r="T729" s="37">
        <v>0.97227217355996942</v>
      </c>
      <c r="U729" s="37">
        <v>0.33319512959047781</v>
      </c>
      <c r="V729" s="37">
        <v>0.10381868233458391</v>
      </c>
      <c r="W729" s="37">
        <v>8.2528899704716885E-2</v>
      </c>
      <c r="X729" s="37">
        <v>9.3341612148349462E-2</v>
      </c>
    </row>
    <row r="730" spans="1:24" x14ac:dyDescent="0.3">
      <c r="A730" s="34">
        <v>31686</v>
      </c>
      <c r="B730" s="33">
        <v>237.4</v>
      </c>
      <c r="C730" s="33">
        <v>8.2466699999999999</v>
      </c>
      <c r="D730" s="33">
        <v>14.726699999999999</v>
      </c>
      <c r="E730" s="37">
        <v>6.562979943975833E-2</v>
      </c>
      <c r="F730" s="37">
        <v>0.15332500392912962</v>
      </c>
      <c r="G730" s="37">
        <v>3.3875452541279216E-2</v>
      </c>
      <c r="H730" s="37">
        <v>8.6335645348681211E-2</v>
      </c>
      <c r="I730" s="33">
        <v>110.3</v>
      </c>
      <c r="J730" s="33">
        <v>7.43</v>
      </c>
      <c r="K730" s="33">
        <v>559.06946690843154</v>
      </c>
      <c r="L730" s="33">
        <v>19.420646169628288</v>
      </c>
      <c r="M730" s="33">
        <v>168019.61298302404</v>
      </c>
      <c r="N730" s="33">
        <v>34.680911197642786</v>
      </c>
      <c r="O730" s="33">
        <v>10422.807222060235</v>
      </c>
      <c r="P730" s="33">
        <v>13.42591886085736</v>
      </c>
      <c r="Q730" s="33">
        <v>16.942441583196963</v>
      </c>
      <c r="R730" s="33">
        <v>16.120379990086036</v>
      </c>
      <c r="S730" s="37">
        <v>-3.7839019291287562E-3</v>
      </c>
      <c r="T730" s="37">
        <v>0.99621609807087119</v>
      </c>
      <c r="U730" s="37">
        <v>0.32593485658403809</v>
      </c>
      <c r="V730" s="37">
        <v>0.11395484573834036</v>
      </c>
      <c r="W730" s="37">
        <v>8.7048137450177698E-2</v>
      </c>
      <c r="X730" s="37">
        <v>9.7998220909794043E-2</v>
      </c>
    </row>
    <row r="731" spans="1:24" x14ac:dyDescent="0.3">
      <c r="A731" s="34">
        <v>31717</v>
      </c>
      <c r="B731" s="33">
        <v>245.1</v>
      </c>
      <c r="C731" s="33">
        <v>8.2633299999999998</v>
      </c>
      <c r="D731" s="33">
        <v>14.603300000000001</v>
      </c>
      <c r="E731" s="37">
        <v>0.11100676978648627</v>
      </c>
      <c r="F731" s="37">
        <v>0.15235719793071567</v>
      </c>
      <c r="G731" s="37">
        <v>2.83646500739545E-2</v>
      </c>
      <c r="H731" s="37">
        <v>8.9662839347957934E-2</v>
      </c>
      <c r="I731" s="33">
        <v>110.4</v>
      </c>
      <c r="J731" s="33">
        <v>7.25</v>
      </c>
      <c r="K731" s="33">
        <v>576.67989402173907</v>
      </c>
      <c r="L731" s="33">
        <v>19.442253238134057</v>
      </c>
      <c r="M731" s="33">
        <v>173799.07450139383</v>
      </c>
      <c r="N731" s="33">
        <v>34.359157471920284</v>
      </c>
      <c r="O731" s="33">
        <v>10355.120459674437</v>
      </c>
      <c r="P731" s="33">
        <v>13.872985596138603</v>
      </c>
      <c r="Q731" s="33">
        <v>17.491666180642557</v>
      </c>
      <c r="R731" s="33">
        <v>16.783877616703073</v>
      </c>
      <c r="S731" s="37">
        <v>3.1919808358499183E-2</v>
      </c>
      <c r="T731" s="37">
        <v>1.0319198083584993</v>
      </c>
      <c r="U731" s="37">
        <v>0.15961313088752171</v>
      </c>
      <c r="V731" s="37">
        <v>0.11532747887305828</v>
      </c>
      <c r="W731" s="37">
        <v>8.7645242110938604E-2</v>
      </c>
      <c r="X731" s="37">
        <v>0.10220226295100598</v>
      </c>
    </row>
    <row r="732" spans="1:24" x14ac:dyDescent="0.3">
      <c r="A732" s="34">
        <v>31747</v>
      </c>
      <c r="B732" s="33">
        <v>248.6</v>
      </c>
      <c r="C732" s="33">
        <v>8.2799999999999994</v>
      </c>
      <c r="D732" s="33">
        <v>14.48</v>
      </c>
      <c r="E732" s="37">
        <v>0.15715452170081967</v>
      </c>
      <c r="F732" s="37">
        <v>0.15137106203343098</v>
      </c>
      <c r="G732" s="37">
        <v>2.260592496107261E-2</v>
      </c>
      <c r="H732" s="37">
        <v>9.2938969711818586E-2</v>
      </c>
      <c r="I732" s="33">
        <v>110.5</v>
      </c>
      <c r="J732" s="33">
        <v>7.11</v>
      </c>
      <c r="K732" s="33">
        <v>584.38548235294115</v>
      </c>
      <c r="L732" s="33">
        <v>19.463844705882348</v>
      </c>
      <c r="M732" s="33">
        <v>176610.20765677886</v>
      </c>
      <c r="N732" s="33">
        <v>34.038221176470586</v>
      </c>
      <c r="O732" s="33">
        <v>10286.869697788245</v>
      </c>
      <c r="P732" s="33">
        <v>14.085139814743309</v>
      </c>
      <c r="Q732" s="33">
        <v>17.74331642543698</v>
      </c>
      <c r="R732" s="33">
        <v>17.168508287292816</v>
      </c>
      <c r="S732" s="37">
        <v>1.4178888542543814E-2</v>
      </c>
      <c r="T732" s="37">
        <v>1.0141788885425438</v>
      </c>
      <c r="U732" s="37">
        <v>-2.7113960728386788E-2</v>
      </c>
      <c r="V732" s="37">
        <v>9.7643084302496241E-2</v>
      </c>
      <c r="W732" s="37">
        <v>8.0815935301296271E-2</v>
      </c>
      <c r="X732" s="37">
        <v>0.103725001194789</v>
      </c>
    </row>
    <row r="733" spans="1:24" x14ac:dyDescent="0.3">
      <c r="A733" s="34">
        <v>31778</v>
      </c>
      <c r="B733" s="33">
        <v>264.5</v>
      </c>
      <c r="C733" s="33">
        <v>8.3000000000000007</v>
      </c>
      <c r="D733" s="33">
        <v>14.6867</v>
      </c>
      <c r="E733" s="37">
        <v>0.2040903820274429</v>
      </c>
      <c r="F733" s="37">
        <v>0.14991645598156822</v>
      </c>
      <c r="G733" s="37">
        <v>1.6574020138063084E-2</v>
      </c>
      <c r="H733" s="37">
        <v>9.616554114513054E-2</v>
      </c>
      <c r="I733" s="33">
        <v>111.2</v>
      </c>
      <c r="J733" s="33">
        <v>7.08</v>
      </c>
      <c r="K733" s="33">
        <v>617.84773830935251</v>
      </c>
      <c r="L733" s="33">
        <v>19.388038669064748</v>
      </c>
      <c r="M733" s="33">
        <v>187211.29196640122</v>
      </c>
      <c r="N733" s="33">
        <v>34.306784038669065</v>
      </c>
      <c r="O733" s="33">
        <v>10395.14586662739</v>
      </c>
      <c r="P733" s="33">
        <v>14.922208103718948</v>
      </c>
      <c r="Q733" s="33">
        <v>18.777962794262152</v>
      </c>
      <c r="R733" s="33">
        <v>18.009491580818018</v>
      </c>
      <c r="S733" s="37">
        <v>6.1996072221743324E-2</v>
      </c>
      <c r="T733" s="37">
        <v>1.0619960722217434</v>
      </c>
      <c r="U733" s="37">
        <v>-5.6506595190297659E-2</v>
      </c>
      <c r="V733" s="37">
        <v>0.10101053655933523</v>
      </c>
      <c r="W733" s="37">
        <v>7.9323490254032514E-2</v>
      </c>
      <c r="X733" s="37">
        <v>0.10333358533216863</v>
      </c>
    </row>
    <row r="734" spans="1:24" x14ac:dyDescent="0.3">
      <c r="A734" s="34">
        <v>31809</v>
      </c>
      <c r="B734" s="33">
        <v>280.89999999999998</v>
      </c>
      <c r="C734" s="33">
        <v>8.32</v>
      </c>
      <c r="D734" s="33">
        <v>14.8933</v>
      </c>
      <c r="E734" s="37">
        <v>0.2116574125382753</v>
      </c>
      <c r="F734" s="37">
        <v>0.13946810007955879</v>
      </c>
      <c r="G734" s="37">
        <v>1.4712675393234065E-2</v>
      </c>
      <c r="H734" s="37">
        <v>9.6039975209345485E-2</v>
      </c>
      <c r="I734" s="33">
        <v>111.6</v>
      </c>
      <c r="J734" s="33">
        <v>7.25</v>
      </c>
      <c r="K734" s="33">
        <v>653.80481810035837</v>
      </c>
      <c r="L734" s="33">
        <v>19.365098207885307</v>
      </c>
      <c r="M734" s="33">
        <v>198595.46428174543</v>
      </c>
      <c r="N734" s="33">
        <v>34.664689560035846</v>
      </c>
      <c r="O734" s="33">
        <v>10529.518790271697</v>
      </c>
      <c r="P734" s="33">
        <v>15.822318142836455</v>
      </c>
      <c r="Q734" s="33">
        <v>19.886426559991161</v>
      </c>
      <c r="R734" s="33">
        <v>18.860830037667942</v>
      </c>
      <c r="S734" s="37">
        <v>6.0157482811843882E-2</v>
      </c>
      <c r="T734" s="37">
        <v>1.0601574828118439</v>
      </c>
      <c r="U734" s="37">
        <v>-7.7236950092266943E-2</v>
      </c>
      <c r="V734" s="37">
        <v>7.2292153899057077E-2</v>
      </c>
      <c r="W734" s="37">
        <v>8.0563788514275814E-2</v>
      </c>
      <c r="X734" s="37">
        <v>0.1002912538874341</v>
      </c>
    </row>
    <row r="735" spans="1:24" x14ac:dyDescent="0.3">
      <c r="A735" s="34">
        <v>31837</v>
      </c>
      <c r="B735" s="33">
        <v>292.5</v>
      </c>
      <c r="C735" s="33">
        <v>8.34</v>
      </c>
      <c r="D735" s="33">
        <v>15.1</v>
      </c>
      <c r="E735" s="37">
        <v>0.21903046262025594</v>
      </c>
      <c r="F735" s="37">
        <v>0.12853322291745695</v>
      </c>
      <c r="G735" s="37">
        <v>1.2886267583829714E-2</v>
      </c>
      <c r="H735" s="37">
        <v>9.591863979388382E-2</v>
      </c>
      <c r="I735" s="33">
        <v>112.1</v>
      </c>
      <c r="J735" s="33">
        <v>7.25</v>
      </c>
      <c r="K735" s="33">
        <v>677.76764049955398</v>
      </c>
      <c r="L735" s="33">
        <v>19.325067082961638</v>
      </c>
      <c r="M735" s="33">
        <v>206363.42538430658</v>
      </c>
      <c r="N735" s="33">
        <v>34.989030330062441</v>
      </c>
      <c r="O735" s="33">
        <v>10653.291361719759</v>
      </c>
      <c r="P735" s="33">
        <v>16.433343976069921</v>
      </c>
      <c r="Q735" s="33">
        <v>20.627202938129237</v>
      </c>
      <c r="R735" s="33">
        <v>19.370860927152318</v>
      </c>
      <c r="S735" s="37">
        <v>4.0465932561713235E-2</v>
      </c>
      <c r="T735" s="37">
        <v>1.0404659325617132</v>
      </c>
      <c r="U735" s="37">
        <v>-0.1035834023064689</v>
      </c>
      <c r="V735" s="37">
        <v>4.3075521690338014E-2</v>
      </c>
      <c r="W735" s="37">
        <v>6.7091478718061204E-2</v>
      </c>
      <c r="X735" s="37">
        <v>9.8464968255124852E-2</v>
      </c>
    </row>
    <row r="736" spans="1:24" x14ac:dyDescent="0.3">
      <c r="A736" s="34">
        <v>31868</v>
      </c>
      <c r="B736" s="33">
        <v>289.3</v>
      </c>
      <c r="C736" s="33">
        <v>8.4</v>
      </c>
      <c r="D736" s="33">
        <v>14.8733</v>
      </c>
      <c r="E736" s="37">
        <v>0.22618863087663077</v>
      </c>
      <c r="F736" s="37">
        <v>0.11755161267559711</v>
      </c>
      <c r="G736" s="37">
        <v>1.0970498743538393E-2</v>
      </c>
      <c r="H736" s="37">
        <v>9.579955723959177E-2</v>
      </c>
      <c r="I736" s="33">
        <v>112.7</v>
      </c>
      <c r="J736" s="33">
        <v>8.02</v>
      </c>
      <c r="K736" s="33">
        <v>666.78387666370895</v>
      </c>
      <c r="L736" s="33">
        <v>19.360472049689442</v>
      </c>
      <c r="M736" s="33">
        <v>203510.37383321344</v>
      </c>
      <c r="N736" s="33">
        <v>34.280251063886425</v>
      </c>
      <c r="O736" s="33">
        <v>10462.740556977302</v>
      </c>
      <c r="P736" s="33">
        <v>16.196534453220881</v>
      </c>
      <c r="Q736" s="33">
        <v>20.303841071051398</v>
      </c>
      <c r="R736" s="33">
        <v>19.450962462936943</v>
      </c>
      <c r="S736" s="37">
        <v>-1.1000454689821689E-2</v>
      </c>
      <c r="T736" s="37">
        <v>0.98899954531017831</v>
      </c>
      <c r="U736" s="37">
        <v>-0.11344403766184907</v>
      </c>
      <c r="V736" s="37">
        <v>3.772410403216675E-2</v>
      </c>
      <c r="W736" s="37">
        <v>5.6550635420869355E-2</v>
      </c>
      <c r="X736" s="37">
        <v>9.3673586390064401E-2</v>
      </c>
    </row>
    <row r="737" spans="1:24" x14ac:dyDescent="0.3">
      <c r="A737" s="34">
        <v>31898</v>
      </c>
      <c r="B737" s="33">
        <v>289.10000000000002</v>
      </c>
      <c r="C737" s="33">
        <v>8.4600000000000009</v>
      </c>
      <c r="D737" s="33">
        <v>14.646699999999999</v>
      </c>
      <c r="E737" s="37">
        <v>0.31195139553939844</v>
      </c>
      <c r="F737" s="37">
        <v>0.12054579750187688</v>
      </c>
      <c r="G737" s="37">
        <v>1.7585835734983846E-2</v>
      </c>
      <c r="H737" s="37">
        <v>9.7594222498109673E-2</v>
      </c>
      <c r="I737" s="33">
        <v>113.1</v>
      </c>
      <c r="J737" s="33">
        <v>8.61</v>
      </c>
      <c r="K737" s="33">
        <v>663.96633333333341</v>
      </c>
      <c r="L737" s="33">
        <v>19.429800000000004</v>
      </c>
      <c r="M737" s="33">
        <v>203144.60992799688</v>
      </c>
      <c r="N737" s="33">
        <v>33.638587666666666</v>
      </c>
      <c r="O737" s="33">
        <v>10291.934134321658</v>
      </c>
      <c r="P737" s="33">
        <v>16.160311952655739</v>
      </c>
      <c r="Q737" s="33">
        <v>20.23347896314241</v>
      </c>
      <c r="R737" s="33">
        <v>19.738234551127562</v>
      </c>
      <c r="S737" s="37">
        <v>-6.9156295978897969E-4</v>
      </c>
      <c r="T737" s="37">
        <v>0.999308437040211</v>
      </c>
      <c r="U737" s="37">
        <v>-0.11410329514841622</v>
      </c>
      <c r="V737" s="37">
        <v>4.1146462500257996E-2</v>
      </c>
      <c r="W737" s="37">
        <v>5.8798212775158731E-2</v>
      </c>
      <c r="X737" s="37">
        <v>9.1063591958644885E-2</v>
      </c>
    </row>
    <row r="738" spans="1:24" x14ac:dyDescent="0.3">
      <c r="A738" s="34">
        <v>31929</v>
      </c>
      <c r="B738" s="33">
        <v>301.39999999999998</v>
      </c>
      <c r="C738" s="33">
        <v>8.52</v>
      </c>
      <c r="D738" s="33">
        <v>14.42</v>
      </c>
      <c r="E738" s="37">
        <v>0.40037283967925696</v>
      </c>
      <c r="F738" s="37">
        <v>0.12360577012812435</v>
      </c>
      <c r="G738" s="37">
        <v>2.4072081709880955E-2</v>
      </c>
      <c r="H738" s="37">
        <v>9.9411834060873616E-2</v>
      </c>
      <c r="I738" s="33">
        <v>113.5</v>
      </c>
      <c r="J738" s="33">
        <v>8.4</v>
      </c>
      <c r="K738" s="33">
        <v>689.77580792951528</v>
      </c>
      <c r="L738" s="33">
        <v>19.498639295154184</v>
      </c>
      <c r="M738" s="33">
        <v>211538.32256919955</v>
      </c>
      <c r="N738" s="33">
        <v>33.001218149779731</v>
      </c>
      <c r="O738" s="33">
        <v>10120.712048599395</v>
      </c>
      <c r="P738" s="33">
        <v>16.825207307878721</v>
      </c>
      <c r="Q738" s="33">
        <v>21.038765339298113</v>
      </c>
      <c r="R738" s="33">
        <v>20.901525658807209</v>
      </c>
      <c r="S738" s="37">
        <v>4.1665637170094465E-2</v>
      </c>
      <c r="T738" s="37">
        <v>1.0416656371700945</v>
      </c>
      <c r="U738" s="37">
        <v>-0.1357096712197744</v>
      </c>
      <c r="V738" s="37">
        <v>5.2912321420484076E-2</v>
      </c>
      <c r="W738" s="37">
        <v>6.252339820464492E-2</v>
      </c>
      <c r="X738" s="37">
        <v>9.9510703444503079E-2</v>
      </c>
    </row>
    <row r="739" spans="1:24" x14ac:dyDescent="0.3">
      <c r="A739" s="34">
        <v>31959</v>
      </c>
      <c r="B739" s="33">
        <v>310.10000000000002</v>
      </c>
      <c r="C739" s="33">
        <v>8.5666700000000002</v>
      </c>
      <c r="D739" s="33">
        <v>14.9</v>
      </c>
      <c r="E739" s="37">
        <v>0.49161167675194428</v>
      </c>
      <c r="F739" s="37">
        <v>0.12673537972589433</v>
      </c>
      <c r="G739" s="37">
        <v>3.0554496569214606E-2</v>
      </c>
      <c r="H739" s="37">
        <v>0.10125404326193443</v>
      </c>
      <c r="I739" s="33">
        <v>113.8</v>
      </c>
      <c r="J739" s="33">
        <v>8.4499999999999993</v>
      </c>
      <c r="K739" s="33">
        <v>707.81551230228467</v>
      </c>
      <c r="L739" s="33">
        <v>19.553763027328646</v>
      </c>
      <c r="M739" s="33">
        <v>217570.40759458719</v>
      </c>
      <c r="N739" s="33">
        <v>34.009839191564147</v>
      </c>
      <c r="O739" s="33">
        <v>10454.044092742179</v>
      </c>
      <c r="P739" s="33">
        <v>17.306004390512225</v>
      </c>
      <c r="Q739" s="33">
        <v>21.611453473791197</v>
      </c>
      <c r="R739" s="33">
        <v>20.812080536912752</v>
      </c>
      <c r="S739" s="37">
        <v>2.8456539914008223E-2</v>
      </c>
      <c r="T739" s="37">
        <v>1.0284565399140082</v>
      </c>
      <c r="U739" s="37">
        <v>-0.12427815535278564</v>
      </c>
      <c r="V739" s="37">
        <v>4.8667403692583378E-2</v>
      </c>
      <c r="W739" s="37">
        <v>5.1101478331714745E-2</v>
      </c>
      <c r="X739" s="37">
        <v>0.10036757848226241</v>
      </c>
    </row>
    <row r="740" spans="1:24" x14ac:dyDescent="0.3">
      <c r="A740" s="34">
        <v>31990</v>
      </c>
      <c r="B740" s="33">
        <v>329.4</v>
      </c>
      <c r="C740" s="33">
        <v>8.6133299999999995</v>
      </c>
      <c r="D740" s="33">
        <v>15.38</v>
      </c>
      <c r="E740" s="37">
        <v>0.46767513062112331</v>
      </c>
      <c r="F740" s="37">
        <v>0.11840089213237093</v>
      </c>
      <c r="G740" s="37">
        <v>2.7901671638498549E-2</v>
      </c>
      <c r="H740" s="37">
        <v>9.8079786023121507E-2</v>
      </c>
      <c r="I740" s="33">
        <v>114.4</v>
      </c>
      <c r="J740" s="33">
        <v>8.76</v>
      </c>
      <c r="K740" s="33">
        <v>747.92515909090889</v>
      </c>
      <c r="L740" s="33">
        <v>19.557153037499997</v>
      </c>
      <c r="M740" s="33">
        <v>230400.38968584922</v>
      </c>
      <c r="N740" s="33">
        <v>34.921338636363636</v>
      </c>
      <c r="O740" s="33">
        <v>10757.613823219071</v>
      </c>
      <c r="P740" s="33">
        <v>18.32690724585634</v>
      </c>
      <c r="Q740" s="33">
        <v>22.852095511377364</v>
      </c>
      <c r="R740" s="33">
        <v>21.417425227568266</v>
      </c>
      <c r="S740" s="37">
        <v>6.0377991637136565E-2</v>
      </c>
      <c r="T740" s="37">
        <v>1.0603779916371365</v>
      </c>
      <c r="U740" s="37">
        <v>-0.15355641182639901</v>
      </c>
      <c r="V740" s="37">
        <v>3.8945680292465035E-2</v>
      </c>
      <c r="W740" s="37">
        <v>4.8747111392748899E-2</v>
      </c>
      <c r="X740" s="37">
        <v>0.10288091488536732</v>
      </c>
    </row>
    <row r="741" spans="1:24" x14ac:dyDescent="0.3">
      <c r="A741" s="34">
        <v>32021</v>
      </c>
      <c r="B741" s="33">
        <v>318.7</v>
      </c>
      <c r="C741" s="33">
        <v>8.66</v>
      </c>
      <c r="D741" s="33">
        <v>15.86</v>
      </c>
      <c r="E741" s="37">
        <v>0.4452163115197656</v>
      </c>
      <c r="F741" s="37">
        <v>0.11039188653173326</v>
      </c>
      <c r="G741" s="37">
        <v>2.5380116616514847E-2</v>
      </c>
      <c r="H741" s="37">
        <v>9.5007693717408692E-2</v>
      </c>
      <c r="I741" s="33">
        <v>115</v>
      </c>
      <c r="J741" s="33">
        <v>9.42</v>
      </c>
      <c r="K741" s="33">
        <v>719.85461826086953</v>
      </c>
      <c r="L741" s="33">
        <v>19.560530260869562</v>
      </c>
      <c r="M741" s="33">
        <v>222255.32242119889</v>
      </c>
      <c r="N741" s="33">
        <v>35.823326782608696</v>
      </c>
      <c r="O741" s="33">
        <v>11060.462546596216</v>
      </c>
      <c r="P741" s="33">
        <v>17.675620449938222</v>
      </c>
      <c r="Q741" s="33">
        <v>22.007766234206731</v>
      </c>
      <c r="R741" s="33">
        <v>20.094577553593947</v>
      </c>
      <c r="S741" s="37">
        <v>-3.3022596320249231E-2</v>
      </c>
      <c r="T741" s="37">
        <v>0.96697740367975071</v>
      </c>
      <c r="U741" s="37">
        <v>-0.21793420186597112</v>
      </c>
      <c r="V741" s="37">
        <v>-1.0201354268351004E-2</v>
      </c>
      <c r="W741" s="37">
        <v>3.8362701412641087E-2</v>
      </c>
      <c r="X741" s="37">
        <v>9.7181555909523709E-2</v>
      </c>
    </row>
    <row r="742" spans="1:24" x14ac:dyDescent="0.3">
      <c r="A742" s="34">
        <v>32051</v>
      </c>
      <c r="B742" s="33">
        <v>280.2</v>
      </c>
      <c r="C742" s="33">
        <v>8.7100000000000009</v>
      </c>
      <c r="D742" s="33">
        <v>16.406700000000001</v>
      </c>
      <c r="E742" s="37">
        <v>0.42409068752475787</v>
      </c>
      <c r="F742" s="37">
        <v>0.10268751969864898</v>
      </c>
      <c r="G742" s="37">
        <v>2.2980137139058776E-2</v>
      </c>
      <c r="H742" s="37">
        <v>9.2031550609794621E-2</v>
      </c>
      <c r="I742" s="33">
        <v>115.3</v>
      </c>
      <c r="J742" s="33">
        <v>9.52</v>
      </c>
      <c r="K742" s="33">
        <v>631.24709973980919</v>
      </c>
      <c r="L742" s="33">
        <v>19.622277797051176</v>
      </c>
      <c r="M742" s="33">
        <v>195402.59067840266</v>
      </c>
      <c r="N742" s="33">
        <v>36.961748006071119</v>
      </c>
      <c r="O742" s="33">
        <v>11441.51207881281</v>
      </c>
      <c r="P742" s="33">
        <v>15.530055563627309</v>
      </c>
      <c r="Q742" s="33">
        <v>19.313386963315399</v>
      </c>
      <c r="R742" s="33">
        <v>17.078388707052603</v>
      </c>
      <c r="S742" s="37">
        <v>-0.12874658752038415</v>
      </c>
      <c r="T742" s="37">
        <v>0.87125341247961585</v>
      </c>
      <c r="U742" s="37">
        <v>-0.17814457593345856</v>
      </c>
      <c r="V742" s="37">
        <v>-1.5220670688206095E-2</v>
      </c>
      <c r="W742" s="37">
        <v>4.536593478424944E-2</v>
      </c>
      <c r="X742" s="37">
        <v>0.10161978593923582</v>
      </c>
    </row>
    <row r="743" spans="1:24" x14ac:dyDescent="0.3">
      <c r="A743" s="34">
        <v>32082</v>
      </c>
      <c r="B743" s="33">
        <v>245</v>
      </c>
      <c r="C743" s="33">
        <v>8.76</v>
      </c>
      <c r="D743" s="33">
        <v>16.953299999999999</v>
      </c>
      <c r="E743" s="37">
        <v>0.39805885603256908</v>
      </c>
      <c r="F743" s="37">
        <v>8.9416339339909889E-2</v>
      </c>
      <c r="G743" s="37">
        <v>2.0116056211489486E-2</v>
      </c>
      <c r="H743" s="37">
        <v>8.7907643389002033E-2</v>
      </c>
      <c r="I743" s="33">
        <v>115.4</v>
      </c>
      <c r="J743" s="33">
        <v>8.86</v>
      </c>
      <c r="K743" s="33">
        <v>551.46867417677629</v>
      </c>
      <c r="L743" s="33">
        <v>19.717818717504329</v>
      </c>
      <c r="M743" s="33">
        <v>171215.81030365988</v>
      </c>
      <c r="N743" s="33">
        <v>38.160056628249563</v>
      </c>
      <c r="O743" s="33">
        <v>11847.644884983827</v>
      </c>
      <c r="P743" s="33">
        <v>13.590885143189077</v>
      </c>
      <c r="Q743" s="33">
        <v>16.887366309768481</v>
      </c>
      <c r="R743" s="33">
        <v>14.451463726826047</v>
      </c>
      <c r="S743" s="37">
        <v>-0.13424542335817954</v>
      </c>
      <c r="T743" s="37">
        <v>0.86575457664182043</v>
      </c>
      <c r="U743" s="37">
        <v>-2.4178651877509005E-2</v>
      </c>
      <c r="V743" s="37">
        <v>2.1731467596377563E-2</v>
      </c>
      <c r="W743" s="37">
        <v>7.0149627185351449E-2</v>
      </c>
      <c r="X743" s="37">
        <v>0.1170277891749496</v>
      </c>
    </row>
    <row r="744" spans="1:24" x14ac:dyDescent="0.3">
      <c r="A744" s="34">
        <v>32112</v>
      </c>
      <c r="B744" s="33">
        <v>241</v>
      </c>
      <c r="C744" s="33">
        <v>8.81</v>
      </c>
      <c r="D744" s="33">
        <v>17.5</v>
      </c>
      <c r="E744" s="37">
        <v>0.37369319378722232</v>
      </c>
      <c r="F744" s="37">
        <v>7.6507860506238146E-2</v>
      </c>
      <c r="G744" s="37">
        <v>1.7397929142071611E-2</v>
      </c>
      <c r="H744" s="37">
        <v>8.3888366692701943E-2</v>
      </c>
      <c r="I744" s="33">
        <v>115.4</v>
      </c>
      <c r="J744" s="33">
        <v>8.99</v>
      </c>
      <c r="K744" s="33">
        <v>542.46510398613509</v>
      </c>
      <c r="L744" s="33">
        <v>19.830363344887346</v>
      </c>
      <c r="M744" s="33">
        <v>168933.51519964615</v>
      </c>
      <c r="N744" s="33">
        <v>39.390619584055457</v>
      </c>
      <c r="O744" s="33">
        <v>12266.956497899619</v>
      </c>
      <c r="P744" s="33">
        <v>13.389028514426959</v>
      </c>
      <c r="Q744" s="33">
        <v>16.622494633999871</v>
      </c>
      <c r="R744" s="33">
        <v>13.771428571428572</v>
      </c>
      <c r="S744" s="37">
        <v>-1.6461277054071962E-2</v>
      </c>
      <c r="T744" s="37">
        <v>0.98353872294592803</v>
      </c>
      <c r="U744" s="37">
        <v>0.1008247110196745</v>
      </c>
      <c r="V744" s="37">
        <v>7.8658283388465478E-2</v>
      </c>
      <c r="W744" s="37">
        <v>0.10411645435324779</v>
      </c>
      <c r="X744" s="37">
        <v>0.13027461319431666</v>
      </c>
    </row>
    <row r="745" spans="1:24" x14ac:dyDescent="0.3">
      <c r="A745" s="34">
        <v>32143</v>
      </c>
      <c r="B745" s="33">
        <v>250.5</v>
      </c>
      <c r="C745" s="33">
        <v>8.8566699999999994</v>
      </c>
      <c r="D745" s="33">
        <v>17.863299999999999</v>
      </c>
      <c r="E745" s="37">
        <v>0.35025288630881479</v>
      </c>
      <c r="F745" s="37">
        <v>6.3937512927292772E-2</v>
      </c>
      <c r="G745" s="37">
        <v>1.4812486940162906E-2</v>
      </c>
      <c r="H745" s="37">
        <v>7.996508818844017E-2</v>
      </c>
      <c r="I745" s="33">
        <v>115.7</v>
      </c>
      <c r="J745" s="33">
        <v>8.67</v>
      </c>
      <c r="K745" s="33">
        <v>562.3865730337078</v>
      </c>
      <c r="L745" s="33">
        <v>19.883721715730331</v>
      </c>
      <c r="M745" s="33">
        <v>175653.4363234537</v>
      </c>
      <c r="N745" s="33">
        <v>40.104112056179765</v>
      </c>
      <c r="O745" s="33">
        <v>12525.948219867267</v>
      </c>
      <c r="P745" s="33">
        <v>13.898336683569131</v>
      </c>
      <c r="Q745" s="33">
        <v>17.237464801757408</v>
      </c>
      <c r="R745" s="33">
        <v>14.023164812772556</v>
      </c>
      <c r="S745" s="37">
        <v>3.8661987034264572E-2</v>
      </c>
      <c r="T745" s="37">
        <v>1.0386619870342646</v>
      </c>
      <c r="U745" s="37">
        <v>0.14173692911757763</v>
      </c>
      <c r="V745" s="37">
        <v>9.7983743429744585E-2</v>
      </c>
      <c r="W745" s="37">
        <v>0.11339672362823894</v>
      </c>
      <c r="X745" s="37">
        <v>0.13441655786001494</v>
      </c>
    </row>
    <row r="746" spans="1:24" x14ac:dyDescent="0.3">
      <c r="A746" s="34">
        <v>32174</v>
      </c>
      <c r="B746" s="33">
        <v>258.10000000000002</v>
      </c>
      <c r="C746" s="33">
        <v>8.9033300000000004</v>
      </c>
      <c r="D746" s="33">
        <v>18.226700000000001</v>
      </c>
      <c r="E746" s="37">
        <v>0.34571264178331251</v>
      </c>
      <c r="F746" s="37">
        <v>5.4646297660061016E-2</v>
      </c>
      <c r="G746" s="37">
        <v>1.3328296977986653E-2</v>
      </c>
      <c r="H746" s="37">
        <v>7.7765521103878577E-2</v>
      </c>
      <c r="I746" s="33">
        <v>116</v>
      </c>
      <c r="J746" s="33">
        <v>8.2100000000000009</v>
      </c>
      <c r="K746" s="33">
        <v>577.950425</v>
      </c>
      <c r="L746" s="33">
        <v>19.936781702499999</v>
      </c>
      <c r="M746" s="33">
        <v>181033.49796905828</v>
      </c>
      <c r="N746" s="33">
        <v>40.814137975000001</v>
      </c>
      <c r="O746" s="33">
        <v>12784.35977308266</v>
      </c>
      <c r="P746" s="33">
        <v>14.298270962469518</v>
      </c>
      <c r="Q746" s="33">
        <v>17.714126170441727</v>
      </c>
      <c r="R746" s="33">
        <v>14.160544695419357</v>
      </c>
      <c r="S746" s="37">
        <v>2.9888186199648822E-2</v>
      </c>
      <c r="T746" s="37">
        <v>1.0298881861996487</v>
      </c>
      <c r="U746" s="37">
        <v>0.13406303409883424</v>
      </c>
      <c r="V746" s="37">
        <v>8.1880906480603421E-2</v>
      </c>
      <c r="W746" s="37">
        <v>0.10555072044878067</v>
      </c>
      <c r="X746" s="37">
        <v>0.13068522416451245</v>
      </c>
    </row>
    <row r="747" spans="1:24" x14ac:dyDescent="0.3">
      <c r="A747" s="34">
        <v>32203</v>
      </c>
      <c r="B747" s="33">
        <v>265.7</v>
      </c>
      <c r="C747" s="33">
        <v>8.9499999999999993</v>
      </c>
      <c r="D747" s="33">
        <v>18.59</v>
      </c>
      <c r="E747" s="37">
        <v>0.34080740640354512</v>
      </c>
      <c r="F747" s="37">
        <v>4.5479261811651739E-2</v>
      </c>
      <c r="G747" s="37">
        <v>1.1891358458353096E-2</v>
      </c>
      <c r="H747" s="37">
        <v>7.5606384430943585E-2</v>
      </c>
      <c r="I747" s="33">
        <v>116.5</v>
      </c>
      <c r="J747" s="33">
        <v>8.3699999999999992</v>
      </c>
      <c r="K747" s="33">
        <v>592.41521115879823</v>
      </c>
      <c r="L747" s="33">
        <v>19.955273390557934</v>
      </c>
      <c r="M747" s="33">
        <v>186085.24368081801</v>
      </c>
      <c r="N747" s="33">
        <v>41.448998025751067</v>
      </c>
      <c r="O747" s="33">
        <v>13019.663831488169</v>
      </c>
      <c r="P747" s="33">
        <v>14.668946811103458</v>
      </c>
      <c r="Q747" s="33">
        <v>18.152060554951039</v>
      </c>
      <c r="R747" s="33">
        <v>14.292630446476601</v>
      </c>
      <c r="S747" s="37">
        <v>2.9020746041199575E-2</v>
      </c>
      <c r="T747" s="37">
        <v>1.0290207460411995</v>
      </c>
      <c r="U747" s="37">
        <v>0.1338426673401214</v>
      </c>
      <c r="V747" s="37">
        <v>0.10614650146209392</v>
      </c>
      <c r="W747" s="37">
        <v>0.10256469736268592</v>
      </c>
      <c r="X747" s="37">
        <v>0.13367422198379764</v>
      </c>
    </row>
    <row r="748" spans="1:24" x14ac:dyDescent="0.3">
      <c r="A748" s="34">
        <v>32234</v>
      </c>
      <c r="B748" s="33">
        <v>262.60000000000002</v>
      </c>
      <c r="C748" s="33">
        <v>9.0433299999999992</v>
      </c>
      <c r="D748" s="33">
        <v>19.616700000000002</v>
      </c>
      <c r="E748" s="37">
        <v>0.33609915375130095</v>
      </c>
      <c r="F748" s="37">
        <v>3.7557137867344714E-2</v>
      </c>
      <c r="G748" s="37">
        <v>1.0501488035670192E-2</v>
      </c>
      <c r="H748" s="37">
        <v>7.3487153925107407E-2</v>
      </c>
      <c r="I748" s="33">
        <v>117.1</v>
      </c>
      <c r="J748" s="33">
        <v>8.7200000000000006</v>
      </c>
      <c r="K748" s="33">
        <v>582.50331169940227</v>
      </c>
      <c r="L748" s="33">
        <v>20.060052070794189</v>
      </c>
      <c r="M748" s="33">
        <v>183496.88185135872</v>
      </c>
      <c r="N748" s="33">
        <v>43.514062127241679</v>
      </c>
      <c r="O748" s="33">
        <v>13707.552483676878</v>
      </c>
      <c r="P748" s="33">
        <v>14.43331642083894</v>
      </c>
      <c r="Q748" s="33">
        <v>17.840595093043472</v>
      </c>
      <c r="R748" s="33">
        <v>13.386553293877157</v>
      </c>
      <c r="S748" s="37">
        <v>-1.173589089707191E-2</v>
      </c>
      <c r="T748" s="37">
        <v>0.98826410910292806</v>
      </c>
      <c r="U748" s="37">
        <v>9.6982703609632015E-2</v>
      </c>
      <c r="V748" s="37">
        <v>0.10557849426192867</v>
      </c>
      <c r="W748" s="37">
        <v>0.1005854467533025</v>
      </c>
      <c r="X748" s="37">
        <v>0.13576895194907213</v>
      </c>
    </row>
    <row r="749" spans="1:24" x14ac:dyDescent="0.3">
      <c r="A749" s="34">
        <v>32264</v>
      </c>
      <c r="B749" s="33">
        <v>256.10000000000002</v>
      </c>
      <c r="C749" s="33">
        <v>9.1366700000000005</v>
      </c>
      <c r="D749" s="33">
        <v>20.6433</v>
      </c>
      <c r="E749" s="37">
        <v>0.27233467145005652</v>
      </c>
      <c r="F749" s="37">
        <v>1.0607636601513981E-2</v>
      </c>
      <c r="G749" s="37">
        <v>-1.7039840498798142E-3</v>
      </c>
      <c r="H749" s="37">
        <v>6.7734424205887045E-2</v>
      </c>
      <c r="I749" s="33">
        <v>117.5</v>
      </c>
      <c r="J749" s="33">
        <v>9.09</v>
      </c>
      <c r="K749" s="33">
        <v>566.1510068085106</v>
      </c>
      <c r="L749" s="33">
        <v>20.198105893702127</v>
      </c>
      <c r="M749" s="33">
        <v>178875.89609854767</v>
      </c>
      <c r="N749" s="33">
        <v>45.63539663744681</v>
      </c>
      <c r="O749" s="33">
        <v>14418.542701800663</v>
      </c>
      <c r="P749" s="33">
        <v>14.031891348027766</v>
      </c>
      <c r="Q749" s="33">
        <v>17.325317986212728</v>
      </c>
      <c r="R749" s="33">
        <v>12.405962225031852</v>
      </c>
      <c r="S749" s="37">
        <v>-2.5063968663216276E-2</v>
      </c>
      <c r="T749" s="37">
        <v>0.97493603133678375</v>
      </c>
      <c r="U749" s="37">
        <v>0.14583156341226533</v>
      </c>
      <c r="V749" s="37">
        <v>0.11610706725369813</v>
      </c>
      <c r="W749" s="37">
        <v>9.9743591320796021E-2</v>
      </c>
      <c r="X749" s="37">
        <v>0.14018035106631643</v>
      </c>
    </row>
    <row r="750" spans="1:24" x14ac:dyDescent="0.3">
      <c r="A750" s="34">
        <v>32295</v>
      </c>
      <c r="B750" s="33">
        <v>270.7</v>
      </c>
      <c r="C750" s="33">
        <v>9.23</v>
      </c>
      <c r="D750" s="33">
        <v>21.67</v>
      </c>
      <c r="E750" s="37">
        <v>0.21476176168941019</v>
      </c>
      <c r="F750" s="37">
        <v>-1.447722406168106E-2</v>
      </c>
      <c r="G750" s="37">
        <v>-1.3390479200292571E-2</v>
      </c>
      <c r="H750" s="37">
        <v>6.2244542047170448E-2</v>
      </c>
      <c r="I750" s="33">
        <v>118</v>
      </c>
      <c r="J750" s="33">
        <v>8.92</v>
      </c>
      <c r="K750" s="33">
        <v>595.89099237288133</v>
      </c>
      <c r="L750" s="33">
        <v>20.317967711864409</v>
      </c>
      <c r="M750" s="33">
        <v>188807.22665102195</v>
      </c>
      <c r="N750" s="33">
        <v>47.702097542372883</v>
      </c>
      <c r="O750" s="33">
        <v>15114.342820567586</v>
      </c>
      <c r="P750" s="33">
        <v>14.766468647879615</v>
      </c>
      <c r="Q750" s="33">
        <v>18.208235569514837</v>
      </c>
      <c r="R750" s="33">
        <v>12.491924319335485</v>
      </c>
      <c r="S750" s="37">
        <v>5.5443203414775863E-2</v>
      </c>
      <c r="T750" s="37">
        <v>1.0554432034147758</v>
      </c>
      <c r="U750" s="37">
        <v>0.21954396074547833</v>
      </c>
      <c r="V750" s="37">
        <v>0.1231473539207304</v>
      </c>
      <c r="W750" s="37">
        <v>0.10584685025140939</v>
      </c>
      <c r="X750" s="37">
        <v>0.14240353824933649</v>
      </c>
    </row>
    <row r="751" spans="1:24" x14ac:dyDescent="0.3">
      <c r="A751" s="34">
        <v>32325</v>
      </c>
      <c r="B751" s="33">
        <v>269.10000000000002</v>
      </c>
      <c r="C751" s="33">
        <v>9.3066700000000004</v>
      </c>
      <c r="D751" s="33">
        <v>22.023299999999999</v>
      </c>
      <c r="E751" s="37">
        <v>0.16251866525676517</v>
      </c>
      <c r="F751" s="37">
        <v>-3.7896912845738928E-2</v>
      </c>
      <c r="G751" s="37">
        <v>-2.4610993629749167E-2</v>
      </c>
      <c r="H751" s="37">
        <v>5.6991334232225022E-2</v>
      </c>
      <c r="I751" s="33">
        <v>118.5</v>
      </c>
      <c r="J751" s="33">
        <v>9.06</v>
      </c>
      <c r="K751" s="33">
        <v>589.86947088607599</v>
      </c>
      <c r="L751" s="33">
        <v>20.400299177299576</v>
      </c>
      <c r="M751" s="33">
        <v>187437.96651780346</v>
      </c>
      <c r="N751" s="33">
        <v>48.275259450632909</v>
      </c>
      <c r="O751" s="33">
        <v>15340.031839507767</v>
      </c>
      <c r="P751" s="33">
        <v>14.608315717522094</v>
      </c>
      <c r="Q751" s="33">
        <v>17.988763201028426</v>
      </c>
      <c r="R751" s="33">
        <v>12.218877279971668</v>
      </c>
      <c r="S751" s="37">
        <v>-5.9281388873952982E-3</v>
      </c>
      <c r="T751" s="37">
        <v>0.9940718611126047</v>
      </c>
      <c r="U751" s="37">
        <v>0.19100300920470592</v>
      </c>
      <c r="V751" s="37">
        <v>0.10525611664940371</v>
      </c>
      <c r="W751" s="37">
        <v>9.6228693012911037E-2</v>
      </c>
      <c r="X751" s="37">
        <v>0.13694191546232393</v>
      </c>
    </row>
    <row r="752" spans="1:24" x14ac:dyDescent="0.3">
      <c r="A752" s="34">
        <v>32356</v>
      </c>
      <c r="B752" s="33">
        <v>263.7</v>
      </c>
      <c r="C752" s="33">
        <v>9.3833300000000008</v>
      </c>
      <c r="D752" s="33">
        <v>22.3767</v>
      </c>
      <c r="E752" s="37">
        <v>0.12064593578641114</v>
      </c>
      <c r="F752" s="37">
        <v>-5.3272331518082527E-2</v>
      </c>
      <c r="G752" s="37">
        <v>-2.416357989904494E-2</v>
      </c>
      <c r="H752" s="37">
        <v>5.4617723007414298E-2</v>
      </c>
      <c r="I752" s="33">
        <v>119</v>
      </c>
      <c r="J752" s="33">
        <v>9.26</v>
      </c>
      <c r="K752" s="33">
        <v>575.60391680672274</v>
      </c>
      <c r="L752" s="33">
        <v>20.481916953697482</v>
      </c>
      <c r="M752" s="33">
        <v>183447.28299873264</v>
      </c>
      <c r="N752" s="33">
        <v>48.843823152100832</v>
      </c>
      <c r="O752" s="33">
        <v>15566.722857329312</v>
      </c>
      <c r="P752" s="33">
        <v>14.244946310675649</v>
      </c>
      <c r="Q752" s="33">
        <v>17.518725933895695</v>
      </c>
      <c r="R752" s="33">
        <v>11.784579495636086</v>
      </c>
      <c r="S752" s="37">
        <v>-2.0270964373619221E-2</v>
      </c>
      <c r="T752" s="37">
        <v>0.97972903562638081</v>
      </c>
      <c r="U752" s="37">
        <v>0.22807802189533555</v>
      </c>
      <c r="V752" s="37">
        <v>0.10897164768655898</v>
      </c>
      <c r="W752" s="37">
        <v>9.7080358170260617E-2</v>
      </c>
      <c r="X752" s="37">
        <v>0.14175961058017972</v>
      </c>
    </row>
    <row r="753" spans="1:24" x14ac:dyDescent="0.3">
      <c r="A753" s="34">
        <v>32387</v>
      </c>
      <c r="B753" s="33">
        <v>268</v>
      </c>
      <c r="C753" s="33">
        <v>9.4600000000000009</v>
      </c>
      <c r="D753" s="33">
        <v>22.73</v>
      </c>
      <c r="E753" s="37">
        <v>8.00803565604431E-2</v>
      </c>
      <c r="F753" s="37">
        <v>-6.7739242161927837E-2</v>
      </c>
      <c r="G753" s="37">
        <v>-2.3732001151424154E-2</v>
      </c>
      <c r="H753" s="37">
        <v>5.2263495590021414E-2</v>
      </c>
      <c r="I753" s="33">
        <v>119.8</v>
      </c>
      <c r="J753" s="33">
        <v>8.98</v>
      </c>
      <c r="K753" s="33">
        <v>581.08350584307175</v>
      </c>
      <c r="L753" s="33">
        <v>20.511380467445743</v>
      </c>
      <c r="M753" s="33">
        <v>185738.40501325886</v>
      </c>
      <c r="N753" s="33">
        <v>49.283686894824704</v>
      </c>
      <c r="O753" s="33">
        <v>15753.11173862453</v>
      </c>
      <c r="P753" s="33">
        <v>14.369428776140159</v>
      </c>
      <c r="Q753" s="33">
        <v>17.648292003694422</v>
      </c>
      <c r="R753" s="33">
        <v>11.790585129784425</v>
      </c>
      <c r="S753" s="37">
        <v>1.617488715161567E-2</v>
      </c>
      <c r="T753" s="37">
        <v>1.0161748871516156</v>
      </c>
      <c r="U753" s="37">
        <v>0.30781063058793201</v>
      </c>
      <c r="V753" s="37">
        <v>0.12379081459479124</v>
      </c>
      <c r="W753" s="37">
        <v>0.1042483030337733</v>
      </c>
      <c r="X753" s="37">
        <v>0.13610870637468686</v>
      </c>
    </row>
    <row r="754" spans="1:24" x14ac:dyDescent="0.3">
      <c r="A754" s="34">
        <v>32417</v>
      </c>
      <c r="B754" s="33">
        <v>277.39999999999998</v>
      </c>
      <c r="C754" s="33">
        <v>9.5500000000000007</v>
      </c>
      <c r="D754" s="33">
        <v>23.0733</v>
      </c>
      <c r="E754" s="37">
        <v>4.0770968384531203E-2</v>
      </c>
      <c r="F754" s="37">
        <v>-8.2369615531340479E-2</v>
      </c>
      <c r="G754" s="37">
        <v>-2.331374901145411E-2</v>
      </c>
      <c r="H754" s="37">
        <v>4.9929175853817398E-2</v>
      </c>
      <c r="I754" s="33">
        <v>120.2</v>
      </c>
      <c r="J754" s="33">
        <v>8.8000000000000007</v>
      </c>
      <c r="K754" s="33">
        <v>599.46324625623947</v>
      </c>
      <c r="L754" s="33">
        <v>20.637613560732113</v>
      </c>
      <c r="M754" s="33">
        <v>192163.05267611172</v>
      </c>
      <c r="N754" s="33">
        <v>49.861554866056565</v>
      </c>
      <c r="O754" s="33">
        <v>15983.546370986765</v>
      </c>
      <c r="P754" s="33">
        <v>14.811450153277724</v>
      </c>
      <c r="Q754" s="33">
        <v>18.165517397941183</v>
      </c>
      <c r="R754" s="33">
        <v>12.02255420767727</v>
      </c>
      <c r="S754" s="37">
        <v>3.4473527369874538E-2</v>
      </c>
      <c r="T754" s="37">
        <v>1.0344735273698746</v>
      </c>
      <c r="U754" s="37">
        <v>0.28959026931043619</v>
      </c>
      <c r="V754" s="37">
        <v>0.11647587126051206</v>
      </c>
      <c r="W754" s="37">
        <v>0.10325616702043661</v>
      </c>
      <c r="X754" s="37">
        <v>0.12913667387195105</v>
      </c>
    </row>
    <row r="755" spans="1:24" x14ac:dyDescent="0.3">
      <c r="A755" s="34">
        <v>32448</v>
      </c>
      <c r="B755" s="33">
        <v>271</v>
      </c>
      <c r="C755" s="33">
        <v>9.64</v>
      </c>
      <c r="D755" s="33">
        <v>23.416699999999999</v>
      </c>
      <c r="E755" s="37">
        <v>1.393924332516483E-2</v>
      </c>
      <c r="F755" s="37">
        <v>-9.9153238684209555E-2</v>
      </c>
      <c r="G755" s="37">
        <v>-2.1603372739786408E-2</v>
      </c>
      <c r="H755" s="37">
        <v>4.8100069136827628E-2</v>
      </c>
      <c r="I755" s="33">
        <v>120.3</v>
      </c>
      <c r="J755" s="33">
        <v>8.9600000000000009</v>
      </c>
      <c r="K755" s="33">
        <v>585.14599334995842</v>
      </c>
      <c r="L755" s="33">
        <v>20.814787364921031</v>
      </c>
      <c r="M755" s="33">
        <v>188129.56502511166</v>
      </c>
      <c r="N755" s="33">
        <v>50.561580009143803</v>
      </c>
      <c r="O755" s="33">
        <v>16255.991089754729</v>
      </c>
      <c r="P755" s="33">
        <v>14.445530680872887</v>
      </c>
      <c r="Q755" s="33">
        <v>17.692871543397221</v>
      </c>
      <c r="R755" s="33">
        <v>11.572937262722759</v>
      </c>
      <c r="S755" s="37">
        <v>-2.33416870010302E-2</v>
      </c>
      <c r="T755" s="37">
        <v>0.97665831299896977</v>
      </c>
      <c r="U755" s="37">
        <v>0.24697394428700647</v>
      </c>
      <c r="V755" s="37">
        <v>0.10479591805309862</v>
      </c>
      <c r="W755" s="37">
        <v>9.8446645303398306E-2</v>
      </c>
      <c r="X755" s="37">
        <v>0.12686930161409737</v>
      </c>
    </row>
    <row r="756" spans="1:24" x14ac:dyDescent="0.3">
      <c r="A756" s="34">
        <v>32478</v>
      </c>
      <c r="B756" s="33">
        <v>276.5</v>
      </c>
      <c r="C756" s="33">
        <v>9.75</v>
      </c>
      <c r="D756" s="33">
        <v>23.75</v>
      </c>
      <c r="E756" s="37">
        <v>-1.2119925763982131E-2</v>
      </c>
      <c r="F756" s="37">
        <v>-0.11628080728007584</v>
      </c>
      <c r="G756" s="37">
        <v>-1.9957299991078425E-2</v>
      </c>
      <c r="H756" s="37">
        <v>4.6291861384956334E-2</v>
      </c>
      <c r="I756" s="33">
        <v>120.5</v>
      </c>
      <c r="J756" s="33">
        <v>9.11</v>
      </c>
      <c r="K756" s="33">
        <v>596.0307427385892</v>
      </c>
      <c r="L756" s="33">
        <v>21.017358921161826</v>
      </c>
      <c r="M756" s="33">
        <v>192192.21277038971</v>
      </c>
      <c r="N756" s="33">
        <v>51.196130705394189</v>
      </c>
      <c r="O756" s="33">
        <v>16508.372706317379</v>
      </c>
      <c r="P756" s="33">
        <v>14.702086748571999</v>
      </c>
      <c r="Q756" s="33">
        <v>17.981586492014181</v>
      </c>
      <c r="R756" s="33">
        <v>11.642105263157895</v>
      </c>
      <c r="S756" s="37">
        <v>2.0092000082688646E-2</v>
      </c>
      <c r="T756" s="37">
        <v>1.0200920000826887</v>
      </c>
      <c r="U756" s="37">
        <v>0.25003630844291269</v>
      </c>
      <c r="V756" s="37">
        <v>0.11190313362746185</v>
      </c>
      <c r="W756" s="37">
        <v>0.10276988469341219</v>
      </c>
      <c r="X756" s="37">
        <v>0.1391650297094893</v>
      </c>
    </row>
    <row r="757" spans="1:24" x14ac:dyDescent="0.3">
      <c r="A757" s="34">
        <v>32509</v>
      </c>
      <c r="B757" s="33">
        <v>285.39999999999998</v>
      </c>
      <c r="C757" s="33">
        <v>9.8133300000000006</v>
      </c>
      <c r="D757" s="33">
        <v>24.16</v>
      </c>
      <c r="E757" s="37">
        <v>-3.8300386381356799E-2</v>
      </c>
      <c r="F757" s="37">
        <v>-0.1336512780185326</v>
      </c>
      <c r="G757" s="37">
        <v>-1.8198234718447726E-2</v>
      </c>
      <c r="H757" s="37">
        <v>4.454587748926464E-2</v>
      </c>
      <c r="I757" s="33">
        <v>121.1</v>
      </c>
      <c r="J757" s="33">
        <v>9.09</v>
      </c>
      <c r="K757" s="33">
        <v>612.16768125516091</v>
      </c>
      <c r="L757" s="33">
        <v>21.049066122956237</v>
      </c>
      <c r="M757" s="33">
        <v>197961.23757149995</v>
      </c>
      <c r="N757" s="33">
        <v>51.821903220478937</v>
      </c>
      <c r="O757" s="33">
        <v>16758.036088743655</v>
      </c>
      <c r="P757" s="33">
        <v>15.088072442713283</v>
      </c>
      <c r="Q757" s="33">
        <v>18.42543549674323</v>
      </c>
      <c r="R757" s="33">
        <v>11.812913907284766</v>
      </c>
      <c r="S757" s="37">
        <v>3.1680884080346534E-2</v>
      </c>
      <c r="T757" s="37">
        <v>1.0316808840803466</v>
      </c>
      <c r="U757" s="37">
        <v>0.25530492383039527</v>
      </c>
      <c r="V757" s="37">
        <v>0.10745407985357414</v>
      </c>
      <c r="W757" s="37">
        <v>0.10008224997382076</v>
      </c>
      <c r="X757" s="37">
        <v>0.14103169011499261</v>
      </c>
    </row>
    <row r="758" spans="1:24" x14ac:dyDescent="0.3">
      <c r="A758" s="34">
        <v>32540</v>
      </c>
      <c r="B758" s="33">
        <v>294</v>
      </c>
      <c r="C758" s="33">
        <v>9.8966700000000003</v>
      </c>
      <c r="D758" s="33">
        <v>24.56</v>
      </c>
      <c r="E758" s="37">
        <v>-7.032604919807528E-2</v>
      </c>
      <c r="F758" s="37">
        <v>-0.13766907060954736</v>
      </c>
      <c r="G758" s="37">
        <v>-1.9183444616484469E-2</v>
      </c>
      <c r="H758" s="37">
        <v>4.3433468426666622E-2</v>
      </c>
      <c r="I758" s="33">
        <v>121.6</v>
      </c>
      <c r="J758" s="33">
        <v>9.17</v>
      </c>
      <c r="K758" s="33">
        <v>628.02123355263154</v>
      </c>
      <c r="L758" s="33">
        <v>21.140540481167765</v>
      </c>
      <c r="M758" s="33">
        <v>203657.61712436544</v>
      </c>
      <c r="N758" s="33">
        <v>52.463270394736838</v>
      </c>
      <c r="O758" s="33">
        <v>17013.030872702093</v>
      </c>
      <c r="P758" s="33">
        <v>15.46706046273475</v>
      </c>
      <c r="Q758" s="33">
        <v>18.857435717731359</v>
      </c>
      <c r="R758" s="33">
        <v>11.970684039087949</v>
      </c>
      <c r="S758" s="37">
        <v>2.9688062295945557E-2</v>
      </c>
      <c r="T758" s="37">
        <v>1.0296880622959454</v>
      </c>
      <c r="U758" s="37">
        <v>0.18625562114952077</v>
      </c>
      <c r="V758" s="37">
        <v>0.11927176693959396</v>
      </c>
      <c r="W758" s="37">
        <v>9.6794537443123829E-2</v>
      </c>
      <c r="X758" s="37">
        <v>0.14263546640113223</v>
      </c>
    </row>
    <row r="759" spans="1:24" x14ac:dyDescent="0.3">
      <c r="A759" s="34">
        <v>32568</v>
      </c>
      <c r="B759" s="33">
        <v>292.7</v>
      </c>
      <c r="C759" s="33">
        <v>10.01</v>
      </c>
      <c r="D759" s="33">
        <v>24.96</v>
      </c>
      <c r="E759" s="37">
        <v>-0.10217366090218882</v>
      </c>
      <c r="F759" s="37">
        <v>-0.14146983173851613</v>
      </c>
      <c r="G759" s="37">
        <v>-1.9973587356480138E-2</v>
      </c>
      <c r="H759" s="37">
        <v>4.2386310075270828E-2</v>
      </c>
      <c r="I759" s="33">
        <v>122.3</v>
      </c>
      <c r="J759" s="33">
        <v>9.36</v>
      </c>
      <c r="K759" s="33">
        <v>621.66560179885528</v>
      </c>
      <c r="L759" s="33">
        <v>21.260241455437448</v>
      </c>
      <c r="M759" s="33">
        <v>202171.11434564923</v>
      </c>
      <c r="N759" s="33">
        <v>53.012550122649223</v>
      </c>
      <c r="O759" s="33">
        <v>17240.146956157856</v>
      </c>
      <c r="P759" s="33">
        <v>15.298969108882361</v>
      </c>
      <c r="Q759" s="33">
        <v>18.622276927610908</v>
      </c>
      <c r="R759" s="33">
        <v>11.726762820512819</v>
      </c>
      <c r="S759" s="37">
        <v>-4.4315736408414618E-3</v>
      </c>
      <c r="T759" s="37">
        <v>0.99556842635915854</v>
      </c>
      <c r="U759" s="37">
        <v>0.11933274903331448</v>
      </c>
      <c r="V759" s="37">
        <v>0.10655721193995582</v>
      </c>
      <c r="W759" s="37">
        <v>9.0295092246785558E-2</v>
      </c>
      <c r="X759" s="37">
        <v>0.13949773809375099</v>
      </c>
    </row>
    <row r="760" spans="1:24" x14ac:dyDescent="0.3">
      <c r="A760" s="34">
        <v>32599</v>
      </c>
      <c r="B760" s="33">
        <v>302.3</v>
      </c>
      <c r="C760" s="33">
        <v>10.0867</v>
      </c>
      <c r="D760" s="33">
        <v>25.046700000000001</v>
      </c>
      <c r="E760" s="37">
        <v>-0.13300861191175539</v>
      </c>
      <c r="F760" s="37">
        <v>-0.14539122444284436</v>
      </c>
      <c r="G760" s="37">
        <v>-2.0740677336303026E-2</v>
      </c>
      <c r="H760" s="37">
        <v>4.1362018822113988E-2</v>
      </c>
      <c r="I760" s="33">
        <v>123.1</v>
      </c>
      <c r="J760" s="33">
        <v>9.18</v>
      </c>
      <c r="K760" s="33">
        <v>637.88246872461423</v>
      </c>
      <c r="L760" s="33">
        <v>21.283920268887083</v>
      </c>
      <c r="M760" s="33">
        <v>208021.79173595627</v>
      </c>
      <c r="N760" s="33">
        <v>52.850978595450854</v>
      </c>
      <c r="O760" s="33">
        <v>17235.393354525226</v>
      </c>
      <c r="P760" s="33">
        <v>15.686742656144586</v>
      </c>
      <c r="Q760" s="33">
        <v>19.061417959765528</v>
      </c>
      <c r="R760" s="33">
        <v>12.06945425944336</v>
      </c>
      <c r="S760" s="37">
        <v>3.2271708087572272E-2</v>
      </c>
      <c r="T760" s="37">
        <v>1.0322717080875723</v>
      </c>
      <c r="U760" s="37">
        <v>0.15124320873140285</v>
      </c>
      <c r="V760" s="37">
        <v>0.10375821529315399</v>
      </c>
      <c r="W760" s="37">
        <v>8.7814436801700424E-2</v>
      </c>
      <c r="X760" s="37">
        <v>0.14271671161946653</v>
      </c>
    </row>
    <row r="761" spans="1:24" x14ac:dyDescent="0.3">
      <c r="A761" s="34">
        <v>32629</v>
      </c>
      <c r="B761" s="33">
        <v>313.89999999999998</v>
      </c>
      <c r="C761" s="33">
        <v>10.193300000000001</v>
      </c>
      <c r="D761" s="33">
        <v>25.133299999999998</v>
      </c>
      <c r="E761" s="37">
        <v>-0.1414721214725877</v>
      </c>
      <c r="F761" s="37">
        <v>-0.1406704481436738</v>
      </c>
      <c r="G761" s="37">
        <v>-1.438899501202684E-2</v>
      </c>
      <c r="H761" s="37">
        <v>4.3264204380034421E-2</v>
      </c>
      <c r="I761" s="33">
        <v>123.8</v>
      </c>
      <c r="J761" s="33">
        <v>8.86</v>
      </c>
      <c r="K761" s="33">
        <v>658.61443214862675</v>
      </c>
      <c r="L761" s="33">
        <v>21.387239538772214</v>
      </c>
      <c r="M761" s="33">
        <v>215363.97685321353</v>
      </c>
      <c r="N761" s="33">
        <v>52.733845516155078</v>
      </c>
      <c r="O761" s="33">
        <v>17243.73188736818</v>
      </c>
      <c r="P761" s="33">
        <v>16.186353538544555</v>
      </c>
      <c r="Q761" s="33">
        <v>19.633569215559813</v>
      </c>
      <c r="R761" s="33">
        <v>12.489406484623984</v>
      </c>
      <c r="S761" s="37">
        <v>3.7654562062495289E-2</v>
      </c>
      <c r="T761" s="37">
        <v>1.0376545620624953</v>
      </c>
      <c r="U761" s="37">
        <v>0.11432911424005465</v>
      </c>
      <c r="V761" s="37">
        <v>9.3125302512277131E-2</v>
      </c>
      <c r="W761" s="37">
        <v>7.3953037599620686E-2</v>
      </c>
      <c r="X761" s="37">
        <v>0.14352940248285329</v>
      </c>
    </row>
    <row r="762" spans="1:24" x14ac:dyDescent="0.3">
      <c r="A762" s="34">
        <v>32660</v>
      </c>
      <c r="B762" s="33">
        <v>323.7</v>
      </c>
      <c r="C762" s="33">
        <v>10.37</v>
      </c>
      <c r="D762" s="33">
        <v>25.22</v>
      </c>
      <c r="E762" s="37">
        <v>-0.14986997084235232</v>
      </c>
      <c r="F762" s="37">
        <v>-0.13623629746155075</v>
      </c>
      <c r="G762" s="37">
        <v>-8.2709216222460746E-3</v>
      </c>
      <c r="H762" s="37">
        <v>4.5118949653603302E-2</v>
      </c>
      <c r="I762" s="33">
        <v>124.1</v>
      </c>
      <c r="J762" s="33">
        <v>8.2799999999999994</v>
      </c>
      <c r="K762" s="33">
        <v>677.5346180499597</v>
      </c>
      <c r="L762" s="33">
        <v>21.705387671232874</v>
      </c>
      <c r="M762" s="33">
        <v>222142.25684719623</v>
      </c>
      <c r="N762" s="33">
        <v>52.787837711522961</v>
      </c>
      <c r="O762" s="33">
        <v>17307.469007371914</v>
      </c>
      <c r="P762" s="33">
        <v>16.641904235808589</v>
      </c>
      <c r="Q762" s="33">
        <v>20.149986195019594</v>
      </c>
      <c r="R762" s="33">
        <v>12.835051546391753</v>
      </c>
      <c r="S762" s="37">
        <v>3.07426970842909E-2</v>
      </c>
      <c r="T762" s="37">
        <v>1.030742697084291</v>
      </c>
      <c r="U762" s="37">
        <v>0.11155237813885366</v>
      </c>
      <c r="V762" s="37">
        <v>8.6703377209411236E-2</v>
      </c>
      <c r="W762" s="37">
        <v>6.8154189972990054E-2</v>
      </c>
      <c r="X762" s="37">
        <v>0.1395851819881031</v>
      </c>
    </row>
    <row r="763" spans="1:24" x14ac:dyDescent="0.3">
      <c r="A763" s="34">
        <v>32690</v>
      </c>
      <c r="B763" s="33">
        <v>331.9</v>
      </c>
      <c r="C763" s="33">
        <v>10.423299999999999</v>
      </c>
      <c r="D763" s="33">
        <v>24.71</v>
      </c>
      <c r="E763" s="37">
        <v>-0.15821755743990795</v>
      </c>
      <c r="F763" s="37">
        <v>-0.13189242600666296</v>
      </c>
      <c r="G763" s="37">
        <v>-2.3725866921853189E-3</v>
      </c>
      <c r="H763" s="37">
        <v>4.6927544585789072E-2</v>
      </c>
      <c r="I763" s="33">
        <v>124.4</v>
      </c>
      <c r="J763" s="33">
        <v>8.02</v>
      </c>
      <c r="K763" s="33">
        <v>693.02267443729897</v>
      </c>
      <c r="L763" s="33">
        <v>21.764336373794208</v>
      </c>
      <c r="M763" s="33">
        <v>227814.95596997588</v>
      </c>
      <c r="N763" s="33">
        <v>51.595632073954981</v>
      </c>
      <c r="O763" s="33">
        <v>16960.854359801458</v>
      </c>
      <c r="P763" s="33">
        <v>17.013407650499133</v>
      </c>
      <c r="Q763" s="33">
        <v>20.56206243419798</v>
      </c>
      <c r="R763" s="33">
        <v>13.431808984216914</v>
      </c>
      <c r="S763" s="37">
        <v>2.5016557793730337E-2</v>
      </c>
      <c r="T763" s="37">
        <v>1.0250165577937302</v>
      </c>
      <c r="U763" s="37">
        <v>0.10917655206094401</v>
      </c>
      <c r="V763" s="37">
        <v>7.1168827052518147E-2</v>
      </c>
      <c r="W763" s="37">
        <v>6.3802613252643248E-2</v>
      </c>
      <c r="X763" s="37">
        <v>0.13579439082067868</v>
      </c>
    </row>
    <row r="764" spans="1:24" x14ac:dyDescent="0.3">
      <c r="A764" s="34">
        <v>32721</v>
      </c>
      <c r="B764" s="33">
        <v>346.6</v>
      </c>
      <c r="C764" s="33">
        <v>10.5467</v>
      </c>
      <c r="D764" s="33">
        <v>24.2</v>
      </c>
      <c r="E764" s="37">
        <v>-0.13421881926790191</v>
      </c>
      <c r="F764" s="37">
        <v>-0.11882063391968911</v>
      </c>
      <c r="G764" s="37">
        <v>7.2387364591008918E-3</v>
      </c>
      <c r="H764" s="37">
        <v>5.1343185019416815E-2</v>
      </c>
      <c r="I764" s="33">
        <v>124.6</v>
      </c>
      <c r="J764" s="33">
        <v>8.11</v>
      </c>
      <c r="K764" s="33">
        <v>722.55529534510435</v>
      </c>
      <c r="L764" s="33">
        <v>21.986653010433386</v>
      </c>
      <c r="M764" s="33">
        <v>238125.41241098091</v>
      </c>
      <c r="N764" s="33">
        <v>50.449619582664525</v>
      </c>
      <c r="O764" s="33">
        <v>16626.182863086375</v>
      </c>
      <c r="P764" s="33">
        <v>17.734251436577324</v>
      </c>
      <c r="Q764" s="33">
        <v>21.393656539479533</v>
      </c>
      <c r="R764" s="33">
        <v>14.322314049586778</v>
      </c>
      <c r="S764" s="37">
        <v>4.3337658555576843E-2</v>
      </c>
      <c r="T764" s="37">
        <v>1.0433376585555769</v>
      </c>
      <c r="U764" s="37">
        <v>8.1024509929959132E-2</v>
      </c>
      <c r="V764" s="37">
        <v>6.8361716300238129E-2</v>
      </c>
      <c r="W764" s="37">
        <v>5.730852252288976E-2</v>
      </c>
      <c r="X764" s="37">
        <v>0.13757660993563281</v>
      </c>
    </row>
    <row r="765" spans="1:24" x14ac:dyDescent="0.3">
      <c r="A765" s="34">
        <v>32752</v>
      </c>
      <c r="B765" s="33">
        <v>347.3</v>
      </c>
      <c r="C765" s="33">
        <v>10.73</v>
      </c>
      <c r="D765" s="33">
        <v>23.69</v>
      </c>
      <c r="E765" s="37">
        <v>-0.10919774108638314</v>
      </c>
      <c r="F765" s="37">
        <v>-0.10570761854639477</v>
      </c>
      <c r="G765" s="37">
        <v>1.6798459291075041E-2</v>
      </c>
      <c r="H765" s="37">
        <v>5.5750687205033067E-2</v>
      </c>
      <c r="I765" s="33">
        <v>125</v>
      </c>
      <c r="J765" s="33">
        <v>8.19</v>
      </c>
      <c r="K765" s="33">
        <v>721.69773520000001</v>
      </c>
      <c r="L765" s="33">
        <v>22.297197519999997</v>
      </c>
      <c r="M765" s="33">
        <v>238455.15038107531</v>
      </c>
      <c r="N765" s="33">
        <v>49.228388559999999</v>
      </c>
      <c r="O765" s="33">
        <v>16265.483767715732</v>
      </c>
      <c r="P765" s="33">
        <v>17.714220678979082</v>
      </c>
      <c r="Q765" s="33">
        <v>21.332067137506495</v>
      </c>
      <c r="R765" s="33">
        <v>14.660194174757281</v>
      </c>
      <c r="S765" s="37">
        <v>2.0175824685226859E-3</v>
      </c>
      <c r="T765" s="37">
        <v>1.0020175824685227</v>
      </c>
      <c r="U765" s="37">
        <v>-5.1767109877350226E-2</v>
      </c>
      <c r="V765" s="37">
        <v>5.6455550112823438E-2</v>
      </c>
      <c r="W765" s="37">
        <v>5.4342146161031835E-2</v>
      </c>
      <c r="X765" s="37">
        <v>0.12921090927003842</v>
      </c>
    </row>
    <row r="766" spans="1:24" x14ac:dyDescent="0.3">
      <c r="A766" s="34">
        <v>32782</v>
      </c>
      <c r="B766" s="33">
        <v>347.4</v>
      </c>
      <c r="C766" s="33">
        <v>10.7967</v>
      </c>
      <c r="D766" s="33">
        <v>23.4267</v>
      </c>
      <c r="E766" s="37">
        <v>-8.3087572721984748E-2</v>
      </c>
      <c r="F766" s="37">
        <v>-9.2542795140040823E-2</v>
      </c>
      <c r="G766" s="37">
        <v>2.6317818767532586E-2</v>
      </c>
      <c r="H766" s="37">
        <v>6.0154309284223828E-2</v>
      </c>
      <c r="I766" s="33">
        <v>125.6</v>
      </c>
      <c r="J766" s="33">
        <v>8.01</v>
      </c>
      <c r="K766" s="33">
        <v>718.45694426751584</v>
      </c>
      <c r="L766" s="33">
        <v>22.328624324044586</v>
      </c>
      <c r="M766" s="33">
        <v>237999.1626216681</v>
      </c>
      <c r="N766" s="33">
        <v>48.448691123407642</v>
      </c>
      <c r="O766" s="33">
        <v>16049.323497377756</v>
      </c>
      <c r="P766" s="33">
        <v>17.640853852797949</v>
      </c>
      <c r="Q766" s="33">
        <v>21.20812869743861</v>
      </c>
      <c r="R766" s="33">
        <v>14.829233310709574</v>
      </c>
      <c r="S766" s="37">
        <v>2.8789405697620665E-4</v>
      </c>
      <c r="T766" s="37">
        <v>1.0002878940569762</v>
      </c>
      <c r="U766" s="37">
        <v>-9.8616757913579711E-2</v>
      </c>
      <c r="V766" s="37">
        <v>5.622069624579229E-2</v>
      </c>
      <c r="W766" s="37">
        <v>5.5107499265913518E-2</v>
      </c>
      <c r="X766" s="37">
        <v>0.12829255890959868</v>
      </c>
    </row>
    <row r="767" spans="1:24" x14ac:dyDescent="0.3">
      <c r="A767" s="34">
        <v>32813</v>
      </c>
      <c r="B767" s="33">
        <v>340.2</v>
      </c>
      <c r="C767" s="33">
        <v>10.923299999999999</v>
      </c>
      <c r="D767" s="33">
        <v>23.1633</v>
      </c>
      <c r="E767" s="37">
        <v>-7.8426905473887754E-2</v>
      </c>
      <c r="F767" s="37">
        <v>-8.2525475575607299E-2</v>
      </c>
      <c r="G767" s="37">
        <v>3.6264150486874591E-2</v>
      </c>
      <c r="H767" s="37">
        <v>6.4394191910165155E-2</v>
      </c>
      <c r="I767" s="33">
        <v>125.9</v>
      </c>
      <c r="J767" s="33">
        <v>7.87</v>
      </c>
      <c r="K767" s="33">
        <v>701.89015567911031</v>
      </c>
      <c r="L767" s="33">
        <v>22.536615924543288</v>
      </c>
      <c r="M767" s="33">
        <v>233133.30782540384</v>
      </c>
      <c r="N767" s="33">
        <v>47.789806710881649</v>
      </c>
      <c r="O767" s="33">
        <v>15873.417839953489</v>
      </c>
      <c r="P767" s="33">
        <v>17.242369266947424</v>
      </c>
      <c r="Q767" s="33">
        <v>20.697305291068073</v>
      </c>
      <c r="R767" s="33">
        <v>14.687026459960368</v>
      </c>
      <c r="S767" s="37">
        <v>-2.0943173845243135E-2</v>
      </c>
      <c r="T767" s="37">
        <v>0.97905682615475687</v>
      </c>
      <c r="U767" s="37">
        <v>-0.1228774648890657</v>
      </c>
      <c r="V767" s="37">
        <v>5.1270180103000662E-2</v>
      </c>
      <c r="W767" s="37">
        <v>5.3685185195134544E-2</v>
      </c>
      <c r="X767" s="37">
        <v>0.12685165895584305</v>
      </c>
    </row>
    <row r="768" spans="1:24" x14ac:dyDescent="0.3">
      <c r="A768" s="34">
        <v>32843</v>
      </c>
      <c r="B768" s="33">
        <v>348.6</v>
      </c>
      <c r="C768" s="33">
        <v>11.06</v>
      </c>
      <c r="D768" s="33">
        <v>22.87</v>
      </c>
      <c r="E768" s="37">
        <v>-7.3659969917824974E-2</v>
      </c>
      <c r="F768" s="37">
        <v>-7.2573740693376187E-2</v>
      </c>
      <c r="G768" s="37">
        <v>4.5960615708886543E-2</v>
      </c>
      <c r="H768" s="37">
        <v>6.8555451189899586E-2</v>
      </c>
      <c r="I768" s="33">
        <v>126.1</v>
      </c>
      <c r="J768" s="33">
        <v>7.84</v>
      </c>
      <c r="K768" s="33">
        <v>718.08006185567012</v>
      </c>
      <c r="L768" s="33">
        <v>22.782459793814432</v>
      </c>
      <c r="M768" s="33">
        <v>239141.39735890325</v>
      </c>
      <c r="N768" s="33">
        <v>47.109842268041241</v>
      </c>
      <c r="O768" s="33">
        <v>15688.937916230976</v>
      </c>
      <c r="P768" s="33">
        <v>17.65021290494732</v>
      </c>
      <c r="Q768" s="33">
        <v>21.154881971751593</v>
      </c>
      <c r="R768" s="33">
        <v>15.242675994752952</v>
      </c>
      <c r="S768" s="37">
        <v>2.4391453124159263E-2</v>
      </c>
      <c r="T768" s="37">
        <v>1.0243914531241594</v>
      </c>
      <c r="U768" s="37">
        <v>-8.0593946311582787E-2</v>
      </c>
      <c r="V768" s="37">
        <v>6.6552080979407791E-2</v>
      </c>
      <c r="W768" s="37">
        <v>5.6717457048706343E-2</v>
      </c>
      <c r="X768" s="37">
        <v>0.13560903809148961</v>
      </c>
    </row>
    <row r="769" spans="1:24" x14ac:dyDescent="0.3">
      <c r="A769" s="34">
        <v>32874</v>
      </c>
      <c r="B769" s="33">
        <v>339.97</v>
      </c>
      <c r="C769" s="33">
        <v>11.14</v>
      </c>
      <c r="D769" s="33">
        <v>22.49</v>
      </c>
      <c r="E769" s="37">
        <v>-6.7545967033039056E-2</v>
      </c>
      <c r="F769" s="37">
        <v>-6.2245338519562488E-2</v>
      </c>
      <c r="G769" s="37">
        <v>5.5692366666178827E-2</v>
      </c>
      <c r="H769" s="37">
        <v>7.2776371492260239E-2</v>
      </c>
      <c r="I769" s="33">
        <v>127.4</v>
      </c>
      <c r="J769" s="33">
        <v>8.2100000000000009</v>
      </c>
      <c r="K769" s="33">
        <v>693.15720102040814</v>
      </c>
      <c r="L769" s="33">
        <v>22.713095918367348</v>
      </c>
      <c r="M769" s="33">
        <v>231471.70804774456</v>
      </c>
      <c r="N769" s="33">
        <v>45.854356122448969</v>
      </c>
      <c r="O769" s="33">
        <v>15312.523793257564</v>
      </c>
      <c r="P769" s="33">
        <v>17.048843606878261</v>
      </c>
      <c r="Q769" s="33">
        <v>20.406154475024749</v>
      </c>
      <c r="R769" s="33">
        <v>15.116496220542466</v>
      </c>
      <c r="S769" s="37">
        <v>-2.5067754662793665E-2</v>
      </c>
      <c r="T769" s="37">
        <v>0.97493224533720635</v>
      </c>
      <c r="U769" s="37">
        <v>-6.4965277083684936E-2</v>
      </c>
      <c r="V769" s="37">
        <v>6.83245150467231E-2</v>
      </c>
      <c r="W769" s="37">
        <v>4.9307878005008909E-2</v>
      </c>
      <c r="X769" s="37">
        <v>0.1358394491931838</v>
      </c>
    </row>
    <row r="770" spans="1:24" x14ac:dyDescent="0.3">
      <c r="A770" s="34">
        <v>32905</v>
      </c>
      <c r="B770" s="33">
        <v>330.45</v>
      </c>
      <c r="C770" s="33">
        <v>11.23</v>
      </c>
      <c r="D770" s="33">
        <v>22.08</v>
      </c>
      <c r="E770" s="37">
        <v>-5.8645636029889592E-2</v>
      </c>
      <c r="F770" s="37">
        <v>-5.23514287396325E-2</v>
      </c>
      <c r="G770" s="37">
        <v>6.3269480367668329E-2</v>
      </c>
      <c r="H770" s="37">
        <v>7.6375868482255527E-2</v>
      </c>
      <c r="I770" s="33">
        <v>128</v>
      </c>
      <c r="J770" s="33">
        <v>8.4700000000000006</v>
      </c>
      <c r="K770" s="33">
        <v>670.58889726562495</v>
      </c>
      <c r="L770" s="33">
        <v>22.789267109375</v>
      </c>
      <c r="M770" s="33">
        <v>224569.47202455968</v>
      </c>
      <c r="N770" s="33">
        <v>44.807392499999992</v>
      </c>
      <c r="O770" s="33">
        <v>15005.277477083604</v>
      </c>
      <c r="P770" s="33">
        <v>16.50809351649028</v>
      </c>
      <c r="Q770" s="33">
        <v>19.735353262096382</v>
      </c>
      <c r="R770" s="33">
        <v>14.966032608695652</v>
      </c>
      <c r="S770" s="37">
        <v>-2.840201650666517E-2</v>
      </c>
      <c r="T770" s="37">
        <v>0.97159798349333482</v>
      </c>
      <c r="U770" s="37">
        <v>-5.0481387914536158E-2</v>
      </c>
      <c r="V770" s="37">
        <v>7.6522116578286337E-2</v>
      </c>
      <c r="W770" s="37">
        <v>5.8752567839380987E-2</v>
      </c>
      <c r="X770" s="37">
        <v>0.13818793878534574</v>
      </c>
    </row>
    <row r="771" spans="1:24" x14ac:dyDescent="0.3">
      <c r="A771" s="34">
        <v>32933</v>
      </c>
      <c r="B771" s="33">
        <v>338.46</v>
      </c>
      <c r="C771" s="33">
        <v>11.32</v>
      </c>
      <c r="D771" s="33">
        <v>21.67</v>
      </c>
      <c r="E771" s="37">
        <v>-4.811730135194292E-2</v>
      </c>
      <c r="F771" s="37">
        <v>-4.1948510923646154E-2</v>
      </c>
      <c r="G771" s="37">
        <v>7.110259138892161E-2</v>
      </c>
      <c r="H771" s="37">
        <v>8.0109621258738883E-2</v>
      </c>
      <c r="I771" s="33">
        <v>128.69999999999999</v>
      </c>
      <c r="J771" s="33">
        <v>8.59</v>
      </c>
      <c r="K771" s="33">
        <v>683.10800606060604</v>
      </c>
      <c r="L771" s="33">
        <v>22.846961616161618</v>
      </c>
      <c r="M771" s="33">
        <v>229399.51097660066</v>
      </c>
      <c r="N771" s="33">
        <v>43.736188888888897</v>
      </c>
      <c r="O771" s="33">
        <v>14687.370451051638</v>
      </c>
      <c r="P771" s="33">
        <v>16.833748233480943</v>
      </c>
      <c r="Q771" s="33">
        <v>20.101015892206529</v>
      </c>
      <c r="R771" s="33">
        <v>15.618827872634977</v>
      </c>
      <c r="S771" s="37">
        <v>2.3950555063477881E-2</v>
      </c>
      <c r="T771" s="37">
        <v>1.023950555063478</v>
      </c>
      <c r="U771" s="37">
        <v>8.1873399586609219E-2</v>
      </c>
      <c r="V771" s="37">
        <v>9.1110514924802821E-2</v>
      </c>
      <c r="W771" s="37">
        <v>7.1503581552792461E-2</v>
      </c>
      <c r="X771" s="37">
        <v>0.13842780561664725</v>
      </c>
    </row>
    <row r="772" spans="1:24" x14ac:dyDescent="0.3">
      <c r="A772" s="34">
        <v>32964</v>
      </c>
      <c r="B772" s="33">
        <v>338.18</v>
      </c>
      <c r="C772" s="33">
        <v>11.4367</v>
      </c>
      <c r="D772" s="33">
        <v>21.533300000000001</v>
      </c>
      <c r="E772" s="37">
        <v>-3.3943145282116505E-2</v>
      </c>
      <c r="F772" s="37">
        <v>-3.1473179539688534E-2</v>
      </c>
      <c r="G772" s="37">
        <v>7.8929596791945222E-2</v>
      </c>
      <c r="H772" s="37">
        <v>8.3845979204643761E-2</v>
      </c>
      <c r="I772" s="33">
        <v>128.9</v>
      </c>
      <c r="J772" s="33">
        <v>8.7899999999999991</v>
      </c>
      <c r="K772" s="33">
        <v>681.48385989138865</v>
      </c>
      <c r="L772" s="33">
        <v>23.0466806446858</v>
      </c>
      <c r="M772" s="33">
        <v>229499.05077833647</v>
      </c>
      <c r="N772" s="33">
        <v>43.392857058960431</v>
      </c>
      <c r="O772" s="33">
        <v>14613.140665104833</v>
      </c>
      <c r="P772" s="33">
        <v>16.813913898735763</v>
      </c>
      <c r="Q772" s="33">
        <v>20.055719260909886</v>
      </c>
      <c r="R772" s="33">
        <v>15.704977871482773</v>
      </c>
      <c r="S772" s="37">
        <v>-8.2761886965651262E-4</v>
      </c>
      <c r="T772" s="37">
        <v>0.99917238113034346</v>
      </c>
      <c r="U772" s="37">
        <v>8.5395488263807273E-2</v>
      </c>
      <c r="V772" s="37">
        <v>8.9473687580716721E-2</v>
      </c>
      <c r="W772" s="37">
        <v>7.1323660437593972E-2</v>
      </c>
      <c r="X772" s="37">
        <v>0.13977576994264673</v>
      </c>
    </row>
    <row r="773" spans="1:24" x14ac:dyDescent="0.3">
      <c r="A773" s="34">
        <v>32994</v>
      </c>
      <c r="B773" s="33">
        <v>350.25</v>
      </c>
      <c r="C773" s="33">
        <v>11.5533</v>
      </c>
      <c r="D773" s="33">
        <v>21.396699999999999</v>
      </c>
      <c r="E773" s="37">
        <v>-5.4941603646104564E-2</v>
      </c>
      <c r="F773" s="37">
        <v>-3.2235936276293842E-2</v>
      </c>
      <c r="G773" s="37">
        <v>8.4011715968841827E-2</v>
      </c>
      <c r="H773" s="37">
        <v>8.512033462950086E-2</v>
      </c>
      <c r="I773" s="33">
        <v>129.19999999999999</v>
      </c>
      <c r="J773" s="33">
        <v>8.76</v>
      </c>
      <c r="K773" s="33">
        <v>704.16786571207433</v>
      </c>
      <c r="L773" s="33">
        <v>23.227587731424148</v>
      </c>
      <c r="M773" s="33">
        <v>237790.0520980412</v>
      </c>
      <c r="N773" s="33">
        <v>43.017469157120743</v>
      </c>
      <c r="O773" s="33">
        <v>14526.545061316654</v>
      </c>
      <c r="P773" s="33">
        <v>17.392413588645002</v>
      </c>
      <c r="Q773" s="33">
        <v>20.723389021046003</v>
      </c>
      <c r="R773" s="33">
        <v>16.369346674954549</v>
      </c>
      <c r="S773" s="37">
        <v>3.5068887106833369E-2</v>
      </c>
      <c r="T773" s="37">
        <v>1.0350688871068334</v>
      </c>
      <c r="U773" s="37">
        <v>0.10767555437140097</v>
      </c>
      <c r="V773" s="37">
        <v>8.43865097923997E-2</v>
      </c>
      <c r="W773" s="37">
        <v>7.7339162548497598E-2</v>
      </c>
      <c r="X773" s="37">
        <v>0.14118533735100147</v>
      </c>
    </row>
    <row r="774" spans="1:24" x14ac:dyDescent="0.3">
      <c r="A774" s="34">
        <v>33025</v>
      </c>
      <c r="B774" s="33">
        <v>360.39</v>
      </c>
      <c r="C774" s="33">
        <v>11.66</v>
      </c>
      <c r="D774" s="33">
        <v>21.26</v>
      </c>
      <c r="E774" s="37">
        <v>-7.284998957250588E-2</v>
      </c>
      <c r="F774" s="37">
        <v>-3.3011772485328272E-2</v>
      </c>
      <c r="G774" s="37">
        <v>8.9032038832743687E-2</v>
      </c>
      <c r="H774" s="37">
        <v>8.6394455570408368E-2</v>
      </c>
      <c r="I774" s="33">
        <v>129.9</v>
      </c>
      <c r="J774" s="33">
        <v>8.48</v>
      </c>
      <c r="K774" s="33">
        <v>720.64960484988444</v>
      </c>
      <c r="L774" s="33">
        <v>23.315781216320243</v>
      </c>
      <c r="M774" s="33">
        <v>244011.88577921948</v>
      </c>
      <c r="N774" s="33">
        <v>42.512307775211703</v>
      </c>
      <c r="O774" s="33">
        <v>14394.663258320727</v>
      </c>
      <c r="P774" s="33">
        <v>17.817082821653003</v>
      </c>
      <c r="Q774" s="33">
        <v>21.206758327830464</v>
      </c>
      <c r="R774" s="33">
        <v>16.951552210724362</v>
      </c>
      <c r="S774" s="37">
        <v>2.8539593184277089E-2</v>
      </c>
      <c r="T774" s="37">
        <v>1.0285395931842771</v>
      </c>
      <c r="U774" s="37">
        <v>6.5372719988159744E-2</v>
      </c>
      <c r="V774" s="37">
        <v>7.4456455394716237E-2</v>
      </c>
      <c r="W774" s="37">
        <v>7.6512141586688287E-2</v>
      </c>
      <c r="X774" s="37">
        <v>0.13464076752939214</v>
      </c>
    </row>
    <row r="775" spans="1:24" x14ac:dyDescent="0.3">
      <c r="A775" s="34">
        <v>33055</v>
      </c>
      <c r="B775" s="33">
        <v>360.03</v>
      </c>
      <c r="C775" s="33">
        <v>11.726699999999999</v>
      </c>
      <c r="D775" s="33">
        <v>21.42</v>
      </c>
      <c r="E775" s="37">
        <v>-8.8100848027343748E-2</v>
      </c>
      <c r="F775" s="37">
        <v>-3.3797835957684264E-2</v>
      </c>
      <c r="G775" s="37">
        <v>9.3996233809462204E-2</v>
      </c>
      <c r="H775" s="37">
        <v>8.7669388587015895E-2</v>
      </c>
      <c r="I775" s="33">
        <v>130.4</v>
      </c>
      <c r="J775" s="33">
        <v>8.4700000000000006</v>
      </c>
      <c r="K775" s="33">
        <v>717.16926832822071</v>
      </c>
      <c r="L775" s="33">
        <v>23.359244671012263</v>
      </c>
      <c r="M775" s="33">
        <v>243492.56400332984</v>
      </c>
      <c r="N775" s="33">
        <v>42.668015797546012</v>
      </c>
      <c r="O775" s="33">
        <v>14486.600341503005</v>
      </c>
      <c r="P775" s="33">
        <v>17.747171587070238</v>
      </c>
      <c r="Q775" s="33">
        <v>21.102886533307007</v>
      </c>
      <c r="R775" s="33">
        <v>16.808123249299719</v>
      </c>
      <c r="S775" s="37">
        <v>-9.9941708993374584E-4</v>
      </c>
      <c r="T775" s="37">
        <v>0.99900058291006621</v>
      </c>
      <c r="U775" s="37">
        <v>3.663286076480099E-2</v>
      </c>
      <c r="V775" s="37">
        <v>6.7123986121041312E-2</v>
      </c>
      <c r="W775" s="37">
        <v>7.6648315206628403E-2</v>
      </c>
      <c r="X775" s="37">
        <v>0.13480310876699964</v>
      </c>
    </row>
    <row r="776" spans="1:24" x14ac:dyDescent="0.3">
      <c r="A776" s="34">
        <v>33086</v>
      </c>
      <c r="B776" s="33">
        <v>330.75</v>
      </c>
      <c r="C776" s="33">
        <v>11.783300000000001</v>
      </c>
      <c r="D776" s="33">
        <v>21.58</v>
      </c>
      <c r="E776" s="37">
        <v>-0.12186501663654492</v>
      </c>
      <c r="F776" s="37">
        <v>-3.0202551804878741E-2</v>
      </c>
      <c r="G776" s="37">
        <v>9.3943646060826502E-2</v>
      </c>
      <c r="H776" s="37">
        <v>8.8055115772509573E-2</v>
      </c>
      <c r="I776" s="33">
        <v>131.6</v>
      </c>
      <c r="J776" s="33">
        <v>8.75</v>
      </c>
      <c r="K776" s="33">
        <v>652.83666223404259</v>
      </c>
      <c r="L776" s="33">
        <v>23.257959915653498</v>
      </c>
      <c r="M776" s="33">
        <v>222308.46769574028</v>
      </c>
      <c r="N776" s="33">
        <v>42.59475486322188</v>
      </c>
      <c r="O776" s="33">
        <v>14504.661323882312</v>
      </c>
      <c r="P776" s="33">
        <v>16.168334756508976</v>
      </c>
      <c r="Q776" s="33">
        <v>19.211937494842857</v>
      </c>
      <c r="R776" s="33">
        <v>15.326691380908249</v>
      </c>
      <c r="S776" s="37">
        <v>-8.4824558316394558E-2</v>
      </c>
      <c r="T776" s="37">
        <v>0.91517544168360543</v>
      </c>
      <c r="U776" s="37">
        <v>4.2977851903569286E-2</v>
      </c>
      <c r="V776" s="37">
        <v>6.6882122403888467E-2</v>
      </c>
      <c r="W776" s="37">
        <v>8.335996652271227E-2</v>
      </c>
      <c r="X776" s="37">
        <v>0.13566217154214755</v>
      </c>
    </row>
    <row r="777" spans="1:24" x14ac:dyDescent="0.3">
      <c r="A777" s="34">
        <v>33117</v>
      </c>
      <c r="B777" s="33">
        <v>315.41000000000003</v>
      </c>
      <c r="C777" s="33">
        <v>11.83</v>
      </c>
      <c r="D777" s="33">
        <v>21.74</v>
      </c>
      <c r="E777" s="37">
        <v>-0.15227255548931318</v>
      </c>
      <c r="F777" s="37">
        <v>-2.6696969032960371E-2</v>
      </c>
      <c r="G777" s="37">
        <v>9.3891822045099715E-2</v>
      </c>
      <c r="H777" s="37">
        <v>8.8433717131282563E-2</v>
      </c>
      <c r="I777" s="33">
        <v>132.69999999999999</v>
      </c>
      <c r="J777" s="33">
        <v>8.89</v>
      </c>
      <c r="K777" s="33">
        <v>617.39784272795782</v>
      </c>
      <c r="L777" s="33">
        <v>23.156578673700078</v>
      </c>
      <c r="M777" s="33">
        <v>210897.71500350841</v>
      </c>
      <c r="N777" s="33">
        <v>42.554862245666918</v>
      </c>
      <c r="O777" s="33">
        <v>14536.369563984252</v>
      </c>
      <c r="P777" s="33">
        <v>15.301285443522621</v>
      </c>
      <c r="Q777" s="33">
        <v>18.172367021965112</v>
      </c>
      <c r="R777" s="33">
        <v>14.50827966881325</v>
      </c>
      <c r="S777" s="37">
        <v>-4.7489423198294065E-2</v>
      </c>
      <c r="T777" s="37">
        <v>0.95251057680170592</v>
      </c>
      <c r="U777" s="37">
        <v>0.16680666712119385</v>
      </c>
      <c r="V777" s="37">
        <v>0.10169217332116176</v>
      </c>
      <c r="W777" s="37">
        <v>0.10185189255318328</v>
      </c>
      <c r="X777" s="37">
        <v>0.14547858754186205</v>
      </c>
    </row>
    <row r="778" spans="1:24" x14ac:dyDescent="0.3">
      <c r="A778" s="34">
        <v>33147</v>
      </c>
      <c r="B778" s="33">
        <v>307.12</v>
      </c>
      <c r="C778" s="33">
        <v>11.9267</v>
      </c>
      <c r="D778" s="33">
        <v>21.6067</v>
      </c>
      <c r="E778" s="37">
        <v>-0.18223419527646501</v>
      </c>
      <c r="F778" s="37">
        <v>-2.3277584303541765E-2</v>
      </c>
      <c r="G778" s="37">
        <v>9.3840745242917301E-2</v>
      </c>
      <c r="H778" s="37">
        <v>8.8805390920199123E-2</v>
      </c>
      <c r="I778" s="33">
        <v>133.5</v>
      </c>
      <c r="J778" s="33">
        <v>8.7200000000000006</v>
      </c>
      <c r="K778" s="33">
        <v>597.56810007490628</v>
      </c>
      <c r="L778" s="33">
        <v>23.205963334082398</v>
      </c>
      <c r="M778" s="33">
        <v>204784.62751496321</v>
      </c>
      <c r="N778" s="33">
        <v>42.040487978277149</v>
      </c>
      <c r="O778" s="33">
        <v>14407.137312215276</v>
      </c>
      <c r="P778" s="33">
        <v>14.818147965500799</v>
      </c>
      <c r="Q778" s="33">
        <v>17.592164749355884</v>
      </c>
      <c r="R778" s="33">
        <v>14.214109512327195</v>
      </c>
      <c r="S778" s="37">
        <v>-2.6634829104228756E-2</v>
      </c>
      <c r="T778" s="37">
        <v>0.97336517089577124</v>
      </c>
      <c r="U778" s="37">
        <v>0.21803985703345807</v>
      </c>
      <c r="V778" s="37">
        <v>0.12180486345611641</v>
      </c>
      <c r="W778" s="37">
        <v>0.11852948896614457</v>
      </c>
      <c r="X778" s="37">
        <v>0.1492032174807667</v>
      </c>
    </row>
    <row r="779" spans="1:24" x14ac:dyDescent="0.3">
      <c r="A779" s="34">
        <v>33178</v>
      </c>
      <c r="B779" s="33">
        <v>315.29000000000002</v>
      </c>
      <c r="C779" s="33">
        <v>12.013299999999999</v>
      </c>
      <c r="D779" s="33">
        <v>21.473299999999998</v>
      </c>
      <c r="E779" s="37">
        <v>-0.20615357050451633</v>
      </c>
      <c r="F779" s="37">
        <v>-1.3420494058387522E-2</v>
      </c>
      <c r="G779" s="37">
        <v>9.2726833028044631E-2</v>
      </c>
      <c r="H779" s="37">
        <v>8.705871299703194E-2</v>
      </c>
      <c r="I779" s="33">
        <v>133.80000000000001</v>
      </c>
      <c r="J779" s="33">
        <v>8.39</v>
      </c>
      <c r="K779" s="33">
        <v>612.08911337817631</v>
      </c>
      <c r="L779" s="33">
        <v>23.322053175635272</v>
      </c>
      <c r="M779" s="33">
        <v>210426.96372913761</v>
      </c>
      <c r="N779" s="33">
        <v>41.687250335575477</v>
      </c>
      <c r="O779" s="33">
        <v>14331.445083081895</v>
      </c>
      <c r="P779" s="33">
        <v>15.187607599503185</v>
      </c>
      <c r="Q779" s="33">
        <v>18.023739754098447</v>
      </c>
      <c r="R779" s="33">
        <v>14.682885257505834</v>
      </c>
      <c r="S779" s="37">
        <v>2.625429952931824E-2</v>
      </c>
      <c r="T779" s="37">
        <v>1.0262542995293182</v>
      </c>
      <c r="U779" s="37">
        <v>0.25033526236136749</v>
      </c>
      <c r="V779" s="37">
        <v>0.13428374431481593</v>
      </c>
      <c r="W779" s="37">
        <v>0.12542191357322352</v>
      </c>
      <c r="X779" s="37">
        <v>0.14625964845122752</v>
      </c>
    </row>
    <row r="780" spans="1:24" x14ac:dyDescent="0.3">
      <c r="A780" s="34">
        <v>33208</v>
      </c>
      <c r="B780" s="33">
        <v>328.75</v>
      </c>
      <c r="C780" s="33">
        <v>12.09</v>
      </c>
      <c r="D780" s="33">
        <v>21.34</v>
      </c>
      <c r="E780" s="37">
        <v>-0.23036253059928058</v>
      </c>
      <c r="F780" s="37">
        <v>-3.719986741903103E-3</v>
      </c>
      <c r="G780" s="37">
        <v>9.1594384129730422E-2</v>
      </c>
      <c r="H780" s="37">
        <v>8.5259610166537492E-2</v>
      </c>
      <c r="I780" s="33">
        <v>133.80000000000001</v>
      </c>
      <c r="J780" s="33">
        <v>8.08</v>
      </c>
      <c r="K780" s="33">
        <v>638.21972159940208</v>
      </c>
      <c r="L780" s="33">
        <v>23.47095493273542</v>
      </c>
      <c r="M780" s="33">
        <v>220082.68416984714</v>
      </c>
      <c r="N780" s="33">
        <v>41.428468011958138</v>
      </c>
      <c r="O780" s="33">
        <v>14286.12769637882</v>
      </c>
      <c r="P780" s="33">
        <v>15.846314974728765</v>
      </c>
      <c r="Q780" s="33">
        <v>18.796495662019165</v>
      </c>
      <c r="R780" s="33">
        <v>15.405342080599812</v>
      </c>
      <c r="S780" s="37">
        <v>4.1804733270113845E-2</v>
      </c>
      <c r="T780" s="37">
        <v>1.0418047332701139</v>
      </c>
      <c r="U780" s="37">
        <v>0.21532142503415064</v>
      </c>
      <c r="V780" s="37">
        <v>0.12481679357084818</v>
      </c>
      <c r="W780" s="37">
        <v>0.12446413111804766</v>
      </c>
      <c r="X780" s="37">
        <v>0.14274824015902965</v>
      </c>
    </row>
    <row r="781" spans="1:24" x14ac:dyDescent="0.3">
      <c r="A781" s="34">
        <v>33239</v>
      </c>
      <c r="B781" s="33">
        <v>325.49</v>
      </c>
      <c r="C781" s="33">
        <v>12.1067</v>
      </c>
      <c r="D781" s="33">
        <v>21.183299999999999</v>
      </c>
      <c r="E781" s="37">
        <v>-0.25488360181272607</v>
      </c>
      <c r="F781" s="37">
        <v>5.9775929043883735E-3</v>
      </c>
      <c r="G781" s="37">
        <v>9.0439769918684298E-2</v>
      </c>
      <c r="H781" s="37">
        <v>8.3404400641741816E-2</v>
      </c>
      <c r="I781" s="33">
        <v>134.6</v>
      </c>
      <c r="J781" s="33">
        <v>8.09</v>
      </c>
      <c r="K781" s="33">
        <v>628.13524494799401</v>
      </c>
      <c r="L781" s="33">
        <v>23.363682355869241</v>
      </c>
      <c r="M781" s="33">
        <v>217276.5604026473</v>
      </c>
      <c r="N781" s="33">
        <v>40.879834508915302</v>
      </c>
      <c r="O781" s="33">
        <v>14140.632775131029</v>
      </c>
      <c r="P781" s="33">
        <v>15.60619011880236</v>
      </c>
      <c r="Q781" s="33">
        <v>18.503950717933986</v>
      </c>
      <c r="R781" s="33">
        <v>15.365405767751012</v>
      </c>
      <c r="S781" s="37">
        <v>-9.9658442814854198E-3</v>
      </c>
      <c r="T781" s="37">
        <v>0.99003415571851461</v>
      </c>
      <c r="U781" s="37">
        <v>0.17435681239586032</v>
      </c>
      <c r="V781" s="37">
        <v>0.1132406799729857</v>
      </c>
      <c r="W781" s="37">
        <v>0.12244991528277893</v>
      </c>
      <c r="X781" s="37">
        <v>0.135024048558126</v>
      </c>
    </row>
    <row r="782" spans="1:24" x14ac:dyDescent="0.3">
      <c r="A782" s="34">
        <v>33270</v>
      </c>
      <c r="B782" s="33">
        <v>362.26</v>
      </c>
      <c r="C782" s="33">
        <v>12.113300000000001</v>
      </c>
      <c r="D782" s="33">
        <v>21.026700000000002</v>
      </c>
      <c r="E782" s="37">
        <v>-0.24575468506955644</v>
      </c>
      <c r="F782" s="37">
        <v>1.2460798603163958E-2</v>
      </c>
      <c r="G782" s="37">
        <v>9.2088817938924095E-2</v>
      </c>
      <c r="H782" s="37">
        <v>8.0991904859850194E-2</v>
      </c>
      <c r="I782" s="33">
        <v>134.80000000000001</v>
      </c>
      <c r="J782" s="33">
        <v>7.85</v>
      </c>
      <c r="K782" s="33">
        <v>698.05728323442122</v>
      </c>
      <c r="L782" s="33">
        <v>23.341736015578633</v>
      </c>
      <c r="M782" s="33">
        <v>242135.94290625275</v>
      </c>
      <c r="N782" s="33">
        <v>40.517421402818989</v>
      </c>
      <c r="O782" s="33">
        <v>14054.325155156257</v>
      </c>
      <c r="P782" s="33">
        <v>17.354664745205106</v>
      </c>
      <c r="Q782" s="33">
        <v>20.563141293016173</v>
      </c>
      <c r="R782" s="33">
        <v>17.228571292689768</v>
      </c>
      <c r="S782" s="37">
        <v>0.10703044685428162</v>
      </c>
      <c r="T782" s="37">
        <v>1.1070304468542815</v>
      </c>
      <c r="U782" s="37">
        <v>0.26750083422512616</v>
      </c>
      <c r="V782" s="37">
        <v>0.1216220453693353</v>
      </c>
      <c r="W782" s="37">
        <v>0.12442435907105587</v>
      </c>
      <c r="X782" s="37">
        <v>0.13639283325293583</v>
      </c>
    </row>
    <row r="783" spans="1:24" x14ac:dyDescent="0.3">
      <c r="A783" s="34">
        <v>33298</v>
      </c>
      <c r="B783" s="33">
        <v>372.28</v>
      </c>
      <c r="C783" s="33">
        <v>12.11</v>
      </c>
      <c r="D783" s="33">
        <v>20.94</v>
      </c>
      <c r="E783" s="37">
        <v>-0.23649756400644195</v>
      </c>
      <c r="F783" s="37">
        <v>1.9062104370805244E-2</v>
      </c>
      <c r="G783" s="37">
        <v>9.374752078568882E-2</v>
      </c>
      <c r="H783" s="37">
        <v>7.8482758318256352E-2</v>
      </c>
      <c r="I783" s="33">
        <v>135</v>
      </c>
      <c r="J783" s="33">
        <v>8.11</v>
      </c>
      <c r="K783" s="33">
        <v>716.30256918518512</v>
      </c>
      <c r="L783" s="33">
        <v>23.300806148148144</v>
      </c>
      <c r="M783" s="33">
        <v>249138.23797612224</v>
      </c>
      <c r="N783" s="33">
        <v>40.290576444444447</v>
      </c>
      <c r="O783" s="33">
        <v>14013.523969109276</v>
      </c>
      <c r="P783" s="33">
        <v>17.818620083397374</v>
      </c>
      <c r="Q783" s="33">
        <v>21.098075248981392</v>
      </c>
      <c r="R783" s="33">
        <v>17.778414517669528</v>
      </c>
      <c r="S783" s="37">
        <v>2.728407325273911E-2</v>
      </c>
      <c r="T783" s="37">
        <v>1.0272840732527391</v>
      </c>
      <c r="U783" s="37">
        <v>0.1352282837486205</v>
      </c>
      <c r="V783" s="37">
        <v>8.6429242255029237E-2</v>
      </c>
      <c r="W783" s="37">
        <v>0.11481241321473146</v>
      </c>
      <c r="X783" s="37">
        <v>0.12380113224486688</v>
      </c>
    </row>
    <row r="784" spans="1:24" x14ac:dyDescent="0.3">
      <c r="A784" s="34">
        <v>33329</v>
      </c>
      <c r="B784" s="33">
        <v>379.68</v>
      </c>
      <c r="C784" s="33">
        <v>12.13</v>
      </c>
      <c r="D784" s="33">
        <v>20.363299999999999</v>
      </c>
      <c r="E784" s="37">
        <v>-0.23016472229909368</v>
      </c>
      <c r="F784" s="37">
        <v>2.4513576069058907E-2</v>
      </c>
      <c r="G784" s="37">
        <v>9.4740213171589538E-2</v>
      </c>
      <c r="H784" s="37">
        <v>7.5532297074645705E-2</v>
      </c>
      <c r="I784" s="33">
        <v>135.19999999999999</v>
      </c>
      <c r="J784" s="33">
        <v>8.0399999999999991</v>
      </c>
      <c r="K784" s="33">
        <v>729.4602000000001</v>
      </c>
      <c r="L784" s="33">
        <v>23.304762500000002</v>
      </c>
      <c r="M784" s="33">
        <v>254390.08462275806</v>
      </c>
      <c r="N784" s="33">
        <v>39.122990125000001</v>
      </c>
      <c r="O784" s="33">
        <v>13643.651522857692</v>
      </c>
      <c r="P784" s="33">
        <v>18.155345895198025</v>
      </c>
      <c r="Q784" s="33">
        <v>21.481531873630118</v>
      </c>
      <c r="R784" s="33">
        <v>18.645307980533609</v>
      </c>
      <c r="S784" s="37">
        <v>1.968253336994373E-2</v>
      </c>
      <c r="T784" s="37">
        <v>1.0196825333699437</v>
      </c>
      <c r="U784" s="37">
        <v>9.1060104785019247E-2</v>
      </c>
      <c r="V784" s="37">
        <v>7.1776008306084549E-2</v>
      </c>
      <c r="W784" s="37">
        <v>0.10860804572196336</v>
      </c>
      <c r="X784" s="37">
        <v>0.11085619177776262</v>
      </c>
    </row>
    <row r="785" spans="1:24" x14ac:dyDescent="0.3">
      <c r="A785" s="34">
        <v>33359</v>
      </c>
      <c r="B785" s="33">
        <v>377.99</v>
      </c>
      <c r="C785" s="33">
        <v>12.14</v>
      </c>
      <c r="D785" s="33">
        <v>19.8567</v>
      </c>
      <c r="E785" s="37">
        <v>-0.19382922925760526</v>
      </c>
      <c r="F785" s="37">
        <v>4.5772589185692603E-2</v>
      </c>
      <c r="G785" s="37">
        <v>0.10215491590847936</v>
      </c>
      <c r="H785" s="37">
        <v>7.1560147414853503E-2</v>
      </c>
      <c r="I785" s="33">
        <v>135.6</v>
      </c>
      <c r="J785" s="33">
        <v>8.07</v>
      </c>
      <c r="K785" s="33">
        <v>724.07106541297935</v>
      </c>
      <c r="L785" s="33">
        <v>23.255172713864308</v>
      </c>
      <c r="M785" s="33">
        <v>253186.52073069208</v>
      </c>
      <c r="N785" s="33">
        <v>38.037148931415928</v>
      </c>
      <c r="O785" s="33">
        <v>13300.480928577828</v>
      </c>
      <c r="P785" s="33">
        <v>18.035430911004056</v>
      </c>
      <c r="Q785" s="33">
        <v>21.325816065887043</v>
      </c>
      <c r="R785" s="33">
        <v>19.035892167379274</v>
      </c>
      <c r="S785" s="37">
        <v>-4.4610524442611115E-3</v>
      </c>
      <c r="T785" s="37">
        <v>0.99553894755573891</v>
      </c>
      <c r="U785" s="37">
        <v>7.0131123434082898E-2</v>
      </c>
      <c r="V785" s="37">
        <v>5.2820645782930775E-2</v>
      </c>
      <c r="W785" s="37">
        <v>0.10470630861836749</v>
      </c>
      <c r="X785" s="37">
        <v>0.10922759916418201</v>
      </c>
    </row>
    <row r="786" spans="1:24" x14ac:dyDescent="0.3">
      <c r="A786" s="34">
        <v>33390</v>
      </c>
      <c r="B786" s="33">
        <v>378.29</v>
      </c>
      <c r="C786" s="33">
        <v>12.15</v>
      </c>
      <c r="D786" s="33">
        <v>19.41</v>
      </c>
      <c r="E786" s="37">
        <v>-0.15889668212973129</v>
      </c>
      <c r="F786" s="37">
        <v>6.5725003582531194E-2</v>
      </c>
      <c r="G786" s="37">
        <v>0.10899301329402089</v>
      </c>
      <c r="H786" s="37">
        <v>6.6810494816898824E-2</v>
      </c>
      <c r="I786" s="33">
        <v>136</v>
      </c>
      <c r="J786" s="33">
        <v>8.2799999999999994</v>
      </c>
      <c r="K786" s="33">
        <v>722.51442919117642</v>
      </c>
      <c r="L786" s="33">
        <v>23.205874632352938</v>
      </c>
      <c r="M786" s="33">
        <v>253318.41189958865</v>
      </c>
      <c r="N786" s="33">
        <v>37.072100955882355</v>
      </c>
      <c r="O786" s="33">
        <v>12997.727603084977</v>
      </c>
      <c r="P786" s="33">
        <v>18.015227044688331</v>
      </c>
      <c r="Q786" s="33">
        <v>21.289084627258887</v>
      </c>
      <c r="R786" s="33">
        <v>19.489438433797012</v>
      </c>
      <c r="S786" s="37">
        <v>7.9335699935312385E-4</v>
      </c>
      <c r="T786" s="37">
        <v>1.0007933569993532</v>
      </c>
      <c r="U786" s="37">
        <v>9.4275677013326842E-2</v>
      </c>
      <c r="V786" s="37">
        <v>5.7043354370627242E-2</v>
      </c>
      <c r="W786" s="37">
        <v>0.10989954378543576</v>
      </c>
      <c r="X786" s="37">
        <v>0.11608186887871685</v>
      </c>
    </row>
    <row r="787" spans="1:24" x14ac:dyDescent="0.3">
      <c r="A787" s="34">
        <v>33420</v>
      </c>
      <c r="B787" s="33">
        <v>380.23</v>
      </c>
      <c r="C787" s="33">
        <v>12.193300000000001</v>
      </c>
      <c r="D787" s="33">
        <v>18.84</v>
      </c>
      <c r="E787" s="37">
        <v>-0.12489223580632436</v>
      </c>
      <c r="F787" s="37">
        <v>8.4494565615078621E-2</v>
      </c>
      <c r="G787" s="37">
        <v>0.11531618398602994</v>
      </c>
      <c r="H787" s="37">
        <v>6.1237351740762946E-2</v>
      </c>
      <c r="I787" s="33">
        <v>136.19999999999999</v>
      </c>
      <c r="J787" s="33">
        <v>8.27</v>
      </c>
      <c r="K787" s="33">
        <v>725.15332738619679</v>
      </c>
      <c r="L787" s="33">
        <v>23.254377789280472</v>
      </c>
      <c r="M787" s="33">
        <v>254923.05575262965</v>
      </c>
      <c r="N787" s="33">
        <v>35.930591189427311</v>
      </c>
      <c r="O787" s="33">
        <v>12631.171581357448</v>
      </c>
      <c r="P787" s="33">
        <v>18.103452345519752</v>
      </c>
      <c r="Q787" s="33">
        <v>21.381252264915336</v>
      </c>
      <c r="R787" s="33">
        <v>20.182059447983015</v>
      </c>
      <c r="S787" s="37">
        <v>5.115235537913587E-3</v>
      </c>
      <c r="T787" s="37">
        <v>1.0051152355379136</v>
      </c>
      <c r="U787" s="37">
        <v>7.6031919508739776E-2</v>
      </c>
      <c r="V787" s="37">
        <v>5.9671961200759682E-2</v>
      </c>
      <c r="W787" s="37">
        <v>0.11193463523860014</v>
      </c>
      <c r="X787" s="37">
        <v>0.11342120134834044</v>
      </c>
    </row>
    <row r="788" spans="1:24" x14ac:dyDescent="0.3">
      <c r="A788" s="34">
        <v>33451</v>
      </c>
      <c r="B788" s="33">
        <v>389.4</v>
      </c>
      <c r="C788" s="33">
        <v>12.236700000000001</v>
      </c>
      <c r="D788" s="33">
        <v>18.329999999999998</v>
      </c>
      <c r="E788" s="37">
        <v>-8.0716202824516414E-2</v>
      </c>
      <c r="F788" s="37">
        <v>0.10386720878272637</v>
      </c>
      <c r="G788" s="37">
        <v>0.12350872814833913</v>
      </c>
      <c r="H788" s="37">
        <v>5.5905253775160091E-2</v>
      </c>
      <c r="I788" s="33">
        <v>136.6</v>
      </c>
      <c r="J788" s="33">
        <v>7.9</v>
      </c>
      <c r="K788" s="33">
        <v>740.46719033674958</v>
      </c>
      <c r="L788" s="33">
        <v>23.268810652269401</v>
      </c>
      <c r="M788" s="33">
        <v>260988.2141114173</v>
      </c>
      <c r="N788" s="33">
        <v>34.855581918008781</v>
      </c>
      <c r="O788" s="33">
        <v>12285.346596461937</v>
      </c>
      <c r="P788" s="33">
        <v>18.512258455337719</v>
      </c>
      <c r="Q788" s="33">
        <v>21.851849122501907</v>
      </c>
      <c r="R788" s="33">
        <v>21.243862520458265</v>
      </c>
      <c r="S788" s="37">
        <v>2.3830760157640362E-2</v>
      </c>
      <c r="T788" s="37">
        <v>1.0238307601576404</v>
      </c>
      <c r="U788" s="37">
        <v>8.8188122212063513E-2</v>
      </c>
      <c r="V788" s="37">
        <v>5.541804183873289E-2</v>
      </c>
      <c r="W788" s="37">
        <v>0.1032490788065088</v>
      </c>
      <c r="X788" s="37">
        <v>0.11003491107366248</v>
      </c>
    </row>
    <row r="789" spans="1:24" x14ac:dyDescent="0.3">
      <c r="A789" s="34">
        <v>33482</v>
      </c>
      <c r="B789" s="33">
        <v>387.2</v>
      </c>
      <c r="C789" s="33">
        <v>12.28</v>
      </c>
      <c r="D789" s="33">
        <v>17.82</v>
      </c>
      <c r="E789" s="37">
        <v>-3.6997203344468321E-2</v>
      </c>
      <c r="F789" s="37">
        <v>0.12220555711409808</v>
      </c>
      <c r="G789" s="37">
        <v>0.13119430279468336</v>
      </c>
      <c r="H789" s="37">
        <v>4.9569729987489985E-2</v>
      </c>
      <c r="I789" s="33">
        <v>137.19999999999999</v>
      </c>
      <c r="J789" s="33">
        <v>7.65</v>
      </c>
      <c r="K789" s="33">
        <v>733.06386005830905</v>
      </c>
      <c r="L789" s="33">
        <v>23.249029446064139</v>
      </c>
      <c r="M789" s="33">
        <v>259061.67582556506</v>
      </c>
      <c r="N789" s="33">
        <v>33.73759810495627</v>
      </c>
      <c r="O789" s="33">
        <v>11922.724853335665</v>
      </c>
      <c r="P789" s="33">
        <v>18.357282591774332</v>
      </c>
      <c r="Q789" s="33">
        <v>21.658412976072643</v>
      </c>
      <c r="R789" s="33">
        <v>21.728395061728396</v>
      </c>
      <c r="S789" s="37">
        <v>-5.6657375356773077E-3</v>
      </c>
      <c r="T789" s="37">
        <v>0.99433426246432266</v>
      </c>
      <c r="U789" s="37">
        <v>7.0209004875695147E-2</v>
      </c>
      <c r="V789" s="37">
        <v>5.6794587947201158E-2</v>
      </c>
      <c r="W789" s="37">
        <v>0.1041640009396545</v>
      </c>
      <c r="X789" s="37">
        <v>0.10543674358585697</v>
      </c>
    </row>
    <row r="790" spans="1:24" x14ac:dyDescent="0.3">
      <c r="A790" s="34">
        <v>33512</v>
      </c>
      <c r="B790" s="33">
        <v>386.88</v>
      </c>
      <c r="C790" s="33">
        <v>12.253299999999999</v>
      </c>
      <c r="D790" s="33">
        <v>17.203299999999999</v>
      </c>
      <c r="E790" s="37">
        <v>9.2607717322716887E-3</v>
      </c>
      <c r="F790" s="37">
        <v>0.14060658108035451</v>
      </c>
      <c r="G790" s="37">
        <v>0.13902453188324149</v>
      </c>
      <c r="H790" s="37">
        <v>4.2403782022253367E-2</v>
      </c>
      <c r="I790" s="33">
        <v>137.4</v>
      </c>
      <c r="J790" s="33">
        <v>7.53</v>
      </c>
      <c r="K790" s="33">
        <v>731.39185327510904</v>
      </c>
      <c r="L790" s="33">
        <v>23.164712044395923</v>
      </c>
      <c r="M790" s="33">
        <v>259152.98830812785</v>
      </c>
      <c r="N790" s="33">
        <v>32.522625799854438</v>
      </c>
      <c r="O790" s="33">
        <v>11523.693661500249</v>
      </c>
      <c r="P790" s="33">
        <v>18.349187992001983</v>
      </c>
      <c r="Q790" s="33">
        <v>21.639545015859103</v>
      </c>
      <c r="R790" s="33">
        <v>22.488708561729435</v>
      </c>
      <c r="S790" s="37">
        <v>-8.2678797599407381E-4</v>
      </c>
      <c r="T790" s="37">
        <v>0.99917321202400589</v>
      </c>
      <c r="U790" s="37">
        <v>7.7722577812946447E-2</v>
      </c>
      <c r="V790" s="37">
        <v>6.0648954587850135E-2</v>
      </c>
      <c r="W790" s="37">
        <v>0.10895822443644221</v>
      </c>
      <c r="X790" s="37">
        <v>9.3055224217938992E-2</v>
      </c>
    </row>
    <row r="791" spans="1:24" x14ac:dyDescent="0.3">
      <c r="A791" s="34">
        <v>33543</v>
      </c>
      <c r="B791" s="33">
        <v>385.92</v>
      </c>
      <c r="C791" s="33">
        <v>12.226699999999999</v>
      </c>
      <c r="D791" s="33">
        <v>16.5867</v>
      </c>
      <c r="E791" s="37">
        <v>6.6206239187609706E-2</v>
      </c>
      <c r="F791" s="37">
        <v>0.16566166160003704</v>
      </c>
      <c r="G791" s="37">
        <v>0.15127341256754168</v>
      </c>
      <c r="H791" s="37">
        <v>4.1532732448487764E-2</v>
      </c>
      <c r="I791" s="33">
        <v>137.80000000000001</v>
      </c>
      <c r="J791" s="33">
        <v>7.42</v>
      </c>
      <c r="K791" s="33">
        <v>727.45920000000001</v>
      </c>
      <c r="L791" s="33">
        <v>23.047329499999996</v>
      </c>
      <c r="M791" s="33">
        <v>258440.0642854551</v>
      </c>
      <c r="N791" s="33">
        <v>31.265929499999999</v>
      </c>
      <c r="O791" s="33">
        <v>11107.659137343382</v>
      </c>
      <c r="P791" s="33">
        <v>18.288868169301345</v>
      </c>
      <c r="Q791" s="33">
        <v>21.560296784423318</v>
      </c>
      <c r="R791" s="33">
        <v>23.266834270831449</v>
      </c>
      <c r="S791" s="37">
        <v>-2.4844733276618335E-3</v>
      </c>
      <c r="T791" s="37">
        <v>0.99751552667233812</v>
      </c>
      <c r="U791" s="37">
        <v>6.3089981771154102E-2</v>
      </c>
      <c r="V791" s="37">
        <v>5.8650906329805075E-2</v>
      </c>
      <c r="W791" s="37">
        <v>0.11677681465432244</v>
      </c>
      <c r="X791" s="37">
        <v>9.6130128839522655E-2</v>
      </c>
    </row>
    <row r="792" spans="1:24" x14ac:dyDescent="0.3">
      <c r="A792" s="34">
        <v>33573</v>
      </c>
      <c r="B792" s="33">
        <v>388.51</v>
      </c>
      <c r="C792" s="33">
        <v>12.2</v>
      </c>
      <c r="D792" s="33">
        <v>15.97</v>
      </c>
      <c r="E792" s="37">
        <v>0.12746003430389474</v>
      </c>
      <c r="F792" s="37">
        <v>0.19073790654048217</v>
      </c>
      <c r="G792" s="37">
        <v>0.16368346745493767</v>
      </c>
      <c r="H792" s="37">
        <v>4.058657885286987E-2</v>
      </c>
      <c r="I792" s="33">
        <v>137.9</v>
      </c>
      <c r="J792" s="33">
        <v>7.09</v>
      </c>
      <c r="K792" s="33">
        <v>731.81028303118194</v>
      </c>
      <c r="L792" s="33">
        <v>22.98032342277012</v>
      </c>
      <c r="M792" s="33">
        <v>260666.18757435816</v>
      </c>
      <c r="N792" s="33">
        <v>30.081620087019576</v>
      </c>
      <c r="O792" s="33">
        <v>10714.882539863838</v>
      </c>
      <c r="P792" s="33">
        <v>18.441652313512723</v>
      </c>
      <c r="Q792" s="33">
        <v>21.732934673031167</v>
      </c>
      <c r="R792" s="33">
        <v>24.327489041953662</v>
      </c>
      <c r="S792" s="37">
        <v>6.6888154034073647E-3</v>
      </c>
      <c r="T792" s="37">
        <v>1.0066888154034073</v>
      </c>
      <c r="U792" s="37">
        <v>9.2122942977454825E-2</v>
      </c>
      <c r="V792" s="37">
        <v>5.7449759223533903E-2</v>
      </c>
      <c r="W792" s="37">
        <v>0.12667750995695481</v>
      </c>
      <c r="X792" s="37">
        <v>0.10112088156335197</v>
      </c>
    </row>
    <row r="793" spans="1:24" x14ac:dyDescent="0.3">
      <c r="A793" s="34">
        <v>33604</v>
      </c>
      <c r="B793" s="33">
        <v>416.08</v>
      </c>
      <c r="C793" s="33">
        <v>12.24</v>
      </c>
      <c r="D793" s="33">
        <v>16.046700000000001</v>
      </c>
      <c r="E793" s="37">
        <v>0.19354545264403744</v>
      </c>
      <c r="F793" s="37">
        <v>0.21590867041414619</v>
      </c>
      <c r="G793" s="37">
        <v>0.17628423488925371</v>
      </c>
      <c r="H793" s="37">
        <v>3.9556524802513593E-2</v>
      </c>
      <c r="I793" s="33">
        <v>138.1</v>
      </c>
      <c r="J793" s="33">
        <v>7.03</v>
      </c>
      <c r="K793" s="33">
        <v>782.60701115133952</v>
      </c>
      <c r="L793" s="33">
        <v>23.022278928312815</v>
      </c>
      <c r="M793" s="33">
        <v>279443.02621511865</v>
      </c>
      <c r="N793" s="33">
        <v>30.182320529326574</v>
      </c>
      <c r="O793" s="33">
        <v>10777.106346775008</v>
      </c>
      <c r="P793" s="33">
        <v>19.77306821146264</v>
      </c>
      <c r="Q793" s="33">
        <v>23.291329926002025</v>
      </c>
      <c r="R793" s="33">
        <v>25.929318800750305</v>
      </c>
      <c r="S793" s="37">
        <v>6.8558639962643567E-2</v>
      </c>
      <c r="T793" s="37">
        <v>1.0685586399626437</v>
      </c>
      <c r="U793" s="37">
        <v>0.11721974695371151</v>
      </c>
      <c r="V793" s="37">
        <v>5.0936222140476772E-2</v>
      </c>
      <c r="W793" s="37">
        <v>0.12739140532355009</v>
      </c>
      <c r="X793" s="37">
        <v>0.10179185107100786</v>
      </c>
    </row>
    <row r="794" spans="1:24" x14ac:dyDescent="0.3">
      <c r="A794" s="34">
        <v>33635</v>
      </c>
      <c r="B794" s="33">
        <v>412.56</v>
      </c>
      <c r="C794" s="33">
        <v>12.28</v>
      </c>
      <c r="D794" s="33">
        <v>16.1233</v>
      </c>
      <c r="E794" s="37">
        <v>0.20330913084591096</v>
      </c>
      <c r="F794" s="37">
        <v>0.22134653344026667</v>
      </c>
      <c r="G794" s="37">
        <v>0.1779177775529881</v>
      </c>
      <c r="H794" s="37">
        <v>3.9090519912661215E-2</v>
      </c>
      <c r="I794" s="33">
        <v>138.6</v>
      </c>
      <c r="J794" s="33">
        <v>7.34</v>
      </c>
      <c r="K794" s="33">
        <v>773.18685194805198</v>
      </c>
      <c r="L794" s="33">
        <v>23.014190764790765</v>
      </c>
      <c r="M794" s="33">
        <v>276764.19996828563</v>
      </c>
      <c r="N794" s="33">
        <v>30.216995273448774</v>
      </c>
      <c r="O794" s="33">
        <v>10816.250303831344</v>
      </c>
      <c r="P794" s="33">
        <v>19.582982970386745</v>
      </c>
      <c r="Q794" s="33">
        <v>23.058298827242002</v>
      </c>
      <c r="R794" s="33">
        <v>25.587813909063282</v>
      </c>
      <c r="S794" s="37">
        <v>-8.4958997221135212E-3</v>
      </c>
      <c r="T794" s="37">
        <v>0.99150410027788649</v>
      </c>
      <c r="U794" s="37">
        <v>4.4554547946238587E-2</v>
      </c>
      <c r="V794" s="37">
        <v>3.5986876934167356E-2</v>
      </c>
      <c r="W794" s="37">
        <v>0.12005093405593303</v>
      </c>
      <c r="X794" s="37">
        <v>9.4689148185643113E-2</v>
      </c>
    </row>
    <row r="795" spans="1:24" x14ac:dyDescent="0.3">
      <c r="A795" s="34">
        <v>33664</v>
      </c>
      <c r="B795" s="33">
        <v>407.36</v>
      </c>
      <c r="C795" s="33">
        <v>12.32</v>
      </c>
      <c r="D795" s="33">
        <v>16.190000000000001</v>
      </c>
      <c r="E795" s="37">
        <v>0.21298762123895587</v>
      </c>
      <c r="F795" s="37">
        <v>0.22665266143256968</v>
      </c>
      <c r="G795" s="37">
        <v>0.17952492693838895</v>
      </c>
      <c r="H795" s="37">
        <v>3.8627431620628094E-2</v>
      </c>
      <c r="I795" s="33">
        <v>139.30000000000001</v>
      </c>
      <c r="J795" s="33">
        <v>7.54</v>
      </c>
      <c r="K795" s="33">
        <v>759.60504005742996</v>
      </c>
      <c r="L795" s="33">
        <v>22.973129648241201</v>
      </c>
      <c r="M795" s="33">
        <v>272587.83004351257</v>
      </c>
      <c r="N795" s="33">
        <v>30.189526704953334</v>
      </c>
      <c r="O795" s="33">
        <v>10833.653202092666</v>
      </c>
      <c r="P795" s="33">
        <v>19.283561861298555</v>
      </c>
      <c r="Q795" s="33">
        <v>22.698465263289936</v>
      </c>
      <c r="R795" s="33">
        <v>25.161210623841878</v>
      </c>
      <c r="S795" s="37">
        <v>-1.2684334373661761E-2</v>
      </c>
      <c r="T795" s="37">
        <v>0.98731566562633821</v>
      </c>
      <c r="U795" s="37">
        <v>6.905084826617558E-2</v>
      </c>
      <c r="V795" s="37">
        <v>5.0415285853667946E-2</v>
      </c>
      <c r="W795" s="37">
        <v>0.12992002639945976</v>
      </c>
      <c r="X795" s="37">
        <v>9.1927939561333716E-2</v>
      </c>
    </row>
    <row r="796" spans="1:24" x14ac:dyDescent="0.3">
      <c r="A796" s="34">
        <v>33695</v>
      </c>
      <c r="B796" s="33">
        <v>407.41</v>
      </c>
      <c r="C796" s="33">
        <v>12.32</v>
      </c>
      <c r="D796" s="33">
        <v>16.4833</v>
      </c>
      <c r="E796" s="37">
        <v>0.22331908610392781</v>
      </c>
      <c r="F796" s="37">
        <v>0.23203723287334554</v>
      </c>
      <c r="G796" s="37">
        <v>0.18122773211563192</v>
      </c>
      <c r="H796" s="37">
        <v>3.8227666947002525E-2</v>
      </c>
      <c r="I796" s="33">
        <v>139.5</v>
      </c>
      <c r="J796" s="33">
        <v>7.48</v>
      </c>
      <c r="K796" s="33">
        <v>758.60910200716842</v>
      </c>
      <c r="L796" s="33">
        <v>22.940193261648744</v>
      </c>
      <c r="M796" s="33">
        <v>272916.44933032006</v>
      </c>
      <c r="N796" s="33">
        <v>30.692377239426524</v>
      </c>
      <c r="O796" s="33">
        <v>11041.858838139626</v>
      </c>
      <c r="P796" s="33">
        <v>19.301229507881047</v>
      </c>
      <c r="Q796" s="33">
        <v>22.712689513614709</v>
      </c>
      <c r="R796" s="33">
        <v>24.716531277110775</v>
      </c>
      <c r="S796" s="37">
        <v>1.2273402325267802E-4</v>
      </c>
      <c r="T796" s="37">
        <v>1.0001227340232526</v>
      </c>
      <c r="U796" s="37">
        <v>0.10332802994570378</v>
      </c>
      <c r="V796" s="37">
        <v>6.2317404478610783E-2</v>
      </c>
      <c r="W796" s="37">
        <v>0.13091084148573007</v>
      </c>
      <c r="X796" s="37">
        <v>9.7856604383554924E-2</v>
      </c>
    </row>
    <row r="797" spans="1:24" x14ac:dyDescent="0.3">
      <c r="A797" s="34">
        <v>33725</v>
      </c>
      <c r="B797" s="33">
        <v>414.81</v>
      </c>
      <c r="C797" s="33">
        <v>12.32</v>
      </c>
      <c r="D797" s="33">
        <v>16.7667</v>
      </c>
      <c r="E797" s="37">
        <v>0.19140145383783547</v>
      </c>
      <c r="F797" s="37">
        <v>0.23240969781022258</v>
      </c>
      <c r="G797" s="37">
        <v>0.17813527381133021</v>
      </c>
      <c r="H797" s="37">
        <v>3.9130695078300803E-2</v>
      </c>
      <c r="I797" s="33">
        <v>139.69999999999999</v>
      </c>
      <c r="J797" s="33">
        <v>7.39</v>
      </c>
      <c r="K797" s="33">
        <v>771.28233307086623</v>
      </c>
      <c r="L797" s="33">
        <v>22.907351181102364</v>
      </c>
      <c r="M797" s="33">
        <v>278162.51869407605</v>
      </c>
      <c r="N797" s="33">
        <v>31.175380279885474</v>
      </c>
      <c r="O797" s="33">
        <v>11243.382517750211</v>
      </c>
      <c r="P797" s="33">
        <v>19.662279795641695</v>
      </c>
      <c r="Q797" s="33">
        <v>23.130349591325853</v>
      </c>
      <c r="R797" s="33">
        <v>24.740109860616577</v>
      </c>
      <c r="S797" s="37">
        <v>1.8000534676341905E-2</v>
      </c>
      <c r="T797" s="37">
        <v>1.0180005346763419</v>
      </c>
      <c r="U797" s="37">
        <v>8.5704010825414123E-2</v>
      </c>
      <c r="V797" s="37">
        <v>7.201862315552976E-2</v>
      </c>
      <c r="W797" s="37">
        <v>0.12341530268823764</v>
      </c>
      <c r="X797" s="37">
        <v>9.4048617622610742E-2</v>
      </c>
    </row>
    <row r="798" spans="1:24" x14ac:dyDescent="0.3">
      <c r="A798" s="34">
        <v>33756</v>
      </c>
      <c r="B798" s="33">
        <v>408.27</v>
      </c>
      <c r="C798" s="33">
        <v>12.32</v>
      </c>
      <c r="D798" s="33">
        <v>17.05</v>
      </c>
      <c r="E798" s="37">
        <v>0.16126379249786971</v>
      </c>
      <c r="F798" s="37">
        <v>0.23296504793727824</v>
      </c>
      <c r="G798" s="37">
        <v>0.17522364598084739</v>
      </c>
      <c r="H798" s="37">
        <v>4.0053053438286135E-2</v>
      </c>
      <c r="I798" s="33">
        <v>140.19999999999999</v>
      </c>
      <c r="J798" s="33">
        <v>7.26</v>
      </c>
      <c r="K798" s="33">
        <v>756.41481676176886</v>
      </c>
      <c r="L798" s="33">
        <v>22.825655920114123</v>
      </c>
      <c r="M798" s="33">
        <v>273486.56264854781</v>
      </c>
      <c r="N798" s="33">
        <v>31.589077389443652</v>
      </c>
      <c r="O798" s="33">
        <v>11421.230786385826</v>
      </c>
      <c r="P798" s="33">
        <v>19.315365967644595</v>
      </c>
      <c r="Q798" s="33">
        <v>22.716805900471659</v>
      </c>
      <c r="R798" s="33">
        <v>23.945454545454542</v>
      </c>
      <c r="S798" s="37">
        <v>-1.5891863828300459E-2</v>
      </c>
      <c r="T798" s="37">
        <v>0.98410813617169957</v>
      </c>
      <c r="U798" s="37">
        <v>7.1716830310792234E-2</v>
      </c>
      <c r="V798" s="37">
        <v>7.6217321522769055E-2</v>
      </c>
      <c r="W798" s="37">
        <v>0.13661142282697192</v>
      </c>
      <c r="X798" s="37">
        <v>8.9199339952704015E-2</v>
      </c>
    </row>
    <row r="799" spans="1:24" x14ac:dyDescent="0.3">
      <c r="A799" s="34">
        <v>33786</v>
      </c>
      <c r="B799" s="33">
        <v>415.05</v>
      </c>
      <c r="C799" s="33">
        <v>12.343299999999999</v>
      </c>
      <c r="D799" s="33">
        <v>17.38</v>
      </c>
      <c r="E799" s="37">
        <v>0.13212630664999003</v>
      </c>
      <c r="F799" s="37">
        <v>0.23350417865305584</v>
      </c>
      <c r="G799" s="37">
        <v>0.17236906755412829</v>
      </c>
      <c r="H799" s="37">
        <v>4.093765084581058E-2</v>
      </c>
      <c r="I799" s="33">
        <v>140.5</v>
      </c>
      <c r="J799" s="33">
        <v>6.84</v>
      </c>
      <c r="K799" s="33">
        <v>767.33439608540914</v>
      </c>
      <c r="L799" s="33">
        <v>22.819994340925266</v>
      </c>
      <c r="M799" s="33">
        <v>278122.16508267028</v>
      </c>
      <c r="N799" s="33">
        <v>32.131723416370107</v>
      </c>
      <c r="O799" s="33">
        <v>11646.219079958584</v>
      </c>
      <c r="P799" s="33">
        <v>19.620740694824409</v>
      </c>
      <c r="Q799" s="33">
        <v>23.0705436625353</v>
      </c>
      <c r="R799" s="33">
        <v>23.880897583429231</v>
      </c>
      <c r="S799" s="37">
        <v>1.6470274660708696E-2</v>
      </c>
      <c r="T799" s="37">
        <v>1.0164702746607086</v>
      </c>
      <c r="U799" s="37">
        <v>9.587473935402091E-2</v>
      </c>
      <c r="V799" s="37">
        <v>9.1266938833181044E-2</v>
      </c>
      <c r="W799" s="37">
        <v>0.14983508334493401</v>
      </c>
      <c r="X799" s="37">
        <v>8.4329144567040437E-2</v>
      </c>
    </row>
    <row r="800" spans="1:24" x14ac:dyDescent="0.3">
      <c r="A800" s="34">
        <v>33817</v>
      </c>
      <c r="B800" s="33">
        <v>417.93</v>
      </c>
      <c r="C800" s="33">
        <v>12.3667</v>
      </c>
      <c r="D800" s="33">
        <v>17.71</v>
      </c>
      <c r="E800" s="37">
        <v>0.13132948850680193</v>
      </c>
      <c r="F800" s="37">
        <v>0.22950187466519179</v>
      </c>
      <c r="G800" s="37">
        <v>0.1686673623299475</v>
      </c>
      <c r="H800" s="37">
        <v>4.2998171512648398E-2</v>
      </c>
      <c r="I800" s="33">
        <v>140.9</v>
      </c>
      <c r="J800" s="33">
        <v>6.59</v>
      </c>
      <c r="K800" s="33">
        <v>770.46537466288135</v>
      </c>
      <c r="L800" s="33">
        <v>22.798349361958834</v>
      </c>
      <c r="M800" s="33">
        <v>279945.60529987368</v>
      </c>
      <c r="N800" s="33">
        <v>32.64886891412349</v>
      </c>
      <c r="O800" s="33">
        <v>11862.839877158289</v>
      </c>
      <c r="P800" s="33">
        <v>19.722137498351525</v>
      </c>
      <c r="Q800" s="33">
        <v>23.184600663955539</v>
      </c>
      <c r="R800" s="33">
        <v>23.598531902879728</v>
      </c>
      <c r="S800" s="37">
        <v>6.9149594851987163E-3</v>
      </c>
      <c r="T800" s="37">
        <v>1.0069149594851987</v>
      </c>
      <c r="U800" s="37">
        <v>7.6263481635735042E-2</v>
      </c>
      <c r="V800" s="37">
        <v>9.6642022313054632E-2</v>
      </c>
      <c r="W800" s="37">
        <v>0.15725793608796579</v>
      </c>
      <c r="X800" s="37">
        <v>7.0355131792562808E-2</v>
      </c>
    </row>
    <row r="801" spans="1:24" x14ac:dyDescent="0.3">
      <c r="A801" s="34">
        <v>33848</v>
      </c>
      <c r="B801" s="33">
        <v>418.48</v>
      </c>
      <c r="C801" s="33">
        <v>12.4</v>
      </c>
      <c r="D801" s="33">
        <v>18.04</v>
      </c>
      <c r="E801" s="37">
        <v>0.13056209384966411</v>
      </c>
      <c r="F801" s="37">
        <v>0.22560353011536982</v>
      </c>
      <c r="G801" s="37">
        <v>0.16503841811559461</v>
      </c>
      <c r="H801" s="37">
        <v>4.4943703993742368E-2</v>
      </c>
      <c r="I801" s="33">
        <v>141.30000000000001</v>
      </c>
      <c r="J801" s="33">
        <v>6.42</v>
      </c>
      <c r="K801" s="33">
        <v>769.29536758669497</v>
      </c>
      <c r="L801" s="33">
        <v>22.795026185421086</v>
      </c>
      <c r="M801" s="33">
        <v>280210.69479579461</v>
      </c>
      <c r="N801" s="33">
        <v>33.163086482660994</v>
      </c>
      <c r="O801" s="33">
        <v>12079.432551414962</v>
      </c>
      <c r="P801" s="33">
        <v>19.708766424745306</v>
      </c>
      <c r="Q801" s="33">
        <v>23.164274166851893</v>
      </c>
      <c r="R801" s="33">
        <v>23.197339246119736</v>
      </c>
      <c r="S801" s="37">
        <v>1.3151446761123858E-3</v>
      </c>
      <c r="T801" s="37">
        <v>1.0013151446761124</v>
      </c>
      <c r="U801" s="37">
        <v>8.5093849513649733E-2</v>
      </c>
      <c r="V801" s="37">
        <v>9.537225508030911E-2</v>
      </c>
      <c r="W801" s="37">
        <v>0.15628779646796254</v>
      </c>
      <c r="X801" s="37">
        <v>7.0649615580336445E-2</v>
      </c>
    </row>
    <row r="802" spans="1:24" x14ac:dyDescent="0.3">
      <c r="A802" s="34">
        <v>33878</v>
      </c>
      <c r="B802" s="33">
        <v>412.5</v>
      </c>
      <c r="C802" s="33">
        <v>12.386699999999999</v>
      </c>
      <c r="D802" s="33">
        <v>18.39</v>
      </c>
      <c r="E802" s="37">
        <v>0.12982252243361159</v>
      </c>
      <c r="F802" s="37">
        <v>0.22180489943072867</v>
      </c>
      <c r="G802" s="37">
        <v>0.16147954609662651</v>
      </c>
      <c r="H802" s="37">
        <v>4.6783950368315175E-2</v>
      </c>
      <c r="I802" s="33">
        <v>141.80000000000001</v>
      </c>
      <c r="J802" s="33">
        <v>6.59</v>
      </c>
      <c r="K802" s="33">
        <v>755.6284379407615</v>
      </c>
      <c r="L802" s="33">
        <v>22.690285508462619</v>
      </c>
      <c r="M802" s="33">
        <v>275921.33910500148</v>
      </c>
      <c r="N802" s="33">
        <v>33.687289633286319</v>
      </c>
      <c r="O802" s="33">
        <v>12301.074972462977</v>
      </c>
      <c r="P802" s="33">
        <v>19.370271076906974</v>
      </c>
      <c r="Q802" s="33">
        <v>22.763052023573373</v>
      </c>
      <c r="R802" s="33">
        <v>22.430668841761825</v>
      </c>
      <c r="S802" s="37">
        <v>-1.4392893287619953E-2</v>
      </c>
      <c r="T802" s="37">
        <v>0.98560710671238005</v>
      </c>
      <c r="U802" s="37">
        <v>9.5794323255684377E-2</v>
      </c>
      <c r="V802" s="37">
        <v>0.10635072696640435</v>
      </c>
      <c r="W802" s="37">
        <v>0.15813635188320418</v>
      </c>
      <c r="X802" s="37">
        <v>6.533045676918281E-2</v>
      </c>
    </row>
    <row r="803" spans="1:24" x14ac:dyDescent="0.3">
      <c r="A803" s="34">
        <v>33909</v>
      </c>
      <c r="B803" s="33">
        <v>422.84</v>
      </c>
      <c r="C803" s="33">
        <v>12.3833</v>
      </c>
      <c r="D803" s="33">
        <v>18.739999999999998</v>
      </c>
      <c r="E803" s="37">
        <v>0.13482046783717383</v>
      </c>
      <c r="F803" s="37">
        <v>0.21137693404291102</v>
      </c>
      <c r="G803" s="37">
        <v>0.15608156458646505</v>
      </c>
      <c r="H803" s="37">
        <v>4.2068301066709779E-2</v>
      </c>
      <c r="I803" s="33">
        <v>142</v>
      </c>
      <c r="J803" s="33">
        <v>6.87</v>
      </c>
      <c r="K803" s="33">
        <v>773.47858112676045</v>
      </c>
      <c r="L803" s="33">
        <v>22.652107921830986</v>
      </c>
      <c r="M803" s="33">
        <v>283128.6980840835</v>
      </c>
      <c r="N803" s="33">
        <v>34.280079014084507</v>
      </c>
      <c r="O803" s="33">
        <v>12548.083913763421</v>
      </c>
      <c r="P803" s="33">
        <v>19.833656038801234</v>
      </c>
      <c r="Q803" s="33">
        <v>23.3033315507849</v>
      </c>
      <c r="R803" s="33">
        <v>22.56350053361793</v>
      </c>
      <c r="S803" s="37">
        <v>2.4757651125726518E-2</v>
      </c>
      <c r="T803" s="37">
        <v>1.0247576511257266</v>
      </c>
      <c r="U803" s="37">
        <v>0.1230210534476015</v>
      </c>
      <c r="V803" s="37">
        <v>0.11362239228020954</v>
      </c>
      <c r="W803" s="37">
        <v>0.16408801701620668</v>
      </c>
      <c r="X803" s="37">
        <v>6.5237452352425507E-2</v>
      </c>
    </row>
    <row r="804" spans="1:24" x14ac:dyDescent="0.3">
      <c r="A804" s="34">
        <v>33939</v>
      </c>
      <c r="B804" s="33">
        <v>435.64</v>
      </c>
      <c r="C804" s="33">
        <v>12.39</v>
      </c>
      <c r="D804" s="33">
        <v>19.09</v>
      </c>
      <c r="E804" s="37">
        <v>0.13963343006281637</v>
      </c>
      <c r="F804" s="37">
        <v>0.20103244265744635</v>
      </c>
      <c r="G804" s="37">
        <v>0.15074668573579597</v>
      </c>
      <c r="H804" s="37">
        <v>3.7309536674057675E-2</v>
      </c>
      <c r="I804" s="33">
        <v>141.9</v>
      </c>
      <c r="J804" s="33">
        <v>6.77</v>
      </c>
      <c r="K804" s="33">
        <v>797.45452374911906</v>
      </c>
      <c r="L804" s="33">
        <v>22.680335940803381</v>
      </c>
      <c r="M804" s="33">
        <v>292596.83173934848</v>
      </c>
      <c r="N804" s="33">
        <v>34.944924383368566</v>
      </c>
      <c r="O804" s="33">
        <v>12821.764571444683</v>
      </c>
      <c r="P804" s="33">
        <v>20.448606721242964</v>
      </c>
      <c r="Q804" s="33">
        <v>24.020186324731146</v>
      </c>
      <c r="R804" s="33">
        <v>22.820324777370349</v>
      </c>
      <c r="S804" s="37">
        <v>2.9822357307023515E-2</v>
      </c>
      <c r="T804" s="37">
        <v>1.0298223573070235</v>
      </c>
      <c r="U804" s="37">
        <v>9.3500841598701756E-2</v>
      </c>
      <c r="V804" s="37">
        <v>0.11251870995867197</v>
      </c>
      <c r="W804" s="37">
        <v>0.15648930233039327</v>
      </c>
      <c r="X804" s="37">
        <v>6.8893350358353089E-2</v>
      </c>
    </row>
    <row r="805" spans="1:24" x14ac:dyDescent="0.3">
      <c r="A805" s="34">
        <v>33970</v>
      </c>
      <c r="B805" s="33">
        <v>435.23</v>
      </c>
      <c r="C805" s="33">
        <v>12.4133</v>
      </c>
      <c r="D805" s="33">
        <v>19.34</v>
      </c>
      <c r="E805" s="37">
        <v>0.14478276923225897</v>
      </c>
      <c r="F805" s="37">
        <v>0.19076370788362418</v>
      </c>
      <c r="G805" s="37">
        <v>0.14547099178363432</v>
      </c>
      <c r="H805" s="37">
        <v>3.2501629367938989E-2</v>
      </c>
      <c r="I805" s="33">
        <v>142.6</v>
      </c>
      <c r="J805" s="33">
        <v>6.6</v>
      </c>
      <c r="K805" s="33">
        <v>792.79311493688647</v>
      </c>
      <c r="L805" s="33">
        <v>22.61144400350631</v>
      </c>
      <c r="M805" s="33">
        <v>291577.86825073749</v>
      </c>
      <c r="N805" s="33">
        <v>35.228772931276296</v>
      </c>
      <c r="O805" s="33">
        <v>12956.634358774125</v>
      </c>
      <c r="P805" s="33">
        <v>20.32341080299571</v>
      </c>
      <c r="Q805" s="33">
        <v>23.867950224169586</v>
      </c>
      <c r="R805" s="33">
        <v>22.50413650465357</v>
      </c>
      <c r="S805" s="37">
        <v>-9.4158721805014415E-4</v>
      </c>
      <c r="T805" s="37">
        <v>0.99905841278194985</v>
      </c>
      <c r="U805" s="37">
        <v>6.8830743155279261E-2</v>
      </c>
      <c r="V805" s="37">
        <v>0.11305695135925475</v>
      </c>
      <c r="W805" s="37">
        <v>0.15547286686771056</v>
      </c>
      <c r="X805" s="37">
        <v>6.4736137662185556E-2</v>
      </c>
    </row>
    <row r="806" spans="1:24" x14ac:dyDescent="0.3">
      <c r="A806" s="34">
        <v>34001</v>
      </c>
      <c r="B806" s="33">
        <v>441.7</v>
      </c>
      <c r="C806" s="33">
        <v>12.4467</v>
      </c>
      <c r="D806" s="33">
        <v>19.59</v>
      </c>
      <c r="E806" s="37">
        <v>0.14376475974145309</v>
      </c>
      <c r="F806" s="37">
        <v>0.18665295203320564</v>
      </c>
      <c r="G806" s="37">
        <v>0.14254837433024914</v>
      </c>
      <c r="H806" s="37">
        <v>3.4407764425280263E-2</v>
      </c>
      <c r="I806" s="33">
        <v>143.1</v>
      </c>
      <c r="J806" s="33">
        <v>6.26</v>
      </c>
      <c r="K806" s="33">
        <v>801.76729629629619</v>
      </c>
      <c r="L806" s="33">
        <v>22.593065444444445</v>
      </c>
      <c r="M806" s="33">
        <v>295570.89295296709</v>
      </c>
      <c r="N806" s="33">
        <v>35.559477777777772</v>
      </c>
      <c r="O806" s="33">
        <v>13108.973948264942</v>
      </c>
      <c r="P806" s="33">
        <v>20.545336792900436</v>
      </c>
      <c r="Q806" s="33">
        <v>24.122919609042604</v>
      </c>
      <c r="R806" s="33">
        <v>22.547217968351198</v>
      </c>
      <c r="S806" s="37">
        <v>1.4756291613045185E-2</v>
      </c>
      <c r="T806" s="37">
        <v>1.0147562916130453</v>
      </c>
      <c r="U806" s="37">
        <v>8.5881289417046869E-2</v>
      </c>
      <c r="V806" s="37">
        <v>0.11329177806723223</v>
      </c>
      <c r="W806" s="37">
        <v>0.15587191412865486</v>
      </c>
      <c r="X806" s="37">
        <v>6.4456005564589525E-2</v>
      </c>
    </row>
    <row r="807" spans="1:24" x14ac:dyDescent="0.3">
      <c r="A807" s="34">
        <v>34029</v>
      </c>
      <c r="B807" s="33">
        <v>450.16</v>
      </c>
      <c r="C807" s="33">
        <v>12.48</v>
      </c>
      <c r="D807" s="33">
        <v>19.84</v>
      </c>
      <c r="E807" s="37">
        <v>0.14327103148720899</v>
      </c>
      <c r="F807" s="37">
        <v>0.18259820872952393</v>
      </c>
      <c r="G807" s="37">
        <v>0.13965937587570743</v>
      </c>
      <c r="H807" s="37">
        <v>3.623160412056059E-2</v>
      </c>
      <c r="I807" s="33">
        <v>143.6</v>
      </c>
      <c r="J807" s="33">
        <v>5.98</v>
      </c>
      <c r="K807" s="33">
        <v>814.27862451253486</v>
      </c>
      <c r="L807" s="33">
        <v>22.574633983286908</v>
      </c>
      <c r="M807" s="33">
        <v>300876.69452356786</v>
      </c>
      <c r="N807" s="33">
        <v>35.887879665738161</v>
      </c>
      <c r="O807" s="33">
        <v>13260.604272586605</v>
      </c>
      <c r="P807" s="33">
        <v>20.855200148690908</v>
      </c>
      <c r="Q807" s="33">
        <v>24.480250697934434</v>
      </c>
      <c r="R807" s="33">
        <v>22.68951612903226</v>
      </c>
      <c r="S807" s="37">
        <v>1.8972156522542794E-2</v>
      </c>
      <c r="T807" s="37">
        <v>1.0189721565225427</v>
      </c>
      <c r="U807" s="37">
        <v>6.6895976065745044E-2</v>
      </c>
      <c r="V807" s="37">
        <v>0.12657228964273326</v>
      </c>
      <c r="W807" s="37">
        <v>0.16486371333480054</v>
      </c>
      <c r="X807" s="37">
        <v>5.5916820715816051E-2</v>
      </c>
    </row>
    <row r="808" spans="1:24" x14ac:dyDescent="0.3">
      <c r="A808" s="34">
        <v>34060</v>
      </c>
      <c r="B808" s="33">
        <v>443.08</v>
      </c>
      <c r="C808" s="33">
        <v>12.4933</v>
      </c>
      <c r="D808" s="33">
        <v>19.670000000000002</v>
      </c>
      <c r="E808" s="37">
        <v>0.14279463974906892</v>
      </c>
      <c r="F808" s="37">
        <v>0.17860000507283047</v>
      </c>
      <c r="G808" s="37">
        <v>0.13680313026090474</v>
      </c>
      <c r="H808" s="37">
        <v>3.7978648794373626E-2</v>
      </c>
      <c r="I808" s="33">
        <v>144</v>
      </c>
      <c r="J808" s="33">
        <v>5.97</v>
      </c>
      <c r="K808" s="33">
        <v>799.24555027777774</v>
      </c>
      <c r="L808" s="33">
        <v>22.535917742361111</v>
      </c>
      <c r="M808" s="33">
        <v>296015.88006121368</v>
      </c>
      <c r="N808" s="33">
        <v>35.481538263888893</v>
      </c>
      <c r="O808" s="33">
        <v>13141.266499964056</v>
      </c>
      <c r="P808" s="33">
        <v>20.457362016642179</v>
      </c>
      <c r="Q808" s="33">
        <v>24.007988301251149</v>
      </c>
      <c r="R808" s="33">
        <v>22.525673614641583</v>
      </c>
      <c r="S808" s="37">
        <v>-1.585273447629152E-2</v>
      </c>
      <c r="T808" s="37">
        <v>0.98414726552370846</v>
      </c>
      <c r="U808" s="37">
        <v>2.9636385479436811E-2</v>
      </c>
      <c r="V808" s="37">
        <v>0.11895796575854334</v>
      </c>
      <c r="W808" s="37">
        <v>0.17105475624791566</v>
      </c>
      <c r="X808" s="37">
        <v>5.5167858883812038E-2</v>
      </c>
    </row>
    <row r="809" spans="1:24" x14ac:dyDescent="0.3">
      <c r="A809" s="34">
        <v>34090</v>
      </c>
      <c r="B809" s="33">
        <v>445.25</v>
      </c>
      <c r="C809" s="33">
        <v>12.5067</v>
      </c>
      <c r="D809" s="33">
        <v>19.5</v>
      </c>
      <c r="E809" s="37">
        <v>0.19409182628000599</v>
      </c>
      <c r="F809" s="37">
        <v>0.18438290852472328</v>
      </c>
      <c r="G809" s="37">
        <v>0.13757469723767812</v>
      </c>
      <c r="H809" s="37">
        <v>4.3306126307518511E-2</v>
      </c>
      <c r="I809" s="33">
        <v>144.19999999999999</v>
      </c>
      <c r="J809" s="33">
        <v>6.04</v>
      </c>
      <c r="K809" s="33">
        <v>802.04593099861313</v>
      </c>
      <c r="L809" s="33">
        <v>22.528799203190015</v>
      </c>
      <c r="M809" s="33">
        <v>297748.38561807852</v>
      </c>
      <c r="N809" s="33">
        <v>35.126099167822474</v>
      </c>
      <c r="O809" s="33">
        <v>13040.075282543585</v>
      </c>
      <c r="P809" s="33">
        <v>20.51760563376487</v>
      </c>
      <c r="Q809" s="33">
        <v>24.073856030062426</v>
      </c>
      <c r="R809" s="33">
        <v>22.833333333333332</v>
      </c>
      <c r="S809" s="37">
        <v>4.8855815210389194E-3</v>
      </c>
      <c r="T809" s="37">
        <v>1.0048855815210389</v>
      </c>
      <c r="U809" s="37">
        <v>8.1373135203020031E-3</v>
      </c>
      <c r="V809" s="37">
        <v>0.12439058085556987</v>
      </c>
      <c r="W809" s="37">
        <v>0.18075224851342053</v>
      </c>
      <c r="X809" s="37">
        <v>6.1675559117481349E-2</v>
      </c>
    </row>
    <row r="810" spans="1:24" x14ac:dyDescent="0.3">
      <c r="A810" s="34">
        <v>34121</v>
      </c>
      <c r="B810" s="33">
        <v>448.06</v>
      </c>
      <c r="C810" s="33">
        <v>12.52</v>
      </c>
      <c r="D810" s="33">
        <v>19.329999999999998</v>
      </c>
      <c r="E810" s="37">
        <v>0.24628719738689631</v>
      </c>
      <c r="F810" s="37">
        <v>0.19017011045783772</v>
      </c>
      <c r="G810" s="37">
        <v>0.13835681721945736</v>
      </c>
      <c r="H810" s="37">
        <v>4.8453512649186514E-2</v>
      </c>
      <c r="I810" s="33">
        <v>144.4</v>
      </c>
      <c r="J810" s="33">
        <v>5.96</v>
      </c>
      <c r="K810" s="33">
        <v>805.98981426592786</v>
      </c>
      <c r="L810" s="33">
        <v>22.521520498614958</v>
      </c>
      <c r="M810" s="33">
        <v>299909.23078471608</v>
      </c>
      <c r="N810" s="33">
        <v>34.771644667590017</v>
      </c>
      <c r="O810" s="33">
        <v>12938.547138929074</v>
      </c>
      <c r="P810" s="33">
        <v>20.608357012960195</v>
      </c>
      <c r="Q810" s="33">
        <v>24.175761110239719</v>
      </c>
      <c r="R810" s="33">
        <v>23.17951370926022</v>
      </c>
      <c r="S810" s="37">
        <v>6.2912298490123099E-3</v>
      </c>
      <c r="T810" s="37">
        <v>1.0062912298490123</v>
      </c>
      <c r="U810" s="37">
        <v>1.1434950235203578E-2</v>
      </c>
      <c r="V810" s="37">
        <v>0.12991225079193391</v>
      </c>
      <c r="W810" s="37">
        <v>0.1790706184778843</v>
      </c>
      <c r="X810" s="37">
        <v>6.6120993059731958E-2</v>
      </c>
    </row>
    <row r="811" spans="1:24" x14ac:dyDescent="0.3">
      <c r="A811" s="34">
        <v>34151</v>
      </c>
      <c r="B811" s="33">
        <v>447.29</v>
      </c>
      <c r="C811" s="33">
        <v>12.52</v>
      </c>
      <c r="D811" s="33">
        <v>19.690000000000001</v>
      </c>
      <c r="E811" s="37">
        <v>0.29940457041405133</v>
      </c>
      <c r="F811" s="37">
        <v>0.19596246170104781</v>
      </c>
      <c r="G811" s="37">
        <v>0.1391497141697462</v>
      </c>
      <c r="H811" s="37">
        <v>5.3436237251653473E-2</v>
      </c>
      <c r="I811" s="33">
        <v>144.4</v>
      </c>
      <c r="J811" s="33">
        <v>5.81</v>
      </c>
      <c r="K811" s="33">
        <v>804.6047047783934</v>
      </c>
      <c r="L811" s="33">
        <v>22.521520498614958</v>
      </c>
      <c r="M811" s="33">
        <v>300092.18661596155</v>
      </c>
      <c r="N811" s="33">
        <v>35.41922832409972</v>
      </c>
      <c r="O811" s="33">
        <v>13210.25543711749</v>
      </c>
      <c r="P811" s="33">
        <v>20.564596413297142</v>
      </c>
      <c r="Q811" s="33">
        <v>24.120424250680514</v>
      </c>
      <c r="R811" s="33">
        <v>22.716607414931438</v>
      </c>
      <c r="S811" s="37">
        <v>-1.7199981902725509E-3</v>
      </c>
      <c r="T811" s="37">
        <v>0.99828000180972742</v>
      </c>
      <c r="U811" s="37">
        <v>1.3834058547242511E-2</v>
      </c>
      <c r="V811" s="37">
        <v>0.13146355880094784</v>
      </c>
      <c r="W811" s="37">
        <v>0.17779216958700506</v>
      </c>
      <c r="X811" s="37">
        <v>7.0790001436942696E-2</v>
      </c>
    </row>
    <row r="812" spans="1:24" x14ac:dyDescent="0.3">
      <c r="A812" s="34">
        <v>34182</v>
      </c>
      <c r="B812" s="33">
        <v>454.13</v>
      </c>
      <c r="C812" s="33">
        <v>12.52</v>
      </c>
      <c r="D812" s="33">
        <v>20.05</v>
      </c>
      <c r="E812" s="37">
        <v>0.31131142207601092</v>
      </c>
      <c r="F812" s="37">
        <v>0.19325774515431959</v>
      </c>
      <c r="G812" s="37">
        <v>0.13391727728854974</v>
      </c>
      <c r="H812" s="37">
        <v>5.5359929671755737E-2</v>
      </c>
      <c r="I812" s="33">
        <v>144.80000000000001</v>
      </c>
      <c r="J812" s="33">
        <v>5.68</v>
      </c>
      <c r="K812" s="33">
        <v>814.65214012430931</v>
      </c>
      <c r="L812" s="33">
        <v>22.45930635359116</v>
      </c>
      <c r="M812" s="33">
        <v>304537.6143119763</v>
      </c>
      <c r="N812" s="33">
        <v>35.967179903314914</v>
      </c>
      <c r="O812" s="33">
        <v>13445.44330247974</v>
      </c>
      <c r="P812" s="33">
        <v>20.812227546627383</v>
      </c>
      <c r="Q812" s="33">
        <v>24.405153638797515</v>
      </c>
      <c r="R812" s="33">
        <v>22.649875311720699</v>
      </c>
      <c r="S812" s="37">
        <v>1.5176346836664096E-2</v>
      </c>
      <c r="T812" s="37">
        <v>1.0151763468366641</v>
      </c>
      <c r="U812" s="37">
        <v>7.8930525314222511E-3</v>
      </c>
      <c r="V812" s="37">
        <v>0.11926470424725633</v>
      </c>
      <c r="W812" s="37">
        <v>0.18660388095615321</v>
      </c>
      <c r="X812" s="37">
        <v>7.14232937403807E-2</v>
      </c>
    </row>
    <row r="813" spans="1:24" x14ac:dyDescent="0.3">
      <c r="A813" s="34">
        <v>34213</v>
      </c>
      <c r="B813" s="33">
        <v>459.24</v>
      </c>
      <c r="C813" s="33">
        <v>12.52</v>
      </c>
      <c r="D813" s="33">
        <v>20.41</v>
      </c>
      <c r="E813" s="37">
        <v>0.32279444183615236</v>
      </c>
      <c r="F813" s="37">
        <v>0.19063019446362972</v>
      </c>
      <c r="G813" s="37">
        <v>0.12874122231542895</v>
      </c>
      <c r="H813" s="37">
        <v>5.7181167091512997E-2</v>
      </c>
      <c r="I813" s="33">
        <v>145.1</v>
      </c>
      <c r="J813" s="33">
        <v>5.36</v>
      </c>
      <c r="K813" s="33">
        <v>822.11555975189526</v>
      </c>
      <c r="L813" s="33">
        <v>22.412870847691249</v>
      </c>
      <c r="M813" s="33">
        <v>308025.8379592463</v>
      </c>
      <c r="N813" s="33">
        <v>36.537275878704342</v>
      </c>
      <c r="O813" s="33">
        <v>13689.590089600682</v>
      </c>
      <c r="P813" s="33">
        <v>20.993501005229128</v>
      </c>
      <c r="Q813" s="33">
        <v>24.610598936385486</v>
      </c>
      <c r="R813" s="33">
        <v>22.500734933855952</v>
      </c>
      <c r="S813" s="37">
        <v>1.1189448560436259E-2</v>
      </c>
      <c r="T813" s="37">
        <v>1.0111894485604362</v>
      </c>
      <c r="U813" s="37">
        <v>2.0672156106012585E-2</v>
      </c>
      <c r="V813" s="37">
        <v>0.12365008458606752</v>
      </c>
      <c r="W813" s="37">
        <v>0.16805297161892874</v>
      </c>
      <c r="X813" s="37">
        <v>6.9602236509202164E-2</v>
      </c>
    </row>
    <row r="814" spans="1:24" x14ac:dyDescent="0.3">
      <c r="A814" s="34">
        <v>34243</v>
      </c>
      <c r="B814" s="33">
        <v>463.9</v>
      </c>
      <c r="C814" s="33">
        <v>12.54</v>
      </c>
      <c r="D814" s="33">
        <v>20.9</v>
      </c>
      <c r="E814" s="37">
        <v>0.33387586556125237</v>
      </c>
      <c r="F814" s="37">
        <v>0.18807466528602657</v>
      </c>
      <c r="G814" s="37">
        <v>0.12362001476896989</v>
      </c>
      <c r="H814" s="37">
        <v>5.8908199839846631E-2</v>
      </c>
      <c r="I814" s="33">
        <v>145.69999999999999</v>
      </c>
      <c r="J814" s="33">
        <v>5.33</v>
      </c>
      <c r="K814" s="33">
        <v>827.03786341798218</v>
      </c>
      <c r="L814" s="33">
        <v>22.356229375428963</v>
      </c>
      <c r="M814" s="33">
        <v>310568.1262185534</v>
      </c>
      <c r="N814" s="33">
        <v>37.2603822923816</v>
      </c>
      <c r="O814" s="33">
        <v>13991.967747289857</v>
      </c>
      <c r="P814" s="33">
        <v>21.109178247475118</v>
      </c>
      <c r="Q814" s="33">
        <v>24.737889343598045</v>
      </c>
      <c r="R814" s="33">
        <v>22.19617224880383</v>
      </c>
      <c r="S814" s="37">
        <v>1.0096062532086687E-2</v>
      </c>
      <c r="T814" s="37">
        <v>1.0100960625320867</v>
      </c>
      <c r="U814" s="37">
        <v>1.5274500833977855E-2</v>
      </c>
      <c r="V814" s="37">
        <v>0.12599117430972484</v>
      </c>
      <c r="W814" s="37">
        <v>0.15507252125544113</v>
      </c>
      <c r="X814" s="37">
        <v>7.1434598470292876E-2</v>
      </c>
    </row>
    <row r="815" spans="1:24" x14ac:dyDescent="0.3">
      <c r="A815" s="34">
        <v>34274</v>
      </c>
      <c r="B815" s="33">
        <v>462.89</v>
      </c>
      <c r="C815" s="33">
        <v>12.56</v>
      </c>
      <c r="D815" s="33">
        <v>21.39</v>
      </c>
      <c r="E815" s="37">
        <v>0.35392058797248693</v>
      </c>
      <c r="F815" s="37">
        <v>0.18848430723387999</v>
      </c>
      <c r="G815" s="37">
        <v>0.1182091220447532</v>
      </c>
      <c r="H815" s="37">
        <v>6.4671868427264911E-2</v>
      </c>
      <c r="I815" s="33">
        <v>145.80000000000001</v>
      </c>
      <c r="J815" s="33">
        <v>5.72</v>
      </c>
      <c r="K815" s="33">
        <v>824.67123573388187</v>
      </c>
      <c r="L815" s="33">
        <v>22.376527297668037</v>
      </c>
      <c r="M815" s="33">
        <v>310379.64700533554</v>
      </c>
      <c r="N815" s="33">
        <v>38.107796090534976</v>
      </c>
      <c r="O815" s="33">
        <v>14342.544987889407</v>
      </c>
      <c r="P815" s="33">
        <v>21.037901189606369</v>
      </c>
      <c r="Q815" s="33">
        <v>24.645407638434438</v>
      </c>
      <c r="R815" s="33">
        <v>21.640486208508648</v>
      </c>
      <c r="S815" s="37">
        <v>-2.1795668918195101E-3</v>
      </c>
      <c r="T815" s="37">
        <v>0.99782043310818047</v>
      </c>
      <c r="U815" s="37">
        <v>-1.6766367770980617E-3</v>
      </c>
      <c r="V815" s="37">
        <v>0.13537766736583379</v>
      </c>
      <c r="W815" s="37">
        <v>0.15535873074410222</v>
      </c>
      <c r="X815" s="37">
        <v>7.229234354806291E-2</v>
      </c>
    </row>
    <row r="816" spans="1:24" x14ac:dyDescent="0.3">
      <c r="A816" s="34">
        <v>34304</v>
      </c>
      <c r="B816" s="33">
        <v>465.95</v>
      </c>
      <c r="C816" s="33">
        <v>12.58</v>
      </c>
      <c r="D816" s="33">
        <v>21.89</v>
      </c>
      <c r="E816" s="37">
        <v>0.37305710759345767</v>
      </c>
      <c r="F816" s="37">
        <v>0.18887494191168752</v>
      </c>
      <c r="G816" s="37">
        <v>0.11290737799802475</v>
      </c>
      <c r="H816" s="37">
        <v>6.9884316626652954E-2</v>
      </c>
      <c r="I816" s="33">
        <v>145.80000000000001</v>
      </c>
      <c r="J816" s="33">
        <v>5.77</v>
      </c>
      <c r="K816" s="33">
        <v>830.12284190672142</v>
      </c>
      <c r="L816" s="33">
        <v>22.412158710562412</v>
      </c>
      <c r="M816" s="33">
        <v>313134.39014037902</v>
      </c>
      <c r="N816" s="33">
        <v>38.998581412894374</v>
      </c>
      <c r="O816" s="33">
        <v>14710.831205435985</v>
      </c>
      <c r="P816" s="33">
        <v>21.164732079814645</v>
      </c>
      <c r="Q816" s="33">
        <v>24.783708947329508</v>
      </c>
      <c r="R816" s="33">
        <v>21.28597533120146</v>
      </c>
      <c r="S816" s="37">
        <v>6.588887365785937E-3</v>
      </c>
      <c r="T816" s="37">
        <v>1.006588887365786</v>
      </c>
      <c r="U816" s="37">
        <v>-5.5542742124796707E-3</v>
      </c>
      <c r="V816" s="37">
        <v>0.15180549632520091</v>
      </c>
      <c r="W816" s="37">
        <v>0.17566962128973262</v>
      </c>
      <c r="X816" s="37">
        <v>7.3582261979238339E-2</v>
      </c>
    </row>
    <row r="817" spans="1:24" x14ac:dyDescent="0.3">
      <c r="A817" s="34">
        <v>34335</v>
      </c>
      <c r="B817" s="33">
        <v>472.99</v>
      </c>
      <c r="C817" s="33">
        <v>12.6233</v>
      </c>
      <c r="D817" s="33">
        <v>22.156700000000001</v>
      </c>
      <c r="E817" s="37">
        <v>0.3907243966743108</v>
      </c>
      <c r="F817" s="37">
        <v>0.18909661043743053</v>
      </c>
      <c r="G817" s="37">
        <v>0.10761855660985287</v>
      </c>
      <c r="H817" s="37">
        <v>7.4582211734825599E-2</v>
      </c>
      <c r="I817" s="33">
        <v>146.19999999999999</v>
      </c>
      <c r="J817" s="33">
        <v>5.75</v>
      </c>
      <c r="K817" s="33">
        <v>840.35958597811225</v>
      </c>
      <c r="L817" s="33">
        <v>22.427770484952124</v>
      </c>
      <c r="M817" s="33">
        <v>317700.84537632414</v>
      </c>
      <c r="N817" s="33">
        <v>39.36572705266758</v>
      </c>
      <c r="O817" s="33">
        <v>14882.349142158611</v>
      </c>
      <c r="P817" s="33">
        <v>21.411974913826541</v>
      </c>
      <c r="Q817" s="33">
        <v>25.061136005191308</v>
      </c>
      <c r="R817" s="33">
        <v>21.347493083356277</v>
      </c>
      <c r="S817" s="37">
        <v>1.4995914387731976E-2</v>
      </c>
      <c r="T817" s="37">
        <v>1.0149959143877321</v>
      </c>
      <c r="U817" s="37">
        <v>-2.4615229079425149E-2</v>
      </c>
      <c r="V817" s="37">
        <v>0.15303132240152095</v>
      </c>
      <c r="W817" s="37">
        <v>0.18211971250819037</v>
      </c>
      <c r="X817" s="37">
        <v>7.5784150425422858E-2</v>
      </c>
    </row>
    <row r="818" spans="1:24" x14ac:dyDescent="0.3">
      <c r="A818" s="34">
        <v>34366</v>
      </c>
      <c r="B818" s="33">
        <v>471.58</v>
      </c>
      <c r="C818" s="33">
        <v>12.666700000000001</v>
      </c>
      <c r="D818" s="33">
        <v>22.433299999999999</v>
      </c>
      <c r="E818" s="37">
        <v>0.40296658684013886</v>
      </c>
      <c r="F818" s="37">
        <v>0.18936459016627527</v>
      </c>
      <c r="G818" s="37">
        <v>0.1063776444556872</v>
      </c>
      <c r="H818" s="37">
        <v>7.5565665488008804E-2</v>
      </c>
      <c r="I818" s="33">
        <v>146.69999999999999</v>
      </c>
      <c r="J818" s="33">
        <v>5.97</v>
      </c>
      <c r="K818" s="33">
        <v>834.99877123381054</v>
      </c>
      <c r="L818" s="33">
        <v>22.428175358554874</v>
      </c>
      <c r="M818" s="33">
        <v>316380.75827070628</v>
      </c>
      <c r="N818" s="33">
        <v>39.721315438991134</v>
      </c>
      <c r="O818" s="33">
        <v>15050.393283248302</v>
      </c>
      <c r="P818" s="33">
        <v>21.263840187313022</v>
      </c>
      <c r="Q818" s="33">
        <v>24.875326969291901</v>
      </c>
      <c r="R818" s="33">
        <v>21.021427966460575</v>
      </c>
      <c r="S818" s="37">
        <v>-2.9854876764950052E-3</v>
      </c>
      <c r="T818" s="37">
        <v>0.99701451232350502</v>
      </c>
      <c r="U818" s="37">
        <v>-1.8019038637097973E-2</v>
      </c>
      <c r="V818" s="37">
        <v>0.15812933000353713</v>
      </c>
      <c r="W818" s="37">
        <v>0.18865011003712695</v>
      </c>
      <c r="X818" s="37">
        <v>7.8898189905163285E-2</v>
      </c>
    </row>
    <row r="819" spans="1:24" x14ac:dyDescent="0.3">
      <c r="A819" s="34">
        <v>34394</v>
      </c>
      <c r="B819" s="33">
        <v>463.81</v>
      </c>
      <c r="C819" s="33">
        <v>12.71</v>
      </c>
      <c r="D819" s="33">
        <v>22.71</v>
      </c>
      <c r="E819" s="37">
        <v>0.41430236366399442</v>
      </c>
      <c r="F819" s="37">
        <v>0.18947921530497069</v>
      </c>
      <c r="G819" s="37">
        <v>0.10507081086545966</v>
      </c>
      <c r="H819" s="37">
        <v>7.6472865457123618E-2</v>
      </c>
      <c r="I819" s="33">
        <v>147.19999999999999</v>
      </c>
      <c r="J819" s="33">
        <v>6.48</v>
      </c>
      <c r="K819" s="33">
        <v>818.45135142663048</v>
      </c>
      <c r="L819" s="33">
        <v>22.428401019021742</v>
      </c>
      <c r="M819" s="33">
        <v>310819.12252235954</v>
      </c>
      <c r="N819" s="33">
        <v>40.074664605978263</v>
      </c>
      <c r="O819" s="33">
        <v>15218.9523134102</v>
      </c>
      <c r="P819" s="33">
        <v>20.833375889460406</v>
      </c>
      <c r="Q819" s="33">
        <v>24.359940418108931</v>
      </c>
      <c r="R819" s="33">
        <v>20.423161602818141</v>
      </c>
      <c r="S819" s="37">
        <v>-1.6613773336225622E-2</v>
      </c>
      <c r="T819" s="37">
        <v>0.9833862266637744</v>
      </c>
      <c r="U819" s="37">
        <v>1.9593847523630137E-2</v>
      </c>
      <c r="V819" s="37">
        <v>0.17275981775950466</v>
      </c>
      <c r="W819" s="37">
        <v>0.18890061895068921</v>
      </c>
      <c r="X819" s="37">
        <v>8.0153546973956047E-2</v>
      </c>
    </row>
    <row r="820" spans="1:24" x14ac:dyDescent="0.3">
      <c r="A820" s="34">
        <v>34425</v>
      </c>
      <c r="B820" s="33">
        <v>447.23</v>
      </c>
      <c r="C820" s="33">
        <v>12.753299999999999</v>
      </c>
      <c r="D820" s="33">
        <v>23.54</v>
      </c>
      <c r="E820" s="37">
        <v>0.42535745816297399</v>
      </c>
      <c r="F820" s="37">
        <v>0.18958872476908351</v>
      </c>
      <c r="G820" s="37">
        <v>0.10378666684469007</v>
      </c>
      <c r="H820" s="37">
        <v>7.7349911174649399E-2</v>
      </c>
      <c r="I820" s="33">
        <v>147.4</v>
      </c>
      <c r="J820" s="33">
        <v>6.97</v>
      </c>
      <c r="K820" s="33">
        <v>788.12302706919934</v>
      </c>
      <c r="L820" s="33">
        <v>22.474273642469466</v>
      </c>
      <c r="M820" s="33">
        <v>300012.73354412615</v>
      </c>
      <c r="N820" s="33">
        <v>41.482941791044773</v>
      </c>
      <c r="O820" s="33">
        <v>15791.20306694258</v>
      </c>
      <c r="P820" s="33">
        <v>20.055250085063847</v>
      </c>
      <c r="Q820" s="33">
        <v>23.440099239459393</v>
      </c>
      <c r="R820" s="33">
        <v>18.998725573491932</v>
      </c>
      <c r="S820" s="37">
        <v>-3.6401981937110701E-2</v>
      </c>
      <c r="T820" s="37">
        <v>0.96359801806288925</v>
      </c>
      <c r="U820" s="37">
        <v>6.0702733967176625E-2</v>
      </c>
      <c r="V820" s="37">
        <v>0.1757657366298222</v>
      </c>
      <c r="W820" s="37">
        <v>0.19786834994259994</v>
      </c>
      <c r="X820" s="37">
        <v>8.010423784936993E-2</v>
      </c>
    </row>
    <row r="821" spans="1:24" x14ac:dyDescent="0.3">
      <c r="A821" s="34">
        <v>34455</v>
      </c>
      <c r="B821" s="33">
        <v>450.9</v>
      </c>
      <c r="C821" s="33">
        <v>12.7967</v>
      </c>
      <c r="D821" s="33">
        <v>24.37</v>
      </c>
      <c r="E821" s="37">
        <v>0.40220642619918023</v>
      </c>
      <c r="F821" s="37">
        <v>0.17851951908756991</v>
      </c>
      <c r="G821" s="37">
        <v>0.10119472725595813</v>
      </c>
      <c r="H821" s="37">
        <v>7.6408882626351371E-2</v>
      </c>
      <c r="I821" s="33">
        <v>147.5</v>
      </c>
      <c r="J821" s="33">
        <v>7.18</v>
      </c>
      <c r="K821" s="33">
        <v>794.05171322033891</v>
      </c>
      <c r="L821" s="33">
        <v>22.535465865084742</v>
      </c>
      <c r="M821" s="33">
        <v>302984.46742036415</v>
      </c>
      <c r="N821" s="33">
        <v>42.916478711864407</v>
      </c>
      <c r="O821" s="33">
        <v>16375.54107570254</v>
      </c>
      <c r="P821" s="33">
        <v>20.196492421281448</v>
      </c>
      <c r="Q821" s="33">
        <v>23.593459579735011</v>
      </c>
      <c r="R821" s="33">
        <v>18.502256873204757</v>
      </c>
      <c r="S821" s="37">
        <v>8.1725817574732594E-3</v>
      </c>
      <c r="T821" s="37">
        <v>1.0081725817574732</v>
      </c>
      <c r="U821" s="37">
        <v>0.13323581993359612</v>
      </c>
      <c r="V821" s="37">
        <v>0.17580601148413777</v>
      </c>
      <c r="W821" s="37">
        <v>0.21350670238175606</v>
      </c>
      <c r="X821" s="37">
        <v>8.4671122135572929E-2</v>
      </c>
    </row>
    <row r="822" spans="1:24" x14ac:dyDescent="0.3">
      <c r="A822" s="34">
        <v>34486</v>
      </c>
      <c r="B822" s="33">
        <v>454.83</v>
      </c>
      <c r="C822" s="33">
        <v>12.84</v>
      </c>
      <c r="D822" s="33">
        <v>25.2</v>
      </c>
      <c r="E822" s="37">
        <v>0.38060225570824335</v>
      </c>
      <c r="F822" s="37">
        <v>0.16786511635708923</v>
      </c>
      <c r="G822" s="37">
        <v>9.8746524628077204E-2</v>
      </c>
      <c r="H822" s="37">
        <v>7.5522956025881882E-2</v>
      </c>
      <c r="I822" s="33">
        <v>148</v>
      </c>
      <c r="J822" s="33">
        <v>7.1</v>
      </c>
      <c r="K822" s="33">
        <v>798.26660128378376</v>
      </c>
      <c r="L822" s="33">
        <v>22.535327837837837</v>
      </c>
      <c r="M822" s="33">
        <v>305309.29519038863</v>
      </c>
      <c r="N822" s="33">
        <v>44.228213513513509</v>
      </c>
      <c r="O822" s="33">
        <v>16915.758060809076</v>
      </c>
      <c r="P822" s="33">
        <v>20.29076369067031</v>
      </c>
      <c r="Q822" s="33">
        <v>23.690087234431957</v>
      </c>
      <c r="R822" s="33">
        <v>18.048809523809524</v>
      </c>
      <c r="S822" s="37">
        <v>8.6781373345615892E-3</v>
      </c>
      <c r="T822" s="37">
        <v>1.0086781373345617</v>
      </c>
      <c r="U822" s="37">
        <v>0.15869798426641823</v>
      </c>
      <c r="V822" s="37">
        <v>0.20119006702727216</v>
      </c>
      <c r="W822" s="37">
        <v>0.21143897160258174</v>
      </c>
      <c r="X822" s="37">
        <v>8.1059068835569903E-2</v>
      </c>
    </row>
    <row r="823" spans="1:24" x14ac:dyDescent="0.3">
      <c r="A823" s="34">
        <v>34516</v>
      </c>
      <c r="B823" s="33">
        <v>451.4</v>
      </c>
      <c r="C823" s="33">
        <v>12.87</v>
      </c>
      <c r="D823" s="33">
        <v>25.91</v>
      </c>
      <c r="E823" s="37">
        <v>0.36040230113543692</v>
      </c>
      <c r="F823" s="37">
        <v>0.15759604259456594</v>
      </c>
      <c r="G823" s="37">
        <v>9.6430257829372756E-2</v>
      </c>
      <c r="H823" s="37">
        <v>7.4687397405343248E-2</v>
      </c>
      <c r="I823" s="33">
        <v>148.4</v>
      </c>
      <c r="J823" s="33">
        <v>7.3</v>
      </c>
      <c r="K823" s="33">
        <v>790.11121428571414</v>
      </c>
      <c r="L823" s="33">
        <v>22.527096428571426</v>
      </c>
      <c r="M823" s="33">
        <v>302908.12855567224</v>
      </c>
      <c r="N823" s="33">
        <v>45.351753571428567</v>
      </c>
      <c r="O823" s="33">
        <v>17386.685004159212</v>
      </c>
      <c r="P823" s="33">
        <v>20.067951816142145</v>
      </c>
      <c r="Q823" s="33">
        <v>23.415889076109888</v>
      </c>
      <c r="R823" s="33">
        <v>17.42184484754921</v>
      </c>
      <c r="S823" s="37">
        <v>-7.5698583781646329E-3</v>
      </c>
      <c r="T823" s="37">
        <v>0.9924301416218354</v>
      </c>
      <c r="U823" s="37">
        <v>0.18231304169449181</v>
      </c>
      <c r="V823" s="37">
        <v>0.21498462249777806</v>
      </c>
      <c r="W823" s="37">
        <v>0.20821578550062902</v>
      </c>
      <c r="X823" s="37">
        <v>8.2854119597519649E-2</v>
      </c>
    </row>
    <row r="824" spans="1:24" x14ac:dyDescent="0.3">
      <c r="A824" s="34">
        <v>34547</v>
      </c>
      <c r="B824" s="33">
        <v>464.24</v>
      </c>
      <c r="C824" s="33">
        <v>12.9</v>
      </c>
      <c r="D824" s="33">
        <v>26.62</v>
      </c>
      <c r="E824" s="37">
        <v>0.33320163367082567</v>
      </c>
      <c r="F824" s="37">
        <v>0.14859373224108108</v>
      </c>
      <c r="G824" s="37">
        <v>9.5609636053869629E-2</v>
      </c>
      <c r="H824" s="37">
        <v>7.2888366054034037E-2</v>
      </c>
      <c r="I824" s="33">
        <v>149</v>
      </c>
      <c r="J824" s="33">
        <v>7.24</v>
      </c>
      <c r="K824" s="33">
        <v>809.31364241610743</v>
      </c>
      <c r="L824" s="33">
        <v>22.488682550335568</v>
      </c>
      <c r="M824" s="33">
        <v>310988.30577041727</v>
      </c>
      <c r="N824" s="33">
        <v>46.406878255033554</v>
      </c>
      <c r="O824" s="33">
        <v>17832.389926780346</v>
      </c>
      <c r="P824" s="33">
        <v>20.535549404755638</v>
      </c>
      <c r="Q824" s="33">
        <v>23.945020932611573</v>
      </c>
      <c r="R824" s="33">
        <v>17.439519158527421</v>
      </c>
      <c r="S824" s="37">
        <v>2.8047795498917602E-2</v>
      </c>
      <c r="T824" s="37">
        <v>1.0280477954989176</v>
      </c>
      <c r="U824" s="37">
        <v>0.23048385347754041</v>
      </c>
      <c r="V824" s="37">
        <v>0.23555707709579909</v>
      </c>
      <c r="W824" s="37">
        <v>0.21837905921237599</v>
      </c>
      <c r="X824" s="37">
        <v>8.116888490089913E-2</v>
      </c>
    </row>
    <row r="825" spans="1:24" x14ac:dyDescent="0.3">
      <c r="A825" s="34">
        <v>34578</v>
      </c>
      <c r="B825" s="33">
        <v>466.96</v>
      </c>
      <c r="C825" s="33">
        <v>12.92</v>
      </c>
      <c r="D825" s="33">
        <v>27.33</v>
      </c>
      <c r="E825" s="37">
        <v>0.30743299085716336</v>
      </c>
      <c r="F825" s="37">
        <v>0.13984445516024824</v>
      </c>
      <c r="G825" s="37">
        <v>9.4829178038734696E-2</v>
      </c>
      <c r="H825" s="37">
        <v>7.1154108674156724E-2</v>
      </c>
      <c r="I825" s="33">
        <v>149.4</v>
      </c>
      <c r="J825" s="33">
        <v>7.46</v>
      </c>
      <c r="K825" s="33">
        <v>811.8759095046853</v>
      </c>
      <c r="L825" s="33">
        <v>22.46324471218206</v>
      </c>
      <c r="M825" s="33">
        <v>312692.20097634388</v>
      </c>
      <c r="N825" s="33">
        <v>47.517064859437745</v>
      </c>
      <c r="O825" s="33">
        <v>18301.091855155642</v>
      </c>
      <c r="P825" s="33">
        <v>20.576450100818864</v>
      </c>
      <c r="Q825" s="33">
        <v>23.975369102753444</v>
      </c>
      <c r="R825" s="33">
        <v>17.085986095865351</v>
      </c>
      <c r="S825" s="37">
        <v>5.8419410131826128E-3</v>
      </c>
      <c r="T825" s="37">
        <v>1.0058419410131827</v>
      </c>
      <c r="U825" s="37">
        <v>0.2006437881957801</v>
      </c>
      <c r="V825" s="37">
        <v>0.22687337580849221</v>
      </c>
      <c r="W825" s="37">
        <v>0.20454467757148986</v>
      </c>
      <c r="X825" s="37">
        <v>7.6821338105796499E-2</v>
      </c>
    </row>
    <row r="826" spans="1:24" x14ac:dyDescent="0.3">
      <c r="A826" s="34">
        <v>34608</v>
      </c>
      <c r="B826" s="33">
        <v>463.81</v>
      </c>
      <c r="C826" s="33">
        <v>13.013299999999999</v>
      </c>
      <c r="D826" s="33">
        <v>28.42</v>
      </c>
      <c r="E826" s="37">
        <v>0.28298618301773648</v>
      </c>
      <c r="F826" s="37">
        <v>0.13133486852502418</v>
      </c>
      <c r="G826" s="37">
        <v>9.4086000019945715E-2</v>
      </c>
      <c r="H826" s="37">
        <v>6.9480944270368106E-2</v>
      </c>
      <c r="I826" s="33">
        <v>149.5</v>
      </c>
      <c r="J826" s="33">
        <v>7.74</v>
      </c>
      <c r="K826" s="33">
        <v>805.85979217391298</v>
      </c>
      <c r="L826" s="33">
        <v>22.610325852173911</v>
      </c>
      <c r="M826" s="33">
        <v>311100.79982574156</v>
      </c>
      <c r="N826" s="33">
        <v>49.379132173913042</v>
      </c>
      <c r="O826" s="33">
        <v>19062.72984853189</v>
      </c>
      <c r="P826" s="33">
        <v>20.395759282410257</v>
      </c>
      <c r="Q826" s="33">
        <v>23.747831033857778</v>
      </c>
      <c r="R826" s="33">
        <v>16.319845179451089</v>
      </c>
      <c r="S826" s="37">
        <v>-6.7686152888595998E-3</v>
      </c>
      <c r="T826" s="37">
        <v>0.99323138471114036</v>
      </c>
      <c r="U826" s="37">
        <v>0.23492240690259458</v>
      </c>
      <c r="V826" s="37">
        <v>0.22844007519323206</v>
      </c>
      <c r="W826" s="37">
        <v>0.20192191595630415</v>
      </c>
      <c r="X826" s="37">
        <v>7.8821671770721302E-2</v>
      </c>
    </row>
    <row r="827" spans="1:24" x14ac:dyDescent="0.3">
      <c r="A827" s="34">
        <v>34639</v>
      </c>
      <c r="B827" s="33">
        <v>461.01</v>
      </c>
      <c r="C827" s="33">
        <v>13.0967</v>
      </c>
      <c r="D827" s="33">
        <v>29.51</v>
      </c>
      <c r="E827" s="37">
        <v>0.22034246017364256</v>
      </c>
      <c r="F827" s="37">
        <v>0.11585472976628619</v>
      </c>
      <c r="G827" s="37">
        <v>9.2589976260046392E-2</v>
      </c>
      <c r="H827" s="37">
        <v>6.6073575728995415E-2</v>
      </c>
      <c r="I827" s="33">
        <v>149.69999999999999</v>
      </c>
      <c r="J827" s="33">
        <v>7.96</v>
      </c>
      <c r="K827" s="33">
        <v>799.92471963927858</v>
      </c>
      <c r="L827" s="33">
        <v>22.724830428189712</v>
      </c>
      <c r="M827" s="33">
        <v>309540.64869120315</v>
      </c>
      <c r="N827" s="33">
        <v>51.204482498329995</v>
      </c>
      <c r="O827" s="33">
        <v>19814.200435733292</v>
      </c>
      <c r="P827" s="33">
        <v>20.209473020394057</v>
      </c>
      <c r="Q827" s="33">
        <v>23.513754336451793</v>
      </c>
      <c r="R827" s="33">
        <v>15.622161978990171</v>
      </c>
      <c r="S827" s="37">
        <v>-6.0552508713252297E-3</v>
      </c>
      <c r="T827" s="37">
        <v>0.99394474912867481</v>
      </c>
      <c r="U827" s="37">
        <v>0.25222147808653883</v>
      </c>
      <c r="V827" s="37">
        <v>0.23579913361285865</v>
      </c>
      <c r="W827" s="37">
        <v>0.20046225688275765</v>
      </c>
      <c r="X827" s="37">
        <v>7.946476909587652E-2</v>
      </c>
    </row>
    <row r="828" spans="1:24" x14ac:dyDescent="0.3">
      <c r="A828" s="34">
        <v>34669</v>
      </c>
      <c r="B828" s="33">
        <v>455.19</v>
      </c>
      <c r="C828" s="33">
        <v>13.17</v>
      </c>
      <c r="D828" s="33">
        <v>30.6</v>
      </c>
      <c r="E828" s="37">
        <v>0.16224666960127565</v>
      </c>
      <c r="F828" s="37">
        <v>0.10085212037761337</v>
      </c>
      <c r="G828" s="37">
        <v>9.1192668229900242E-2</v>
      </c>
      <c r="H828" s="37">
        <v>6.2807667167701808E-2</v>
      </c>
      <c r="I828" s="33">
        <v>149.69999999999999</v>
      </c>
      <c r="J828" s="33">
        <v>7.81</v>
      </c>
      <c r="K828" s="33">
        <v>789.82610601202407</v>
      </c>
      <c r="L828" s="33">
        <v>22.85201743486974</v>
      </c>
      <c r="M828" s="33">
        <v>306369.77232530178</v>
      </c>
      <c r="N828" s="33">
        <v>53.095803607214428</v>
      </c>
      <c r="O828" s="33">
        <v>20595.608500086193</v>
      </c>
      <c r="P828" s="33">
        <v>19.911484108090331</v>
      </c>
      <c r="Q828" s="33">
        <v>23.150110785223831</v>
      </c>
      <c r="R828" s="33">
        <v>14.875490196078431</v>
      </c>
      <c r="S828" s="37">
        <v>-1.2704820530091167E-2</v>
      </c>
      <c r="T828" s="37">
        <v>0.98729517946990886</v>
      </c>
      <c r="U828" s="37">
        <v>0.28681326097590998</v>
      </c>
      <c r="V828" s="37">
        <v>0.23343276714086159</v>
      </c>
      <c r="W828" s="37">
        <v>0.21501683605497313</v>
      </c>
      <c r="X828" s="37">
        <v>8.4533373269978895E-2</v>
      </c>
    </row>
    <row r="829" spans="1:24" x14ac:dyDescent="0.3">
      <c r="A829" s="34">
        <v>34700</v>
      </c>
      <c r="B829" s="33">
        <v>465.25</v>
      </c>
      <c r="C829" s="33">
        <v>13.18</v>
      </c>
      <c r="D829" s="33">
        <v>31.25</v>
      </c>
      <c r="E829" s="37">
        <v>0.10821460655162407</v>
      </c>
      <c r="F829" s="37">
        <v>8.6289398172595178E-2</v>
      </c>
      <c r="G829" s="37">
        <v>8.9884585896022884E-2</v>
      </c>
      <c r="H829" s="37">
        <v>5.9672965369294673E-2</v>
      </c>
      <c r="I829" s="33">
        <v>150.30000000000001</v>
      </c>
      <c r="J829" s="33">
        <v>7.78</v>
      </c>
      <c r="K829" s="33">
        <v>804.05910345974712</v>
      </c>
      <c r="L829" s="33">
        <v>22.778074118429803</v>
      </c>
      <c r="M829" s="33">
        <v>312626.9761980949</v>
      </c>
      <c r="N829" s="33">
        <v>54.007193945442445</v>
      </c>
      <c r="O829" s="33">
        <v>20998.58786929708</v>
      </c>
      <c r="P829" s="33">
        <v>20.219119422457311</v>
      </c>
      <c r="Q829" s="33">
        <v>23.48837263655868</v>
      </c>
      <c r="R829" s="33">
        <v>14.888</v>
      </c>
      <c r="S829" s="37">
        <v>2.1859981317100648E-2</v>
      </c>
      <c r="T829" s="37">
        <v>1.0218599813171005</v>
      </c>
      <c r="U829" s="37">
        <v>0.34439089743321105</v>
      </c>
      <c r="V829" s="37">
        <v>0.24606540117736664</v>
      </c>
      <c r="W829" s="37">
        <v>0.22299244302970589</v>
      </c>
      <c r="X829" s="37">
        <v>8.8363823855544865E-2</v>
      </c>
    </row>
    <row r="830" spans="1:24" x14ac:dyDescent="0.3">
      <c r="A830" s="34">
        <v>34731</v>
      </c>
      <c r="B830" s="33">
        <v>481.92</v>
      </c>
      <c r="C830" s="33">
        <v>13.18</v>
      </c>
      <c r="D830" s="33">
        <v>31.9</v>
      </c>
      <c r="E830" s="37">
        <v>8.6253208594940567E-2</v>
      </c>
      <c r="F830" s="37">
        <v>7.8800110991681827E-2</v>
      </c>
      <c r="G830" s="37">
        <v>8.9496496302726491E-2</v>
      </c>
      <c r="H830" s="37">
        <v>5.8529022270993991E-2</v>
      </c>
      <c r="I830" s="33">
        <v>150.9</v>
      </c>
      <c r="J830" s="33">
        <v>7.47</v>
      </c>
      <c r="K830" s="33">
        <v>829.55709582504971</v>
      </c>
      <c r="L830" s="33">
        <v>22.687505235255134</v>
      </c>
      <c r="M830" s="33">
        <v>323275.97044330463</v>
      </c>
      <c r="N830" s="33">
        <v>54.911336646785948</v>
      </c>
      <c r="O830" s="33">
        <v>21398.787054161308</v>
      </c>
      <c r="P830" s="33">
        <v>20.802571764332686</v>
      </c>
      <c r="Q830" s="33">
        <v>24.144282243906432</v>
      </c>
      <c r="R830" s="33">
        <v>15.107210031347963</v>
      </c>
      <c r="S830" s="37">
        <v>3.520322964911405E-2</v>
      </c>
      <c r="T830" s="37">
        <v>1.035203229649114</v>
      </c>
      <c r="U830" s="37">
        <v>0.31531007409412948</v>
      </c>
      <c r="V830" s="37">
        <v>0.23906101456765327</v>
      </c>
      <c r="W830" s="37">
        <v>0.21814657929189085</v>
      </c>
      <c r="X830" s="37">
        <v>8.466819152165872E-2</v>
      </c>
    </row>
    <row r="831" spans="1:24" x14ac:dyDescent="0.3">
      <c r="A831" s="34">
        <v>34759</v>
      </c>
      <c r="B831" s="33">
        <v>493.15</v>
      </c>
      <c r="C831" s="33">
        <v>13.17</v>
      </c>
      <c r="D831" s="33">
        <v>32.549999999999997</v>
      </c>
      <c r="E831" s="37">
        <v>6.517468114130609E-2</v>
      </c>
      <c r="F831" s="37">
        <v>7.1456841516961411E-2</v>
      </c>
      <c r="G831" s="37">
        <v>8.9123371855720279E-2</v>
      </c>
      <c r="H831" s="37">
        <v>5.7418952415272173E-2</v>
      </c>
      <c r="I831" s="33">
        <v>151.4</v>
      </c>
      <c r="J831" s="33">
        <v>7.2</v>
      </c>
      <c r="K831" s="33">
        <v>846.08449108322316</v>
      </c>
      <c r="L831" s="33">
        <v>22.595422787318359</v>
      </c>
      <c r="M831" s="33">
        <v>330450.42880592734</v>
      </c>
      <c r="N831" s="33">
        <v>55.845179326287969</v>
      </c>
      <c r="O831" s="33">
        <v>21811.135471221602</v>
      </c>
      <c r="P831" s="33">
        <v>21.152737302036993</v>
      </c>
      <c r="Q831" s="33">
        <v>24.527320822094772</v>
      </c>
      <c r="R831" s="33">
        <v>15.150537634408602</v>
      </c>
      <c r="S831" s="37">
        <v>2.3035262228528482E-2</v>
      </c>
      <c r="T831" s="37">
        <v>1.0230352622285286</v>
      </c>
      <c r="U831" s="37">
        <v>0.34120764693469008</v>
      </c>
      <c r="V831" s="37">
        <v>0.2473649063143819</v>
      </c>
      <c r="W831" s="37">
        <v>0.20572305651541889</v>
      </c>
      <c r="X831" s="37">
        <v>8.2713738887060906E-2</v>
      </c>
    </row>
    <row r="832" spans="1:24" x14ac:dyDescent="0.3">
      <c r="A832" s="34">
        <v>34790</v>
      </c>
      <c r="B832" s="33">
        <v>507.91</v>
      </c>
      <c r="C832" s="33">
        <v>13.2433</v>
      </c>
      <c r="D832" s="33">
        <v>33.176699999999997</v>
      </c>
      <c r="E832" s="37">
        <v>4.4932787220408388E-2</v>
      </c>
      <c r="F832" s="37">
        <v>6.4253651789661248E-2</v>
      </c>
      <c r="G832" s="37">
        <v>8.8764362690025855E-2</v>
      </c>
      <c r="H832" s="37">
        <v>5.6341208344250049E-2</v>
      </c>
      <c r="I832" s="33">
        <v>151.9</v>
      </c>
      <c r="J832" s="33">
        <v>7.06</v>
      </c>
      <c r="K832" s="33">
        <v>868.53947485187632</v>
      </c>
      <c r="L832" s="33">
        <v>22.646391737327189</v>
      </c>
      <c r="M832" s="33">
        <v>339957.61741612409</v>
      </c>
      <c r="N832" s="33">
        <v>56.733030645819603</v>
      </c>
      <c r="O832" s="33">
        <v>22206.044152959224</v>
      </c>
      <c r="P832" s="33">
        <v>21.642739261879662</v>
      </c>
      <c r="Q832" s="33">
        <v>25.070444808546707</v>
      </c>
      <c r="R832" s="33">
        <v>15.30923810987832</v>
      </c>
      <c r="S832" s="37">
        <v>2.9490879128513538E-2</v>
      </c>
      <c r="T832" s="37">
        <v>1.0294908791285136</v>
      </c>
      <c r="U832" s="37">
        <v>0.30601336624595898</v>
      </c>
      <c r="V832" s="37">
        <v>0.25640012530849265</v>
      </c>
      <c r="W832" s="37">
        <v>0.20861604659717603</v>
      </c>
      <c r="X832" s="37">
        <v>8.0022366860307059E-2</v>
      </c>
    </row>
    <row r="833" spans="1:24" x14ac:dyDescent="0.3">
      <c r="A833" s="34">
        <v>34820</v>
      </c>
      <c r="B833" s="33">
        <v>523.80999999999995</v>
      </c>
      <c r="C833" s="33">
        <v>13.306699999999999</v>
      </c>
      <c r="D833" s="33">
        <v>33.8033</v>
      </c>
      <c r="E833" s="37">
        <v>3.4076952860536691E-2</v>
      </c>
      <c r="F833" s="37">
        <v>5.6307477231730907E-2</v>
      </c>
      <c r="G833" s="37">
        <v>8.6229054997716936E-2</v>
      </c>
      <c r="H833" s="37">
        <v>5.6105970066488986E-2</v>
      </c>
      <c r="I833" s="33">
        <v>152.19999999999999</v>
      </c>
      <c r="J833" s="33">
        <v>6.63</v>
      </c>
      <c r="K833" s="33">
        <v>893.96333068331137</v>
      </c>
      <c r="L833" s="33">
        <v>22.70995561826544</v>
      </c>
      <c r="M833" s="33">
        <v>350649.5919970189</v>
      </c>
      <c r="N833" s="33">
        <v>57.690595170170823</v>
      </c>
      <c r="O833" s="33">
        <v>22628.650375427787</v>
      </c>
      <c r="P833" s="33">
        <v>22.195426698019954</v>
      </c>
      <c r="Q833" s="33">
        <v>25.68421771112796</v>
      </c>
      <c r="R833" s="33">
        <v>15.49582437217668</v>
      </c>
      <c r="S833" s="37">
        <v>3.0824756619064343E-2</v>
      </c>
      <c r="T833" s="37">
        <v>1.0308247566190643</v>
      </c>
      <c r="U833" s="37">
        <v>0.26879723956401325</v>
      </c>
      <c r="V833" s="37">
        <v>0.25733397995715368</v>
      </c>
      <c r="W833" s="37">
        <v>0.20536903136879125</v>
      </c>
      <c r="X833" s="37">
        <v>7.4463346453237378E-2</v>
      </c>
    </row>
    <row r="834" spans="1:24" x14ac:dyDescent="0.3">
      <c r="A834" s="34">
        <v>34851</v>
      </c>
      <c r="B834" s="33">
        <v>539.35</v>
      </c>
      <c r="C834" s="33">
        <v>13.36</v>
      </c>
      <c r="D834" s="33">
        <v>34.43</v>
      </c>
      <c r="E834" s="37">
        <v>2.3622940361919254E-2</v>
      </c>
      <c r="F834" s="37">
        <v>4.8476895326961866E-2</v>
      </c>
      <c r="G834" s="37">
        <v>8.3757447775608007E-2</v>
      </c>
      <c r="H834" s="37">
        <v>5.5879148875704665E-2</v>
      </c>
      <c r="I834" s="33">
        <v>152.5</v>
      </c>
      <c r="J834" s="33">
        <v>6.17</v>
      </c>
      <c r="K834" s="33">
        <v>918.67397081967215</v>
      </c>
      <c r="L834" s="33">
        <v>22.756066098360652</v>
      </c>
      <c r="M834" s="33">
        <v>361085.95555092377</v>
      </c>
      <c r="N834" s="33">
        <v>58.64456255737705</v>
      </c>
      <c r="O834" s="33">
        <v>23050.318808970624</v>
      </c>
      <c r="P834" s="33">
        <v>22.718356759520614</v>
      </c>
      <c r="Q834" s="33">
        <v>26.261521783971155</v>
      </c>
      <c r="R834" s="33">
        <v>15.66511762997386</v>
      </c>
      <c r="S834" s="37">
        <v>2.9235687673857765E-2</v>
      </c>
      <c r="T834" s="37">
        <v>1.0292356876738578</v>
      </c>
      <c r="U834" s="37">
        <v>0.25731084981673802</v>
      </c>
      <c r="V834" s="37">
        <v>0.24584148692436614</v>
      </c>
      <c r="W834" s="37">
        <v>0.19304918759761502</v>
      </c>
      <c r="X834" s="37">
        <v>7.2591494613435614E-2</v>
      </c>
    </row>
    <row r="835" spans="1:24" x14ac:dyDescent="0.3">
      <c r="A835" s="34">
        <v>34881</v>
      </c>
      <c r="B835" s="33">
        <v>557.37</v>
      </c>
      <c r="C835" s="33">
        <v>13.44</v>
      </c>
      <c r="D835" s="33">
        <v>34.68</v>
      </c>
      <c r="E835" s="37">
        <v>1.3543137058419363E-2</v>
      </c>
      <c r="F835" s="37">
        <v>4.0755385370511377E-2</v>
      </c>
      <c r="G835" s="37">
        <v>8.1345853186210348E-2</v>
      </c>
      <c r="H835" s="37">
        <v>5.5659741560964093E-2</v>
      </c>
      <c r="I835" s="33">
        <v>152.5</v>
      </c>
      <c r="J835" s="33">
        <v>6.28</v>
      </c>
      <c r="K835" s="33">
        <v>949.36740727868846</v>
      </c>
      <c r="L835" s="33">
        <v>22.892329967213112</v>
      </c>
      <c r="M835" s="33">
        <v>373899.87079936109</v>
      </c>
      <c r="N835" s="33">
        <v>59.070387147540977</v>
      </c>
      <c r="O835" s="33">
        <v>23264.344186665665</v>
      </c>
      <c r="P835" s="33">
        <v>23.376412691512126</v>
      </c>
      <c r="Q835" s="33">
        <v>26.992759359536393</v>
      </c>
      <c r="R835" s="33">
        <v>16.071799307958479</v>
      </c>
      <c r="S835" s="37">
        <v>3.286458146475086E-2</v>
      </c>
      <c r="T835" s="37">
        <v>1.0328645814647508</v>
      </c>
      <c r="U835" s="37">
        <v>0.23495437552340181</v>
      </c>
      <c r="V835" s="37">
        <v>0.23603393177597098</v>
      </c>
      <c r="W835" s="37">
        <v>0.19323794526029126</v>
      </c>
      <c r="X835" s="37">
        <v>7.1698404239426416E-2</v>
      </c>
    </row>
    <row r="836" spans="1:24" x14ac:dyDescent="0.3">
      <c r="A836" s="34">
        <v>34912</v>
      </c>
      <c r="B836" s="33">
        <v>559.11</v>
      </c>
      <c r="C836" s="33">
        <v>13.51</v>
      </c>
      <c r="D836" s="33">
        <v>34.93</v>
      </c>
      <c r="E836" s="37">
        <v>1.6680773743945387E-2</v>
      </c>
      <c r="F836" s="37">
        <v>3.5808896095484322E-2</v>
      </c>
      <c r="G836" s="37">
        <v>8.216945260429398E-2</v>
      </c>
      <c r="H836" s="37">
        <v>5.6606643118042754E-2</v>
      </c>
      <c r="I836" s="33">
        <v>152.9</v>
      </c>
      <c r="J836" s="33">
        <v>6.49</v>
      </c>
      <c r="K836" s="33">
        <v>949.83976344015684</v>
      </c>
      <c r="L836" s="33">
        <v>22.951360562459119</v>
      </c>
      <c r="M836" s="33">
        <v>374839.1697437478</v>
      </c>
      <c r="N836" s="33">
        <v>59.340564355788082</v>
      </c>
      <c r="O836" s="33">
        <v>23417.810804938399</v>
      </c>
      <c r="P836" s="33">
        <v>23.284070256230528</v>
      </c>
      <c r="Q836" s="33">
        <v>26.857726122313164</v>
      </c>
      <c r="R836" s="33">
        <v>16.006584597766963</v>
      </c>
      <c r="S836" s="37">
        <v>3.1169414744945021E-3</v>
      </c>
      <c r="T836" s="37">
        <v>1.0031169414744945</v>
      </c>
      <c r="U836" s="37">
        <v>0.15114634024422235</v>
      </c>
      <c r="V836" s="37">
        <v>0.23920961056421941</v>
      </c>
      <c r="W836" s="37">
        <v>0.18819076397844903</v>
      </c>
      <c r="X836" s="37">
        <v>7.0090949331375718E-2</v>
      </c>
    </row>
    <row r="837" spans="1:24" x14ac:dyDescent="0.3">
      <c r="A837" s="34">
        <v>34943</v>
      </c>
      <c r="B837" s="33">
        <v>578.77</v>
      </c>
      <c r="C837" s="33">
        <v>13.58</v>
      </c>
      <c r="D837" s="33">
        <v>35.18</v>
      </c>
      <c r="E837" s="37">
        <v>1.9776489033071609E-2</v>
      </c>
      <c r="F837" s="37">
        <v>3.0861438437078448E-2</v>
      </c>
      <c r="G837" s="37">
        <v>8.2978075519571703E-2</v>
      </c>
      <c r="H837" s="37">
        <v>5.7531456137096093E-2</v>
      </c>
      <c r="I837" s="33">
        <v>153.19999999999999</v>
      </c>
      <c r="J837" s="33">
        <v>6.2</v>
      </c>
      <c r="K837" s="33">
        <v>981.31360189295037</v>
      </c>
      <c r="L837" s="33">
        <v>23.02510274151436</v>
      </c>
      <c r="M837" s="33">
        <v>388017.02754915407</v>
      </c>
      <c r="N837" s="33">
        <v>59.648241122715405</v>
      </c>
      <c r="O837" s="33">
        <v>23585.256715412408</v>
      </c>
      <c r="P837" s="33">
        <v>23.94600707529986</v>
      </c>
      <c r="Q837" s="33">
        <v>27.591422770766531</v>
      </c>
      <c r="R837" s="33">
        <v>16.451677089255259</v>
      </c>
      <c r="S837" s="37">
        <v>3.4558928278094155E-2</v>
      </c>
      <c r="T837" s="37">
        <v>1.0345589282780943</v>
      </c>
      <c r="U837" s="37">
        <v>0.18025772297702902</v>
      </c>
      <c r="V837" s="37">
        <v>0.21222691391187709</v>
      </c>
      <c r="W837" s="37">
        <v>0.1892625550316831</v>
      </c>
      <c r="X837" s="37">
        <v>6.9944704755294573E-2</v>
      </c>
    </row>
    <row r="838" spans="1:24" x14ac:dyDescent="0.3">
      <c r="A838" s="34">
        <v>34973</v>
      </c>
      <c r="B838" s="33">
        <v>582.91999999999996</v>
      </c>
      <c r="C838" s="33">
        <v>13.65</v>
      </c>
      <c r="D838" s="33">
        <v>34.773299999999999</v>
      </c>
      <c r="E838" s="37">
        <v>2.2825548355515313E-2</v>
      </c>
      <c r="F838" s="37">
        <v>2.591421937780769E-2</v>
      </c>
      <c r="G838" s="37">
        <v>8.3772133102112178E-2</v>
      </c>
      <c r="H838" s="37">
        <v>5.8434982459157681E-2</v>
      </c>
      <c r="I838" s="33">
        <v>153.69999999999999</v>
      </c>
      <c r="J838" s="33">
        <v>6.04</v>
      </c>
      <c r="K838" s="33">
        <v>985.13480000000004</v>
      </c>
      <c r="L838" s="33">
        <v>23.0685</v>
      </c>
      <c r="M838" s="33">
        <v>390288.06930401176</v>
      </c>
      <c r="N838" s="33">
        <v>58.766876999999994</v>
      </c>
      <c r="O838" s="33">
        <v>23282.104097181757</v>
      </c>
      <c r="P838" s="33">
        <v>23.926762764083279</v>
      </c>
      <c r="Q838" s="33">
        <v>27.540347277091755</v>
      </c>
      <c r="R838" s="33">
        <v>16.763436314643705</v>
      </c>
      <c r="S838" s="37">
        <v>7.1447936267182823E-3</v>
      </c>
      <c r="T838" s="37">
        <v>1.0071447936267184</v>
      </c>
      <c r="U838" s="37">
        <v>0.16164362607579674</v>
      </c>
      <c r="V838" s="37">
        <v>0.18278759370126352</v>
      </c>
      <c r="W838" s="37">
        <v>0.17995458558209521</v>
      </c>
      <c r="X838" s="37">
        <v>6.6663207090550181E-2</v>
      </c>
    </row>
    <row r="839" spans="1:24" x14ac:dyDescent="0.3">
      <c r="A839" s="34">
        <v>35004</v>
      </c>
      <c r="B839" s="33">
        <v>595.53</v>
      </c>
      <c r="C839" s="33">
        <v>13.72</v>
      </c>
      <c r="D839" s="33">
        <v>34.366700000000002</v>
      </c>
      <c r="E839" s="37">
        <v>6.069254888449338E-2</v>
      </c>
      <c r="F839" s="37">
        <v>2.8706754051047945E-2</v>
      </c>
      <c r="G839" s="37">
        <v>8.1393249735258522E-2</v>
      </c>
      <c r="H839" s="37">
        <v>6.1275810133777142E-2</v>
      </c>
      <c r="I839" s="33">
        <v>153.6</v>
      </c>
      <c r="J839" s="33">
        <v>5.93</v>
      </c>
      <c r="K839" s="33">
        <v>1007.1009380859374</v>
      </c>
      <c r="L839" s="33">
        <v>23.201895572916669</v>
      </c>
      <c r="M839" s="33">
        <v>399756.56052900763</v>
      </c>
      <c r="N839" s="33">
        <v>58.117535319661464</v>
      </c>
      <c r="O839" s="33">
        <v>23069.05410093908</v>
      </c>
      <c r="P839" s="33">
        <v>24.347586881114815</v>
      </c>
      <c r="Q839" s="33">
        <v>27.996651260629235</v>
      </c>
      <c r="R839" s="33">
        <v>17.328693182644827</v>
      </c>
      <c r="S839" s="37">
        <v>2.1401809694691722E-2</v>
      </c>
      <c r="T839" s="37">
        <v>1.0214018096946917</v>
      </c>
      <c r="U839" s="37">
        <v>0.19795757477857023</v>
      </c>
      <c r="V839" s="37">
        <v>0.18425598591409642</v>
      </c>
      <c r="W839" s="37">
        <v>0.16713319331571697</v>
      </c>
      <c r="X839" s="37">
        <v>6.3082543096498966E-2</v>
      </c>
    </row>
    <row r="840" spans="1:24" x14ac:dyDescent="0.3">
      <c r="A840" s="34">
        <v>35034</v>
      </c>
      <c r="B840" s="33">
        <v>614.57000000000005</v>
      </c>
      <c r="C840" s="33">
        <v>13.79</v>
      </c>
      <c r="D840" s="33">
        <v>33.96</v>
      </c>
      <c r="E840" s="37">
        <v>9.9457875398810236E-2</v>
      </c>
      <c r="F840" s="37">
        <v>3.1542365192928301E-2</v>
      </c>
      <c r="G840" s="37">
        <v>7.8928154984962084E-2</v>
      </c>
      <c r="H840" s="37">
        <v>6.410376835486975E-2</v>
      </c>
      <c r="I840" s="33">
        <v>153.5</v>
      </c>
      <c r="J840" s="33">
        <v>5.71</v>
      </c>
      <c r="K840" s="33">
        <v>1039.9765551140065</v>
      </c>
      <c r="L840" s="33">
        <v>23.335464951140064</v>
      </c>
      <c r="M840" s="33">
        <v>413578.03412310377</v>
      </c>
      <c r="N840" s="33">
        <v>57.4671783713355</v>
      </c>
      <c r="O840" s="33">
        <v>22853.556208113972</v>
      </c>
      <c r="P840" s="33">
        <v>25.027380664939109</v>
      </c>
      <c r="Q840" s="33">
        <v>28.749997901545381</v>
      </c>
      <c r="R840" s="33">
        <v>18.096878680800945</v>
      </c>
      <c r="S840" s="37">
        <v>3.1471070909240582E-2</v>
      </c>
      <c r="T840" s="37">
        <v>1.0314710709092405</v>
      </c>
      <c r="U840" s="37">
        <v>0.22870513129352599</v>
      </c>
      <c r="V840" s="37">
        <v>0.21028184959709417</v>
      </c>
      <c r="W840" s="37">
        <v>0.16105992226549315</v>
      </c>
      <c r="X840" s="37">
        <v>6.4643920203985239E-2</v>
      </c>
    </row>
    <row r="841" spans="1:24" x14ac:dyDescent="0.3">
      <c r="A841" s="34">
        <v>35065</v>
      </c>
      <c r="B841" s="33">
        <v>614.41999999999996</v>
      </c>
      <c r="C841" s="33">
        <v>13.8933</v>
      </c>
      <c r="D841" s="33">
        <v>33.986699999999999</v>
      </c>
      <c r="E841" s="37">
        <v>0.13916043451401072</v>
      </c>
      <c r="F841" s="37">
        <v>3.4422353066993594E-2</v>
      </c>
      <c r="G841" s="37">
        <v>7.637312521264672E-2</v>
      </c>
      <c r="H841" s="37">
        <v>6.6920641299265782E-2</v>
      </c>
      <c r="I841" s="33">
        <v>154.4</v>
      </c>
      <c r="J841" s="33">
        <v>5.65</v>
      </c>
      <c r="K841" s="33">
        <v>1033.6621648963728</v>
      </c>
      <c r="L841" s="33">
        <v>23.373227687176165</v>
      </c>
      <c r="M841" s="33">
        <v>411841.5155248238</v>
      </c>
      <c r="N841" s="33">
        <v>57.177119722150259</v>
      </c>
      <c r="O841" s="33">
        <v>22781.052107170228</v>
      </c>
      <c r="P841" s="33">
        <v>24.762465194644026</v>
      </c>
      <c r="Q841" s="33">
        <v>28.419947350837237</v>
      </c>
      <c r="R841" s="33">
        <v>18.07824825593541</v>
      </c>
      <c r="S841" s="37">
        <v>-2.4410288243989798E-4</v>
      </c>
      <c r="T841" s="37">
        <v>0.99975589711756008</v>
      </c>
      <c r="U841" s="37">
        <v>0.20342721493348792</v>
      </c>
      <c r="V841" s="37">
        <v>0.21277775089689133</v>
      </c>
      <c r="W841" s="37">
        <v>0.1476112244798653</v>
      </c>
      <c r="X841" s="37">
        <v>6.349645324637887E-2</v>
      </c>
    </row>
    <row r="842" spans="1:24" x14ac:dyDescent="0.3">
      <c r="A842" s="34">
        <v>35096</v>
      </c>
      <c r="B842" s="33">
        <v>649.54</v>
      </c>
      <c r="C842" s="33">
        <v>13.996700000000001</v>
      </c>
      <c r="D842" s="33">
        <v>34.013300000000001</v>
      </c>
      <c r="E842" s="37">
        <v>0.15296244564476957</v>
      </c>
      <c r="F842" s="37">
        <v>3.6128003775298012E-2</v>
      </c>
      <c r="G842" s="37">
        <v>6.9905175420816867E-2</v>
      </c>
      <c r="H842" s="37">
        <v>6.8186749409550274E-2</v>
      </c>
      <c r="I842" s="33">
        <v>154.9</v>
      </c>
      <c r="J842" s="33">
        <v>5.81</v>
      </c>
      <c r="K842" s="33">
        <v>1089.2186160103292</v>
      </c>
      <c r="L842" s="33">
        <v>23.471173757908325</v>
      </c>
      <c r="M842" s="33">
        <v>434756.14612268528</v>
      </c>
      <c r="N842" s="33">
        <v>57.03716407295029</v>
      </c>
      <c r="O842" s="33">
        <v>22766.097892223315</v>
      </c>
      <c r="P842" s="33">
        <v>25.97606555059339</v>
      </c>
      <c r="Q842" s="33">
        <v>29.784395328216405</v>
      </c>
      <c r="R842" s="33">
        <v>19.09664748789444</v>
      </c>
      <c r="S842" s="37">
        <v>5.558568666259419E-2</v>
      </c>
      <c r="T842" s="37">
        <v>1.0555856866625941</v>
      </c>
      <c r="U842" s="37">
        <v>0.2403585512078581</v>
      </c>
      <c r="V842" s="37">
        <v>0.22882907812981479</v>
      </c>
      <c r="W842" s="37">
        <v>0.14837312196472485</v>
      </c>
      <c r="X842" s="37">
        <v>6.4830855734605564E-2</v>
      </c>
    </row>
    <row r="843" spans="1:24" x14ac:dyDescent="0.3">
      <c r="A843" s="34">
        <v>35125</v>
      </c>
      <c r="B843" s="33">
        <v>647.07000000000005</v>
      </c>
      <c r="C843" s="33">
        <v>14.1</v>
      </c>
      <c r="D843" s="33">
        <v>34.04</v>
      </c>
      <c r="E843" s="37">
        <v>0.16674912078108428</v>
      </c>
      <c r="F843" s="37">
        <v>3.7823561764811053E-2</v>
      </c>
      <c r="G843" s="37">
        <v>6.3237263077363437E-2</v>
      </c>
      <c r="H843" s="37">
        <v>6.9435590103985589E-2</v>
      </c>
      <c r="I843" s="33">
        <v>155.69999999999999</v>
      </c>
      <c r="J843" s="33">
        <v>6.27</v>
      </c>
      <c r="K843" s="33">
        <v>1079.5014368015416</v>
      </c>
      <c r="L843" s="33">
        <v>23.522911368015414</v>
      </c>
      <c r="M843" s="33">
        <v>431660.00379634503</v>
      </c>
      <c r="N843" s="33">
        <v>56.788645600513803</v>
      </c>
      <c r="O843" s="33">
        <v>22708.063314985367</v>
      </c>
      <c r="P843" s="33">
        <v>25.62993039521611</v>
      </c>
      <c r="Q843" s="33">
        <v>29.360970049382338</v>
      </c>
      <c r="R843" s="33">
        <v>19.009106933019979</v>
      </c>
      <c r="S843" s="37">
        <v>-3.8099397471898287E-3</v>
      </c>
      <c r="T843" s="37">
        <v>0.99619006025281021</v>
      </c>
      <c r="U843" s="37">
        <v>0.22336998946765574</v>
      </c>
      <c r="V843" s="37">
        <v>0.20987124429874804</v>
      </c>
      <c r="W843" s="37">
        <v>0.13279652055448032</v>
      </c>
      <c r="X843" s="37">
        <v>5.9229547451180586E-2</v>
      </c>
    </row>
    <row r="844" spans="1:24" x14ac:dyDescent="0.3">
      <c r="A844" s="34">
        <v>35156</v>
      </c>
      <c r="B844" s="33">
        <v>647.16999999999996</v>
      </c>
      <c r="C844" s="33">
        <v>14.156700000000001</v>
      </c>
      <c r="D844" s="33">
        <v>34.33</v>
      </c>
      <c r="E844" s="37">
        <v>0.18050789254910149</v>
      </c>
      <c r="F844" s="37">
        <v>3.9507190632487088E-2</v>
      </c>
      <c r="G844" s="37">
        <v>5.6354885480841332E-2</v>
      </c>
      <c r="H844" s="37">
        <v>7.066702940659475E-2</v>
      </c>
      <c r="I844" s="33">
        <v>156.30000000000001</v>
      </c>
      <c r="J844" s="33">
        <v>6.51</v>
      </c>
      <c r="K844" s="33">
        <v>1075.5236660908506</v>
      </c>
      <c r="L844" s="33">
        <v>23.526841299424184</v>
      </c>
      <c r="M844" s="33">
        <v>430853.38623196981</v>
      </c>
      <c r="N844" s="33">
        <v>57.052594305822119</v>
      </c>
      <c r="O844" s="33">
        <v>22855.195310882031</v>
      </c>
      <c r="P844" s="33">
        <v>25.424203848381527</v>
      </c>
      <c r="Q844" s="33">
        <v>29.100029225042825</v>
      </c>
      <c r="R844" s="33">
        <v>18.851441887561897</v>
      </c>
      <c r="S844" s="37">
        <v>1.5453084466388164E-4</v>
      </c>
      <c r="T844" s="37">
        <v>1.000154530844664</v>
      </c>
      <c r="U844" s="37">
        <v>0.21842848264966297</v>
      </c>
      <c r="V844" s="37">
        <v>0.22045480410570928</v>
      </c>
      <c r="W844" s="37">
        <v>0.11310475523585062</v>
      </c>
      <c r="X844" s="37">
        <v>6.0940809764463033E-2</v>
      </c>
    </row>
    <row r="845" spans="1:24" x14ac:dyDescent="0.3">
      <c r="A845" s="34">
        <v>35186</v>
      </c>
      <c r="B845" s="33">
        <v>661.23</v>
      </c>
      <c r="C845" s="33">
        <v>14.2133</v>
      </c>
      <c r="D845" s="33">
        <v>34.619999999999997</v>
      </c>
      <c r="E845" s="37">
        <v>0.17357866388888454</v>
      </c>
      <c r="F845" s="37">
        <v>4.4179772542753959E-2</v>
      </c>
      <c r="G845" s="37">
        <v>4.1042723812753756E-2</v>
      </c>
      <c r="H845" s="37">
        <v>7.0650099985654968E-2</v>
      </c>
      <c r="I845" s="33">
        <v>156.6</v>
      </c>
      <c r="J845" s="33">
        <v>6.74</v>
      </c>
      <c r="K845" s="33">
        <v>1096.7846500000001</v>
      </c>
      <c r="L845" s="33">
        <v>23.575653351851852</v>
      </c>
      <c r="M845" s="33">
        <v>440157.54016862047</v>
      </c>
      <c r="N845" s="33">
        <v>57.424322222222223</v>
      </c>
      <c r="O845" s="33">
        <v>23045.315609754005</v>
      </c>
      <c r="P845" s="33">
        <v>25.814043827699027</v>
      </c>
      <c r="Q845" s="33">
        <v>29.51994682234313</v>
      </c>
      <c r="R845" s="33">
        <v>19.099653379549395</v>
      </c>
      <c r="S845" s="37">
        <v>2.1492725821349125E-2</v>
      </c>
      <c r="T845" s="37">
        <v>1.0214927258213491</v>
      </c>
      <c r="U845" s="37">
        <v>0.17403366403625076</v>
      </c>
      <c r="V845" s="37">
        <v>0.23391779028835469</v>
      </c>
      <c r="W845" s="37">
        <v>0.11375057848027481</v>
      </c>
      <c r="X845" s="37">
        <v>6.1575969249371809E-2</v>
      </c>
    </row>
    <row r="846" spans="1:24" x14ac:dyDescent="0.3">
      <c r="A846" s="34">
        <v>35217</v>
      </c>
      <c r="B846" s="33">
        <v>668.5</v>
      </c>
      <c r="C846" s="33">
        <v>14.27</v>
      </c>
      <c r="D846" s="33">
        <v>34.909999999999997</v>
      </c>
      <c r="E846" s="37">
        <v>0.16676791714846462</v>
      </c>
      <c r="F846" s="37">
        <v>4.8713344109262202E-2</v>
      </c>
      <c r="G846" s="37">
        <v>2.4774922073675043E-2</v>
      </c>
      <c r="H846" s="37">
        <v>7.0633450255018104E-2</v>
      </c>
      <c r="I846" s="33">
        <v>156.69999999999999</v>
      </c>
      <c r="J846" s="33">
        <v>6.91</v>
      </c>
      <c r="K846" s="33">
        <v>1108.1358040842374</v>
      </c>
      <c r="L846" s="33">
        <v>23.654596745373325</v>
      </c>
      <c r="M846" s="33">
        <v>445504.0243845997</v>
      </c>
      <c r="N846" s="33">
        <v>57.86839329929802</v>
      </c>
      <c r="O846" s="33">
        <v>23264.839927100038</v>
      </c>
      <c r="P846" s="33">
        <v>25.966673558333849</v>
      </c>
      <c r="Q846" s="33">
        <v>29.668053217608332</v>
      </c>
      <c r="R846" s="33">
        <v>19.149240905184762</v>
      </c>
      <c r="S846" s="37">
        <v>1.0934659573592423E-2</v>
      </c>
      <c r="T846" s="37">
        <v>1.0109346595735924</v>
      </c>
      <c r="U846" s="37">
        <v>0.24893880003143853</v>
      </c>
      <c r="V846" s="37">
        <v>0.22600757675711947</v>
      </c>
      <c r="W846" s="37">
        <v>0.12226735016197665</v>
      </c>
      <c r="X846" s="37">
        <v>5.8491471227055669E-2</v>
      </c>
    </row>
    <row r="847" spans="1:24" x14ac:dyDescent="0.3">
      <c r="A847" s="34">
        <v>35247</v>
      </c>
      <c r="B847" s="33">
        <v>644.07000000000005</v>
      </c>
      <c r="C847" s="33">
        <v>14.4</v>
      </c>
      <c r="D847" s="33">
        <v>35.273299999999999</v>
      </c>
      <c r="E847" s="37">
        <v>0.16006700470059965</v>
      </c>
      <c r="F847" s="37">
        <v>5.3114415932161485E-2</v>
      </c>
      <c r="G847" s="37">
        <v>7.399909819332251E-3</v>
      </c>
      <c r="H847" s="37">
        <v>7.0617073340087266E-2</v>
      </c>
      <c r="I847" s="33">
        <v>157</v>
      </c>
      <c r="J847" s="33">
        <v>6.87</v>
      </c>
      <c r="K847" s="33">
        <v>1065.5994567515922</v>
      </c>
      <c r="L847" s="33">
        <v>23.824478980891719</v>
      </c>
      <c r="M847" s="33">
        <v>429201.30942794966</v>
      </c>
      <c r="N847" s="33">
        <v>58.358888502547764</v>
      </c>
      <c r="O847" s="33">
        <v>23505.747120413769</v>
      </c>
      <c r="P847" s="33">
        <v>24.858411332348393</v>
      </c>
      <c r="Q847" s="33">
        <v>28.379278236095757</v>
      </c>
      <c r="R847" s="33">
        <v>18.25942001457193</v>
      </c>
      <c r="S847" s="37">
        <v>-3.7228980692414614E-2</v>
      </c>
      <c r="T847" s="37">
        <v>0.96277101930758535</v>
      </c>
      <c r="U847" s="37">
        <v>0.29788745172557185</v>
      </c>
      <c r="V847" s="37">
        <v>0.21987112282112697</v>
      </c>
      <c r="W847" s="37">
        <v>0.11490794991272946</v>
      </c>
      <c r="X847" s="37">
        <v>5.4444822110212066E-2</v>
      </c>
    </row>
    <row r="848" spans="1:24" x14ac:dyDescent="0.3">
      <c r="A848" s="34">
        <v>35278</v>
      </c>
      <c r="B848" s="33">
        <v>662.68</v>
      </c>
      <c r="C848" s="33">
        <v>14.53</v>
      </c>
      <c r="D848" s="33">
        <v>35.636699999999998</v>
      </c>
      <c r="E848" s="37">
        <v>0.14902905874922023</v>
      </c>
      <c r="F848" s="37">
        <v>5.7479674382811652E-2</v>
      </c>
      <c r="G848" s="37">
        <v>-1.13212480688758E-2</v>
      </c>
      <c r="H848" s="37">
        <v>7.1384721881615043E-2</v>
      </c>
      <c r="I848" s="33">
        <v>157.30000000000001</v>
      </c>
      <c r="J848" s="33">
        <v>6.64</v>
      </c>
      <c r="K848" s="33">
        <v>1094.29827107438</v>
      </c>
      <c r="L848" s="33">
        <v>23.993713223140492</v>
      </c>
      <c r="M848" s="33">
        <v>441565.94265294494</v>
      </c>
      <c r="N848" s="33">
        <v>58.847677909090891</v>
      </c>
      <c r="O848" s="33">
        <v>23745.930205438824</v>
      </c>
      <c r="P848" s="33">
        <v>25.412529121454966</v>
      </c>
      <c r="Q848" s="33">
        <v>28.988000554261912</v>
      </c>
      <c r="R848" s="33">
        <v>18.595436726745181</v>
      </c>
      <c r="S848" s="37">
        <v>2.8484803220753266E-2</v>
      </c>
      <c r="T848" s="37">
        <v>1.0284848032207532</v>
      </c>
      <c r="U848" s="37">
        <v>0.42142381776165938</v>
      </c>
      <c r="V848" s="37">
        <v>0.24714841117423614</v>
      </c>
      <c r="W848" s="37">
        <v>0.11682454789934837</v>
      </c>
      <c r="X848" s="37">
        <v>5.8820349447040954E-2</v>
      </c>
    </row>
    <row r="849" spans="1:24" x14ac:dyDescent="0.3">
      <c r="A849" s="34">
        <v>35309</v>
      </c>
      <c r="B849" s="33">
        <v>674.88</v>
      </c>
      <c r="C849" s="33">
        <v>14.66</v>
      </c>
      <c r="D849" s="33">
        <v>36</v>
      </c>
      <c r="E849" s="37">
        <v>0.13821186725489754</v>
      </c>
      <c r="F849" s="37">
        <v>6.1702460889715205E-2</v>
      </c>
      <c r="G849" s="37">
        <v>-3.1505633012356427E-2</v>
      </c>
      <c r="H849" s="37">
        <v>7.2130925893673314E-2</v>
      </c>
      <c r="I849" s="33">
        <v>157.80000000000001</v>
      </c>
      <c r="J849" s="33">
        <v>6.83</v>
      </c>
      <c r="K849" s="33">
        <v>1110.9132106463876</v>
      </c>
      <c r="L849" s="33">
        <v>24.131679214195181</v>
      </c>
      <c r="M849" s="33">
        <v>449081.78086479573</v>
      </c>
      <c r="N849" s="33">
        <v>59.259239543726231</v>
      </c>
      <c r="O849" s="33">
        <v>23955.287030483414</v>
      </c>
      <c r="P849" s="33">
        <v>25.680115512876775</v>
      </c>
      <c r="Q849" s="33">
        <v>29.2688868782746</v>
      </c>
      <c r="R849" s="33">
        <v>18.746666666666666</v>
      </c>
      <c r="S849" s="37">
        <v>1.8242678220073087E-2</v>
      </c>
      <c r="T849" s="37">
        <v>1.0182426782200731</v>
      </c>
      <c r="U849" s="37">
        <v>0.38496576433723328</v>
      </c>
      <c r="V849" s="37">
        <v>0.22390123267385764</v>
      </c>
      <c r="W849" s="37">
        <v>0.10670962005987494</v>
      </c>
      <c r="X849" s="37">
        <v>5.8099005470324983E-2</v>
      </c>
    </row>
    <row r="850" spans="1:24" x14ac:dyDescent="0.3">
      <c r="A850" s="34">
        <v>35339</v>
      </c>
      <c r="B850" s="33">
        <v>701.46</v>
      </c>
      <c r="C850" s="33">
        <v>14.74</v>
      </c>
      <c r="D850" s="33">
        <v>36.909999999999997</v>
      </c>
      <c r="E850" s="37">
        <v>0.12761506918417065</v>
      </c>
      <c r="F850" s="37">
        <v>6.5791740173848368E-2</v>
      </c>
      <c r="G850" s="37">
        <v>-5.3447913514873768E-2</v>
      </c>
      <c r="H850" s="37">
        <v>7.2857130215659538E-2</v>
      </c>
      <c r="I850" s="33">
        <v>158.30000000000001</v>
      </c>
      <c r="J850" s="33">
        <v>6.53</v>
      </c>
      <c r="K850" s="33">
        <v>1151.0192001263422</v>
      </c>
      <c r="L850" s="33">
        <v>24.186729121920401</v>
      </c>
      <c r="M850" s="33">
        <v>466109.2323464558</v>
      </c>
      <c r="N850" s="33">
        <v>60.565276247631061</v>
      </c>
      <c r="O850" s="33">
        <v>24526.119473537594</v>
      </c>
      <c r="P850" s="33">
        <v>26.483467720897213</v>
      </c>
      <c r="Q850" s="33">
        <v>30.158081995656243</v>
      </c>
      <c r="R850" s="33">
        <v>19.004605797886754</v>
      </c>
      <c r="S850" s="37">
        <v>3.8628979956372753E-2</v>
      </c>
      <c r="T850" s="37">
        <v>1.0386289799563728</v>
      </c>
      <c r="U850" s="37">
        <v>0.37442392185278051</v>
      </c>
      <c r="V850" s="37">
        <v>0.21536488792359787</v>
      </c>
      <c r="W850" s="37">
        <v>7.7173109810686924E-2</v>
      </c>
      <c r="X850" s="37">
        <v>5.8615284848690941E-2</v>
      </c>
    </row>
    <row r="851" spans="1:24" x14ac:dyDescent="0.3">
      <c r="A851" s="34">
        <v>35370</v>
      </c>
      <c r="B851" s="33">
        <v>735.67</v>
      </c>
      <c r="C851" s="33">
        <v>14.82</v>
      </c>
      <c r="D851" s="33">
        <v>37.82</v>
      </c>
      <c r="E851" s="37">
        <v>9.1817297759535954E-2</v>
      </c>
      <c r="F851" s="37">
        <v>6.7897842274508236E-2</v>
      </c>
      <c r="G851" s="37">
        <v>-6.7216856740084374E-2</v>
      </c>
      <c r="H851" s="37">
        <v>7.1615956390393087E-2</v>
      </c>
      <c r="I851" s="33">
        <v>158.6</v>
      </c>
      <c r="J851" s="33">
        <v>6.2</v>
      </c>
      <c r="K851" s="33">
        <v>1204.8706778688525</v>
      </c>
      <c r="L851" s="33">
        <v>24.272001639344264</v>
      </c>
      <c r="M851" s="33">
        <v>488735.661705231</v>
      </c>
      <c r="N851" s="33">
        <v>61.941099999999999</v>
      </c>
      <c r="O851" s="33">
        <v>25125.372416561553</v>
      </c>
      <c r="P851" s="33">
        <v>27.585612049012816</v>
      </c>
      <c r="Q851" s="33">
        <v>31.383404541507364</v>
      </c>
      <c r="R851" s="33">
        <v>19.451877313590693</v>
      </c>
      <c r="S851" s="37">
        <v>4.7617771369186546E-2</v>
      </c>
      <c r="T851" s="37">
        <v>1.0476177713691865</v>
      </c>
      <c r="U851" s="37">
        <v>0.34312599657373544</v>
      </c>
      <c r="V851" s="37">
        <v>0.19777687325939031</v>
      </c>
      <c r="W851" s="37">
        <v>7.551862446295754E-2</v>
      </c>
      <c r="X851" s="37">
        <v>5.8171172137718941E-2</v>
      </c>
    </row>
    <row r="852" spans="1:24" x14ac:dyDescent="0.3">
      <c r="A852" s="34">
        <v>35400</v>
      </c>
      <c r="B852" s="33">
        <v>743.25</v>
      </c>
      <c r="C852" s="33">
        <v>14.9</v>
      </c>
      <c r="D852" s="33">
        <v>38.729999999999997</v>
      </c>
      <c r="E852" s="37">
        <v>5.7724510378765359E-2</v>
      </c>
      <c r="F852" s="37">
        <v>6.9891887472621761E-2</v>
      </c>
      <c r="G852" s="37">
        <v>-8.1264565067985739E-2</v>
      </c>
      <c r="H852" s="37">
        <v>7.0419517324276981E-2</v>
      </c>
      <c r="I852" s="33">
        <v>158.6</v>
      </c>
      <c r="J852" s="33">
        <v>6.3</v>
      </c>
      <c r="K852" s="33">
        <v>1217.2851024590163</v>
      </c>
      <c r="L852" s="33">
        <v>24.403024590163934</v>
      </c>
      <c r="M852" s="33">
        <v>494596.2555797621</v>
      </c>
      <c r="N852" s="33">
        <v>63.431486065573765</v>
      </c>
      <c r="O852" s="33">
        <v>25772.906799332908</v>
      </c>
      <c r="P852" s="33">
        <v>27.723946163893984</v>
      </c>
      <c r="Q852" s="33">
        <v>31.510681258371882</v>
      </c>
      <c r="R852" s="33">
        <v>19.190549961270335</v>
      </c>
      <c r="S852" s="37">
        <v>1.0250813262237915E-2</v>
      </c>
      <c r="T852" s="37">
        <v>1.0102508132622379</v>
      </c>
      <c r="U852" s="37">
        <v>0.26547090587796629</v>
      </c>
      <c r="V852" s="37">
        <v>0.20419664926239545</v>
      </c>
      <c r="W852" s="37">
        <v>7.5618113038151691E-2</v>
      </c>
      <c r="X852" s="37">
        <v>5.5325043152572917E-2</v>
      </c>
    </row>
    <row r="853" spans="1:24" x14ac:dyDescent="0.3">
      <c r="A853" s="34">
        <v>35431</v>
      </c>
      <c r="B853" s="33">
        <v>766.22</v>
      </c>
      <c r="C853" s="33">
        <v>14.9533</v>
      </c>
      <c r="D853" s="33">
        <v>39.2333</v>
      </c>
      <c r="E853" s="37">
        <v>2.5212708894405411E-2</v>
      </c>
      <c r="F853" s="37">
        <v>7.1782620299722488E-2</v>
      </c>
      <c r="G853" s="37">
        <v>-9.5635867420012843E-2</v>
      </c>
      <c r="H853" s="37">
        <v>6.9265356969639313E-2</v>
      </c>
      <c r="I853" s="33">
        <v>159.1</v>
      </c>
      <c r="J853" s="33">
        <v>6.58</v>
      </c>
      <c r="K853" s="33">
        <v>1250.9613052168447</v>
      </c>
      <c r="L853" s="33">
        <v>24.413353456316784</v>
      </c>
      <c r="M853" s="33">
        <v>509105.88293352717</v>
      </c>
      <c r="N853" s="33">
        <v>64.053848993714638</v>
      </c>
      <c r="O853" s="33">
        <v>26068.105553099569</v>
      </c>
      <c r="P853" s="33">
        <v>28.332870129950383</v>
      </c>
      <c r="Q853" s="33">
        <v>32.170588658522398</v>
      </c>
      <c r="R853" s="33">
        <v>19.529838173184515</v>
      </c>
      <c r="S853" s="37">
        <v>3.0436872892878414E-2</v>
      </c>
      <c r="T853" s="37">
        <v>1.0304368728928783</v>
      </c>
      <c r="U853" s="37">
        <v>0.28353120643998886</v>
      </c>
      <c r="V853" s="37">
        <v>0.20968246278837999</v>
      </c>
      <c r="W853" s="37">
        <v>7.6246334587682263E-2</v>
      </c>
      <c r="X853" s="37">
        <v>5.6270967231265345E-2</v>
      </c>
    </row>
    <row r="854" spans="1:24" x14ac:dyDescent="0.3">
      <c r="A854" s="34">
        <v>35462</v>
      </c>
      <c r="B854" s="33">
        <v>798.39</v>
      </c>
      <c r="C854" s="33">
        <v>15.0067</v>
      </c>
      <c r="D854" s="33">
        <v>39.736699999999999</v>
      </c>
      <c r="E854" s="37">
        <v>1.0614448691477429E-2</v>
      </c>
      <c r="F854" s="37">
        <v>7.3810419010365003E-2</v>
      </c>
      <c r="G854" s="37">
        <v>-9.8154118447753014E-2</v>
      </c>
      <c r="H854" s="37">
        <v>6.8645150560390888E-2</v>
      </c>
      <c r="I854" s="33">
        <v>159.6</v>
      </c>
      <c r="J854" s="33">
        <v>6.42</v>
      </c>
      <c r="K854" s="33">
        <v>1299.3997347744362</v>
      </c>
      <c r="L854" s="33">
        <v>24.423780357769424</v>
      </c>
      <c r="M854" s="33">
        <v>529647.26994203916</v>
      </c>
      <c r="N854" s="33">
        <v>64.672475157268167</v>
      </c>
      <c r="O854" s="33">
        <v>26361.095043156631</v>
      </c>
      <c r="P854" s="33">
        <v>29.265634883575974</v>
      </c>
      <c r="Q854" s="33">
        <v>33.194645513976027</v>
      </c>
      <c r="R854" s="33">
        <v>20.092005627039992</v>
      </c>
      <c r="S854" s="37">
        <v>4.1127865097629425E-2</v>
      </c>
      <c r="T854" s="37">
        <v>1.0411278650976294</v>
      </c>
      <c r="U854" s="37">
        <v>0.24689919724720299</v>
      </c>
      <c r="V854" s="37">
        <v>0.19878327466654788</v>
      </c>
      <c r="W854" s="37">
        <v>6.9380433064479163E-2</v>
      </c>
      <c r="X854" s="37">
        <v>5.3804903153774397E-2</v>
      </c>
    </row>
    <row r="855" spans="1:24" x14ac:dyDescent="0.3">
      <c r="A855" s="34">
        <v>35490</v>
      </c>
      <c r="B855" s="33">
        <v>792.16</v>
      </c>
      <c r="C855" s="33">
        <v>15.06</v>
      </c>
      <c r="D855" s="33">
        <v>40.24</v>
      </c>
      <c r="E855" s="37">
        <v>-3.6188070814632267E-3</v>
      </c>
      <c r="F855" s="37">
        <v>7.5774928543586029E-2</v>
      </c>
      <c r="G855" s="37">
        <v>-0.10064010651030575</v>
      </c>
      <c r="H855" s="37">
        <v>6.8036633858675089E-2</v>
      </c>
      <c r="I855" s="33">
        <v>160</v>
      </c>
      <c r="J855" s="33">
        <v>6.69</v>
      </c>
      <c r="K855" s="33">
        <v>1286.0371029999999</v>
      </c>
      <c r="L855" s="33">
        <v>24.449251125</v>
      </c>
      <c r="M855" s="33">
        <v>525031.01674540038</v>
      </c>
      <c r="N855" s="33">
        <v>65.327879499999995</v>
      </c>
      <c r="O855" s="33">
        <v>26670.430359819875</v>
      </c>
      <c r="P855" s="33">
        <v>28.802458591871677</v>
      </c>
      <c r="Q855" s="33">
        <v>32.635485590380661</v>
      </c>
      <c r="R855" s="33">
        <v>19.685884691848905</v>
      </c>
      <c r="S855" s="37">
        <v>-7.8338082556020754E-3</v>
      </c>
      <c r="T855" s="37">
        <v>0.99216619174439791</v>
      </c>
      <c r="U855" s="37">
        <v>0.2704482402032653</v>
      </c>
      <c r="V855" s="37">
        <v>0.17618686069404532</v>
      </c>
      <c r="W855" s="37">
        <v>5.4054847626647806E-2</v>
      </c>
      <c r="X855" s="37">
        <v>5.119167955798698E-2</v>
      </c>
    </row>
    <row r="856" spans="1:24" x14ac:dyDescent="0.3">
      <c r="A856" s="34">
        <v>35521</v>
      </c>
      <c r="B856" s="33">
        <v>763.93</v>
      </c>
      <c r="C856" s="33">
        <v>15.093299999999999</v>
      </c>
      <c r="D856" s="33">
        <v>40.343299999999999</v>
      </c>
      <c r="E856" s="37">
        <v>-1.7495745021383513E-2</v>
      </c>
      <c r="F856" s="37">
        <v>7.7680700195754682E-2</v>
      </c>
      <c r="G856" s="37">
        <v>-0.10309366607016202</v>
      </c>
      <c r="H856" s="37">
        <v>6.7439957496382874E-2</v>
      </c>
      <c r="I856" s="33">
        <v>160.19999999999999</v>
      </c>
      <c r="J856" s="33">
        <v>6.89</v>
      </c>
      <c r="K856" s="33">
        <v>1238.6586098002495</v>
      </c>
      <c r="L856" s="33">
        <v>24.472721316479401</v>
      </c>
      <c r="M856" s="33">
        <v>506521.10471560189</v>
      </c>
      <c r="N856" s="33">
        <v>65.413815261548066</v>
      </c>
      <c r="O856" s="33">
        <v>26749.483439415846</v>
      </c>
      <c r="P856" s="33">
        <v>27.585160338136554</v>
      </c>
      <c r="Q856" s="33">
        <v>31.2258514875058</v>
      </c>
      <c r="R856" s="33">
        <v>18.93573406240937</v>
      </c>
      <c r="S856" s="37">
        <v>-3.6287229680888544E-2</v>
      </c>
      <c r="T856" s="37">
        <v>0.96371277031911151</v>
      </c>
      <c r="U856" s="37">
        <v>0.34521895882703024</v>
      </c>
      <c r="V856" s="37">
        <v>0.19136854745013832</v>
      </c>
      <c r="W856" s="37">
        <v>6.4892433279279516E-2</v>
      </c>
      <c r="X856" s="37">
        <v>4.9279635070471173E-2</v>
      </c>
    </row>
    <row r="857" spans="1:24" x14ac:dyDescent="0.3">
      <c r="A857" s="34">
        <v>35551</v>
      </c>
      <c r="B857" s="33">
        <v>833.09</v>
      </c>
      <c r="C857" s="33">
        <v>15.1267</v>
      </c>
      <c r="D857" s="33">
        <v>40.4467</v>
      </c>
      <c r="E857" s="37">
        <v>-2.47287219982677E-2</v>
      </c>
      <c r="F857" s="37">
        <v>7.8937376717632901E-2</v>
      </c>
      <c r="G857" s="37">
        <v>-9.8287247238372455E-2</v>
      </c>
      <c r="H857" s="37">
        <v>6.7891001445730126E-2</v>
      </c>
      <c r="I857" s="33">
        <v>160.1</v>
      </c>
      <c r="J857" s="33">
        <v>6.71</v>
      </c>
      <c r="K857" s="33">
        <v>1351.6403920674579</v>
      </c>
      <c r="L857" s="33">
        <v>24.542196783885071</v>
      </c>
      <c r="M857" s="33">
        <v>553558.7509979083</v>
      </c>
      <c r="N857" s="33">
        <v>65.622433885696438</v>
      </c>
      <c r="O857" s="33">
        <v>26875.397296795178</v>
      </c>
      <c r="P857" s="33">
        <v>29.928362224688804</v>
      </c>
      <c r="Q857" s="33">
        <v>33.842453512139883</v>
      </c>
      <c r="R857" s="33">
        <v>20.597230429182108</v>
      </c>
      <c r="S857" s="37">
        <v>8.6665517615657231E-2</v>
      </c>
      <c r="T857" s="37">
        <v>1.0866655176156572</v>
      </c>
      <c r="U857" s="37">
        <v>0.44098371945948189</v>
      </c>
      <c r="V857" s="37">
        <v>0.20833535083477184</v>
      </c>
      <c r="W857" s="37">
        <v>6.4753067808084097E-2</v>
      </c>
      <c r="X857" s="37">
        <v>5.6883519275332084E-2</v>
      </c>
    </row>
    <row r="858" spans="1:24" x14ac:dyDescent="0.3">
      <c r="A858" s="34">
        <v>35582</v>
      </c>
      <c r="B858" s="33">
        <v>876.29</v>
      </c>
      <c r="C858" s="33">
        <v>15.16</v>
      </c>
      <c r="D858" s="33">
        <v>40.549999999999997</v>
      </c>
      <c r="E858" s="37">
        <v>-3.1927187640342192E-2</v>
      </c>
      <c r="F858" s="37">
        <v>8.0182290161676661E-2</v>
      </c>
      <c r="G858" s="37">
        <v>-9.3616861201382129E-2</v>
      </c>
      <c r="H858" s="37">
        <v>6.8337514384212206E-2</v>
      </c>
      <c r="I858" s="33">
        <v>160.30000000000001</v>
      </c>
      <c r="J858" s="33">
        <v>6.49</v>
      </c>
      <c r="K858" s="33">
        <v>1419.9560597005611</v>
      </c>
      <c r="L858" s="33">
        <v>24.565536369307544</v>
      </c>
      <c r="M858" s="33">
        <v>582375.54392079532</v>
      </c>
      <c r="N858" s="33">
        <v>65.707948533998731</v>
      </c>
      <c r="O858" s="33">
        <v>26949.215791562438</v>
      </c>
      <c r="P858" s="33">
        <v>31.256560616381286</v>
      </c>
      <c r="Q858" s="33">
        <v>35.30591085554618</v>
      </c>
      <c r="R858" s="33">
        <v>21.610110974106043</v>
      </c>
      <c r="S858" s="37">
        <v>5.055540683178409E-2</v>
      </c>
      <c r="T858" s="37">
        <v>1.0505554068317842</v>
      </c>
      <c r="U858" s="37">
        <v>0.32154552414896553</v>
      </c>
      <c r="V858" s="37">
        <v>0.16995719128827513</v>
      </c>
      <c r="W858" s="37">
        <v>4.1972473983236114E-2</v>
      </c>
      <c r="X858" s="37">
        <v>5.1692600606321193E-2</v>
      </c>
    </row>
    <row r="859" spans="1:24" x14ac:dyDescent="0.3">
      <c r="A859" s="34">
        <v>35612</v>
      </c>
      <c r="B859" s="33">
        <v>925.29</v>
      </c>
      <c r="C859" s="33">
        <v>15.216699999999999</v>
      </c>
      <c r="D859" s="33">
        <v>40.58</v>
      </c>
      <c r="E859" s="37">
        <v>-3.9086625190934865E-2</v>
      </c>
      <c r="F859" s="37">
        <v>8.141724818378826E-2</v>
      </c>
      <c r="G859" s="37">
        <v>-8.9074632314873003E-2</v>
      </c>
      <c r="H859" s="37">
        <v>6.8780058023383717E-2</v>
      </c>
      <c r="I859" s="33">
        <v>160.5</v>
      </c>
      <c r="J859" s="33">
        <v>6.22</v>
      </c>
      <c r="K859" s="33">
        <v>1497.488182990654</v>
      </c>
      <c r="L859" s="33">
        <v>24.626688318380062</v>
      </c>
      <c r="M859" s="33">
        <v>615015.97475629207</v>
      </c>
      <c r="N859" s="33">
        <v>65.674621433021798</v>
      </c>
      <c r="O859" s="33">
        <v>26972.46080213807</v>
      </c>
      <c r="P859" s="33">
        <v>32.766637689669942</v>
      </c>
      <c r="Q859" s="33">
        <v>36.970389812777476</v>
      </c>
      <c r="R859" s="33">
        <v>22.801626416954164</v>
      </c>
      <c r="S859" s="37">
        <v>5.4410115511180739E-2</v>
      </c>
      <c r="T859" s="37">
        <v>1.0544101155111807</v>
      </c>
      <c r="U859" s="37">
        <v>0.25791533384244603</v>
      </c>
      <c r="V859" s="37">
        <v>0.16334202560867972</v>
      </c>
      <c r="W859" s="37">
        <v>1.9176381612991733E-2</v>
      </c>
      <c r="X859" s="37">
        <v>4.6942689004723981E-2</v>
      </c>
    </row>
    <row r="860" spans="1:24" x14ac:dyDescent="0.3">
      <c r="A860" s="34">
        <v>35643</v>
      </c>
      <c r="B860" s="33">
        <v>927.24</v>
      </c>
      <c r="C860" s="33">
        <v>15.273300000000001</v>
      </c>
      <c r="D860" s="33">
        <v>40.61</v>
      </c>
      <c r="E860" s="37">
        <v>-4.7050859818941082E-2</v>
      </c>
      <c r="F860" s="37">
        <v>8.4961542430215253E-2</v>
      </c>
      <c r="G860" s="37">
        <v>-8.1373198840797745E-2</v>
      </c>
      <c r="H860" s="37">
        <v>6.614726477591315E-2</v>
      </c>
      <c r="I860" s="33">
        <v>160.80000000000001</v>
      </c>
      <c r="J860" s="33">
        <v>6.3</v>
      </c>
      <c r="K860" s="33">
        <v>1497.8443514925373</v>
      </c>
      <c r="L860" s="33">
        <v>24.672173475746266</v>
      </c>
      <c r="M860" s="33">
        <v>616006.65439582174</v>
      </c>
      <c r="N860" s="33">
        <v>65.600555534825858</v>
      </c>
      <c r="O860" s="33">
        <v>26979.024022922131</v>
      </c>
      <c r="P860" s="33">
        <v>32.586283486713185</v>
      </c>
      <c r="Q860" s="33">
        <v>36.726043656284546</v>
      </c>
      <c r="R860" s="33">
        <v>22.832799803004185</v>
      </c>
      <c r="S860" s="37">
        <v>2.1052298426462728E-3</v>
      </c>
      <c r="T860" s="37">
        <v>1.0021052298426463</v>
      </c>
      <c r="U860" s="37">
        <v>0.24377674339123012</v>
      </c>
      <c r="V860" s="37">
        <v>0.14798317923133375</v>
      </c>
      <c r="W860" s="37">
        <v>-1.5926471781910756E-2</v>
      </c>
      <c r="X860" s="37">
        <v>4.2055232716806223E-2</v>
      </c>
    </row>
    <row r="861" spans="1:24" x14ac:dyDescent="0.3">
      <c r="A861" s="34">
        <v>35674</v>
      </c>
      <c r="B861" s="33">
        <v>937.02</v>
      </c>
      <c r="C861" s="33">
        <v>15.33</v>
      </c>
      <c r="D861" s="33">
        <v>40.64</v>
      </c>
      <c r="E861" s="37">
        <v>-5.5005813030405637E-2</v>
      </c>
      <c r="F861" s="37">
        <v>8.8464668636156318E-2</v>
      </c>
      <c r="G861" s="37">
        <v>-7.3965420747766242E-2</v>
      </c>
      <c r="H861" s="37">
        <v>6.3448325384541704E-2</v>
      </c>
      <c r="I861" s="33">
        <v>161.19999999999999</v>
      </c>
      <c r="J861" s="33">
        <v>6.21</v>
      </c>
      <c r="K861" s="33">
        <v>1509.8868241935484</v>
      </c>
      <c r="L861" s="33">
        <v>24.702316935483871</v>
      </c>
      <c r="M861" s="33">
        <v>621805.86128814786</v>
      </c>
      <c r="N861" s="33">
        <v>65.486116129032254</v>
      </c>
      <c r="O861" s="33">
        <v>26968.677512486742</v>
      </c>
      <c r="P861" s="33">
        <v>32.666581341708635</v>
      </c>
      <c r="Q861" s="33">
        <v>36.775406598013184</v>
      </c>
      <c r="R861" s="33">
        <v>23.056594488188974</v>
      </c>
      <c r="S861" s="37">
        <v>1.049219499431652E-2</v>
      </c>
      <c r="T861" s="37">
        <v>1.0104921949943164</v>
      </c>
      <c r="U861" s="37">
        <v>0.14993794095609214</v>
      </c>
      <c r="V861" s="37">
        <v>0.15010421857351464</v>
      </c>
      <c r="W861" s="37">
        <v>-1.43852645177307E-2</v>
      </c>
      <c r="X861" s="37">
        <v>3.7284209628383636E-2</v>
      </c>
    </row>
    <row r="862" spans="1:24" x14ac:dyDescent="0.3">
      <c r="A862" s="34">
        <v>35704</v>
      </c>
      <c r="B862" s="33">
        <v>951.16</v>
      </c>
      <c r="C862" s="33">
        <v>15.386699999999999</v>
      </c>
      <c r="D862" s="33">
        <v>40.333300000000001</v>
      </c>
      <c r="E862" s="37">
        <v>-6.2946547204355885E-2</v>
      </c>
      <c r="F862" s="37">
        <v>9.1927527219820782E-2</v>
      </c>
      <c r="G862" s="37">
        <v>-6.6829944763488136E-2</v>
      </c>
      <c r="H862" s="37">
        <v>6.0679704530961942E-2</v>
      </c>
      <c r="I862" s="33">
        <v>161.6</v>
      </c>
      <c r="J862" s="33">
        <v>6.03</v>
      </c>
      <c r="K862" s="33">
        <v>1528.8778680693069</v>
      </c>
      <c r="L862" s="33">
        <v>24.732311170173265</v>
      </c>
      <c r="M862" s="33">
        <v>630475.58420263638</v>
      </c>
      <c r="N862" s="33">
        <v>64.831037592202975</v>
      </c>
      <c r="O862" s="33">
        <v>26734.893057235578</v>
      </c>
      <c r="P862" s="33">
        <v>32.901498179798132</v>
      </c>
      <c r="Q862" s="33">
        <v>36.998076390873621</v>
      </c>
      <c r="R862" s="33">
        <v>23.582498828511426</v>
      </c>
      <c r="S862" s="37">
        <v>1.4977665619886912E-2</v>
      </c>
      <c r="T862" s="37">
        <v>1.014977665619887</v>
      </c>
      <c r="U862" s="37">
        <v>7.934858985078197E-2</v>
      </c>
      <c r="V862" s="37">
        <v>0.14258121943140001</v>
      </c>
      <c r="W862" s="37">
        <v>-2.676702926645369E-2</v>
      </c>
      <c r="X862" s="37">
        <v>3.9085337267532161E-2</v>
      </c>
    </row>
    <row r="863" spans="1:24" x14ac:dyDescent="0.3">
      <c r="A863" s="34">
        <v>35735</v>
      </c>
      <c r="B863" s="33">
        <v>938.92</v>
      </c>
      <c r="C863" s="33">
        <v>15.443300000000001</v>
      </c>
      <c r="D863" s="33">
        <v>40.026699999999998</v>
      </c>
      <c r="E863" s="37">
        <v>-5.8939812231440514E-2</v>
      </c>
      <c r="F863" s="37">
        <v>8.658645006017629E-2</v>
      </c>
      <c r="G863" s="37">
        <v>-7.0875619162663828E-2</v>
      </c>
      <c r="H863" s="37">
        <v>5.5853946622287154E-2</v>
      </c>
      <c r="I863" s="33">
        <v>161.5</v>
      </c>
      <c r="J863" s="33">
        <v>5.88</v>
      </c>
      <c r="K863" s="33">
        <v>1510.1379985139317</v>
      </c>
      <c r="L863" s="33">
        <v>24.838659473065015</v>
      </c>
      <c r="M863" s="33">
        <v>623601.25081289932</v>
      </c>
      <c r="N863" s="33">
        <v>64.378052043962839</v>
      </c>
      <c r="O863" s="33">
        <v>26584.480238904991</v>
      </c>
      <c r="P863" s="33">
        <v>32.336600532812696</v>
      </c>
      <c r="Q863" s="33">
        <v>36.323017872736017</v>
      </c>
      <c r="R863" s="33">
        <v>23.457342224065435</v>
      </c>
      <c r="S863" s="37">
        <v>-1.2952013787010027E-2</v>
      </c>
      <c r="T863" s="37">
        <v>0.98704798621298995</v>
      </c>
      <c r="U863" s="37">
        <v>7.5676004309529254E-2</v>
      </c>
      <c r="V863" s="37">
        <v>0.1186770517940694</v>
      </c>
      <c r="W863" s="37">
        <v>-3.2809810483823032E-2</v>
      </c>
      <c r="X863" s="37">
        <v>4.0366204502600311E-2</v>
      </c>
    </row>
    <row r="864" spans="1:24" x14ac:dyDescent="0.3">
      <c r="A864" s="34">
        <v>35765</v>
      </c>
      <c r="B864" s="33">
        <v>962.37</v>
      </c>
      <c r="C864" s="33">
        <v>15.5</v>
      </c>
      <c r="D864" s="33">
        <v>39.72</v>
      </c>
      <c r="E864" s="37">
        <v>-5.4871311217820962E-2</v>
      </c>
      <c r="F864" s="37">
        <v>8.1076485149784716E-2</v>
      </c>
      <c r="G864" s="37">
        <v>-7.5068583908191044E-2</v>
      </c>
      <c r="H864" s="37">
        <v>5.0706461404029568E-2</v>
      </c>
      <c r="I864" s="33">
        <v>161.30000000000001</v>
      </c>
      <c r="J864" s="33">
        <v>5.81</v>
      </c>
      <c r="K864" s="33">
        <v>1549.7736801611902</v>
      </c>
      <c r="L864" s="33">
        <v>24.960765654060754</v>
      </c>
      <c r="M864" s="33">
        <v>640827.48514904047</v>
      </c>
      <c r="N864" s="33">
        <v>63.963974953502778</v>
      </c>
      <c r="O864" s="33">
        <v>26448.941374024424</v>
      </c>
      <c r="P864" s="33">
        <v>33.03078904290544</v>
      </c>
      <c r="Q864" s="33">
        <v>37.061292194911474</v>
      </c>
      <c r="R864" s="33">
        <v>24.228851963746223</v>
      </c>
      <c r="S864" s="37">
        <v>2.4668713544098136E-2</v>
      </c>
      <c r="T864" s="37">
        <v>1.0246687135440982</v>
      </c>
      <c r="U864" s="37">
        <v>0.20198792467882654</v>
      </c>
      <c r="V864" s="37">
        <v>0.12010980748527</v>
      </c>
      <c r="W864" s="37">
        <v>-1.8071411916478208E-2</v>
      </c>
      <c r="X864" s="37">
        <v>3.6443149162319166E-2</v>
      </c>
    </row>
    <row r="865" spans="1:24" x14ac:dyDescent="0.3">
      <c r="A865" s="34">
        <v>35796</v>
      </c>
      <c r="B865" s="33">
        <v>963.36</v>
      </c>
      <c r="C865" s="33">
        <v>15.55</v>
      </c>
      <c r="D865" s="33">
        <v>39.659999999999997</v>
      </c>
      <c r="E865" s="37">
        <v>-5.0739873972823202E-2</v>
      </c>
      <c r="F865" s="37">
        <v>7.5390480438206176E-2</v>
      </c>
      <c r="G865" s="37">
        <v>-7.9416964670534274E-2</v>
      </c>
      <c r="H865" s="37">
        <v>4.5197007384234489E-2</v>
      </c>
      <c r="I865" s="33">
        <v>161.6</v>
      </c>
      <c r="J865" s="33">
        <v>5.54</v>
      </c>
      <c r="K865" s="33">
        <v>1548.4879336633664</v>
      </c>
      <c r="L865" s="33">
        <v>24.994796720297032</v>
      </c>
      <c r="M865" s="33">
        <v>641157.1059868912</v>
      </c>
      <c r="N865" s="33">
        <v>63.748787004950486</v>
      </c>
      <c r="O865" s="33">
        <v>26395.418974672084</v>
      </c>
      <c r="P865" s="33">
        <v>32.859968415052251</v>
      </c>
      <c r="Q865" s="33">
        <v>36.828633533555887</v>
      </c>
      <c r="R865" s="33">
        <v>24.290468986384269</v>
      </c>
      <c r="S865" s="37">
        <v>1.0281816113531046E-3</v>
      </c>
      <c r="T865" s="37">
        <v>1.0010281816113531</v>
      </c>
      <c r="U865" s="37">
        <v>0.21890320775848227</v>
      </c>
      <c r="V865" s="37">
        <v>0.10000275050335272</v>
      </c>
      <c r="W865" s="37">
        <v>-2.5323270791026697E-2</v>
      </c>
      <c r="X865" s="37">
        <v>3.507232016216566E-2</v>
      </c>
    </row>
    <row r="866" spans="1:24" x14ac:dyDescent="0.3">
      <c r="A866" s="34">
        <v>35827</v>
      </c>
      <c r="B866" s="33">
        <v>1023.74</v>
      </c>
      <c r="C866" s="33">
        <v>15.6</v>
      </c>
      <c r="D866" s="33">
        <v>39.6</v>
      </c>
      <c r="E866" s="37">
        <v>-4.3688896410123967E-2</v>
      </c>
      <c r="F866" s="37">
        <v>6.5383669458536353E-2</v>
      </c>
      <c r="G866" s="37">
        <v>-7.2769753454020147E-2</v>
      </c>
      <c r="H866" s="37">
        <v>4.2333548423804324E-2</v>
      </c>
      <c r="I866" s="33">
        <v>161.9</v>
      </c>
      <c r="J866" s="33">
        <v>5.57</v>
      </c>
      <c r="K866" s="33">
        <v>1642.4925029030267</v>
      </c>
      <c r="L866" s="33">
        <v>25.028701667696104</v>
      </c>
      <c r="M866" s="33">
        <v>680943.64465980243</v>
      </c>
      <c r="N866" s="33">
        <v>63.534396541074742</v>
      </c>
      <c r="O866" s="33">
        <v>26340.055413023012</v>
      </c>
      <c r="P866" s="33">
        <v>34.709677782269999</v>
      </c>
      <c r="Q866" s="33">
        <v>38.856044080604242</v>
      </c>
      <c r="R866" s="33">
        <v>25.852020202020203</v>
      </c>
      <c r="S866" s="37">
        <v>6.0790693393666211E-2</v>
      </c>
      <c r="T866" s="37">
        <v>1.0607906933936662</v>
      </c>
      <c r="U866" s="37">
        <v>0.2762978835849339</v>
      </c>
      <c r="V866" s="37">
        <v>0.10084013075888354</v>
      </c>
      <c r="W866" s="37">
        <v>-2.6272427152605804E-2</v>
      </c>
      <c r="X866" s="37">
        <v>2.7657625400443031E-2</v>
      </c>
    </row>
    <row r="867" spans="1:24" x14ac:dyDescent="0.3">
      <c r="A867" s="34">
        <v>35855</v>
      </c>
      <c r="B867" s="33">
        <v>1076.83</v>
      </c>
      <c r="C867" s="33">
        <v>15.64</v>
      </c>
      <c r="D867" s="33">
        <v>39.54</v>
      </c>
      <c r="E867" s="37">
        <v>-3.6616535889484103E-2</v>
      </c>
      <c r="F867" s="37">
        <v>5.504591221166244E-2</v>
      </c>
      <c r="G867" s="37">
        <v>-6.6314981133467121E-2</v>
      </c>
      <c r="H867" s="37">
        <v>3.9377623439235343E-2</v>
      </c>
      <c r="I867" s="33">
        <v>162.19999999999999</v>
      </c>
      <c r="J867" s="33">
        <v>5.65</v>
      </c>
      <c r="K867" s="33">
        <v>1724.474864303329</v>
      </c>
      <c r="L867" s="33">
        <v>25.046466831072753</v>
      </c>
      <c r="M867" s="33">
        <v>715797.1598119518</v>
      </c>
      <c r="N867" s="33">
        <v>63.320799136868061</v>
      </c>
      <c r="O867" s="33">
        <v>26283.275632146742</v>
      </c>
      <c r="P867" s="33">
        <v>36.296927736425097</v>
      </c>
      <c r="Q867" s="33">
        <v>40.583259011780491</v>
      </c>
      <c r="R867" s="33">
        <v>27.233940313606475</v>
      </c>
      <c r="S867" s="37">
        <v>5.055895171946221E-2</v>
      </c>
      <c r="T867" s="37">
        <v>1.0505589517194622</v>
      </c>
      <c r="U867" s="37">
        <v>0.20104526765218544</v>
      </c>
      <c r="V867" s="37">
        <v>7.3342025962182866E-2</v>
      </c>
      <c r="W867" s="37">
        <v>-5.2054358102253673E-2</v>
      </c>
      <c r="X867" s="37">
        <v>1.9977596026097721E-2</v>
      </c>
    </row>
    <row r="868" spans="1:24" x14ac:dyDescent="0.3">
      <c r="A868" s="34">
        <v>35886</v>
      </c>
      <c r="B868" s="33">
        <v>1112.2</v>
      </c>
      <c r="C868" s="33">
        <v>15.75</v>
      </c>
      <c r="D868" s="33">
        <v>39.35</v>
      </c>
      <c r="E868" s="37">
        <v>-2.952269549532538E-2</v>
      </c>
      <c r="F868" s="37">
        <v>4.4355337581194476E-2</v>
      </c>
      <c r="G868" s="37">
        <v>-6.0041149755882817E-2</v>
      </c>
      <c r="H868" s="37">
        <v>3.6323331741984433E-2</v>
      </c>
      <c r="I868" s="33">
        <v>162.5</v>
      </c>
      <c r="J868" s="33">
        <v>5.64</v>
      </c>
      <c r="K868" s="33">
        <v>1777.8294559999999</v>
      </c>
      <c r="L868" s="33">
        <v>25.176059999999996</v>
      </c>
      <c r="M868" s="33">
        <v>738814.49224243069</v>
      </c>
      <c r="N868" s="33">
        <v>62.900188</v>
      </c>
      <c r="O868" s="33">
        <v>26139.498534202168</v>
      </c>
      <c r="P868" s="33">
        <v>37.276934043028781</v>
      </c>
      <c r="Q868" s="33">
        <v>41.62739772814114</v>
      </c>
      <c r="R868" s="33">
        <v>28.264294790343076</v>
      </c>
      <c r="S868" s="37">
        <v>3.231849592419745E-2</v>
      </c>
      <c r="T868" s="37">
        <v>1.0323184959241976</v>
      </c>
      <c r="U868" s="37">
        <v>0.17497171151915358</v>
      </c>
      <c r="V868" s="37">
        <v>2.2940756566482534E-2</v>
      </c>
      <c r="W868" s="37">
        <v>-5.9615619487474181E-2</v>
      </c>
      <c r="X868" s="37">
        <v>1.2154343496808551E-2</v>
      </c>
    </row>
    <row r="869" spans="1:24" x14ac:dyDescent="0.3">
      <c r="A869" s="34">
        <v>35916</v>
      </c>
      <c r="B869" s="33">
        <v>1108.42</v>
      </c>
      <c r="C869" s="33">
        <v>15.85</v>
      </c>
      <c r="D869" s="33">
        <v>39.159999999999997</v>
      </c>
      <c r="E869" s="37">
        <v>-2.7185196283787683E-3</v>
      </c>
      <c r="F869" s="37">
        <v>2.3304374269302208E-2</v>
      </c>
      <c r="G869" s="37">
        <v>-5.0230291479459233E-2</v>
      </c>
      <c r="H869" s="37">
        <v>3.1550735471726377E-2</v>
      </c>
      <c r="I869" s="33">
        <v>162.80000000000001</v>
      </c>
      <c r="J869" s="33">
        <v>5.65</v>
      </c>
      <c r="K869" s="33">
        <v>1768.5222374692873</v>
      </c>
      <c r="L869" s="33">
        <v>25.289220208845204</v>
      </c>
      <c r="M869" s="33">
        <v>735822.47049215052</v>
      </c>
      <c r="N869" s="33">
        <v>62.481127027027014</v>
      </c>
      <c r="O869" s="33">
        <v>25996.290164804504</v>
      </c>
      <c r="P869" s="33">
        <v>36.956598518969031</v>
      </c>
      <c r="Q869" s="33">
        <v>41.218219323965229</v>
      </c>
      <c r="R869" s="33">
        <v>28.304902962206338</v>
      </c>
      <c r="S869" s="37">
        <v>-3.4044579000047895E-3</v>
      </c>
      <c r="T869" s="37">
        <v>0.99659554209999524</v>
      </c>
      <c r="U869" s="37">
        <v>0.18439236389298297</v>
      </c>
      <c r="V869" s="37">
        <v>1.3441765242541592E-2</v>
      </c>
      <c r="W869" s="37">
        <v>-5.6237059483141394E-2</v>
      </c>
      <c r="X869" s="37">
        <v>1.2881339898647148E-2</v>
      </c>
    </row>
    <row r="870" spans="1:24" x14ac:dyDescent="0.3">
      <c r="A870" s="34">
        <v>35947</v>
      </c>
      <c r="B870" s="33">
        <v>1108.3900000000001</v>
      </c>
      <c r="C870" s="33">
        <v>15.95</v>
      </c>
      <c r="D870" s="33">
        <v>38.97</v>
      </c>
      <c r="E870" s="37">
        <v>2.4346370508470772E-2</v>
      </c>
      <c r="F870" s="37">
        <v>6.5249265230882258E-4</v>
      </c>
      <c r="G870" s="37">
        <v>-4.0783918912539185E-2</v>
      </c>
      <c r="H870" s="37">
        <v>2.6491606426137793E-2</v>
      </c>
      <c r="I870" s="33">
        <v>163</v>
      </c>
      <c r="J870" s="33">
        <v>5.5</v>
      </c>
      <c r="K870" s="33">
        <v>1766.304464233129</v>
      </c>
      <c r="L870" s="33">
        <v>25.417548159509202</v>
      </c>
      <c r="M870" s="33">
        <v>735781.0118909037</v>
      </c>
      <c r="N870" s="33">
        <v>62.101683496932509</v>
      </c>
      <c r="O870" s="33">
        <v>25869.401594554722</v>
      </c>
      <c r="P870" s="33">
        <v>36.802293460092038</v>
      </c>
      <c r="Q870" s="33">
        <v>40.994341261980495</v>
      </c>
      <c r="R870" s="33">
        <v>28.442134975622277</v>
      </c>
      <c r="S870" s="37">
        <v>-2.7065919047450365E-5</v>
      </c>
      <c r="T870" s="37">
        <v>0.99997293408095256</v>
      </c>
      <c r="U870" s="37">
        <v>0.18604082388971466</v>
      </c>
      <c r="V870" s="37">
        <v>3.5768927669630024E-2</v>
      </c>
      <c r="W870" s="37">
        <v>-4.5781128958389594E-2</v>
      </c>
      <c r="X870" s="37">
        <v>1.555966756099636E-2</v>
      </c>
    </row>
    <row r="871" spans="1:24" x14ac:dyDescent="0.3">
      <c r="A871" s="34">
        <v>35977</v>
      </c>
      <c r="B871" s="33">
        <v>1156.58</v>
      </c>
      <c r="C871" s="33">
        <v>16.0167</v>
      </c>
      <c r="D871" s="33">
        <v>38.676699999999997</v>
      </c>
      <c r="E871" s="37">
        <v>5.1675798947534268E-2</v>
      </c>
      <c r="F871" s="37">
        <v>-2.3849137875977533E-2</v>
      </c>
      <c r="G871" s="37">
        <v>-3.1672024284932654E-2</v>
      </c>
      <c r="H871" s="37">
        <v>2.1112254703414379E-2</v>
      </c>
      <c r="I871" s="33">
        <v>163.19999999999999</v>
      </c>
      <c r="J871" s="33">
        <v>5.46</v>
      </c>
      <c r="K871" s="33">
        <v>1840.8402251225489</v>
      </c>
      <c r="L871" s="33">
        <v>25.492560509191176</v>
      </c>
      <c r="M871" s="33">
        <v>767714.9605439899</v>
      </c>
      <c r="N871" s="33">
        <v>61.558755239583327</v>
      </c>
      <c r="O871" s="33">
        <v>25672.829561700648</v>
      </c>
      <c r="P871" s="33">
        <v>38.259645085248565</v>
      </c>
      <c r="Q871" s="33">
        <v>42.561024955704227</v>
      </c>
      <c r="R871" s="33">
        <v>29.903792205643192</v>
      </c>
      <c r="S871" s="37">
        <v>4.2558862577253831E-2</v>
      </c>
      <c r="T871" s="37">
        <v>1.0425588625772537</v>
      </c>
      <c r="U871" s="37">
        <v>0.177565898550329</v>
      </c>
      <c r="V871" s="37">
        <v>2.723506824796651E-2</v>
      </c>
      <c r="W871" s="37">
        <v>-3.5271974613485302E-2</v>
      </c>
      <c r="X871" s="37">
        <v>1.0935331694212458E-2</v>
      </c>
    </row>
    <row r="872" spans="1:24" x14ac:dyDescent="0.3">
      <c r="A872" s="34">
        <v>36008</v>
      </c>
      <c r="B872" s="33">
        <v>1074.6199999999999</v>
      </c>
      <c r="C872" s="33">
        <v>16.083300000000001</v>
      </c>
      <c r="D872" s="33">
        <v>38.383299999999998</v>
      </c>
      <c r="E872" s="37">
        <v>8.470038279592873E-2</v>
      </c>
      <c r="F872" s="37">
        <v>-4.9018444029614194E-2</v>
      </c>
      <c r="G872" s="37">
        <v>-2.2688822351087712E-2</v>
      </c>
      <c r="H872" s="37">
        <v>1.8219899226878944E-2</v>
      </c>
      <c r="I872" s="33">
        <v>163.4</v>
      </c>
      <c r="J872" s="33">
        <v>5.34</v>
      </c>
      <c r="K872" s="33">
        <v>1708.2972390452874</v>
      </c>
      <c r="L872" s="33">
        <v>25.567230262545898</v>
      </c>
      <c r="M872" s="33">
        <v>713327.00414815277</v>
      </c>
      <c r="N872" s="33">
        <v>61.016997092411259</v>
      </c>
      <c r="O872" s="33">
        <v>25478.629095233475</v>
      </c>
      <c r="P872" s="33">
        <v>35.423401024878338</v>
      </c>
      <c r="Q872" s="33">
        <v>39.357953737660544</v>
      </c>
      <c r="R872" s="33">
        <v>27.997071643136465</v>
      </c>
      <c r="S872" s="37">
        <v>-7.3500263813737018E-2</v>
      </c>
      <c r="T872" s="37">
        <v>0.92649973618626302</v>
      </c>
      <c r="U872" s="37">
        <v>0.17833404548848319</v>
      </c>
      <c r="V872" s="37">
        <v>3.8293316227395735E-3</v>
      </c>
      <c r="W872" s="37">
        <v>-4.2668674545871976E-2</v>
      </c>
      <c r="X872" s="37">
        <v>8.3196429502940816E-5</v>
      </c>
    </row>
    <row r="873" spans="1:24" x14ac:dyDescent="0.3">
      <c r="A873" s="34">
        <v>36039</v>
      </c>
      <c r="B873" s="33">
        <v>1020.64</v>
      </c>
      <c r="C873" s="33">
        <v>16.14</v>
      </c>
      <c r="D873" s="33">
        <v>38.090000000000003</v>
      </c>
      <c r="E873" s="37">
        <v>0.11823451748769043</v>
      </c>
      <c r="F873" s="37">
        <v>-7.6626738124299543E-2</v>
      </c>
      <c r="G873" s="37">
        <v>-1.3956680962689205E-2</v>
      </c>
      <c r="H873" s="37">
        <v>1.5196136097144652E-2</v>
      </c>
      <c r="I873" s="33">
        <v>163.6</v>
      </c>
      <c r="J873" s="33">
        <v>4.8099999999999996</v>
      </c>
      <c r="K873" s="33">
        <v>1620.5030679706601</v>
      </c>
      <c r="L873" s="33">
        <v>25.625998899755501</v>
      </c>
      <c r="M873" s="33">
        <v>677558.84747974598</v>
      </c>
      <c r="N873" s="33">
        <v>60.476722310513452</v>
      </c>
      <c r="O873" s="33">
        <v>25286.307121515449</v>
      </c>
      <c r="P873" s="33">
        <v>33.532356980834912</v>
      </c>
      <c r="Q873" s="33">
        <v>37.214834941350453</v>
      </c>
      <c r="R873" s="33">
        <v>26.795484379102124</v>
      </c>
      <c r="S873" s="37">
        <v>-5.1537229204283115E-2</v>
      </c>
      <c r="T873" s="37">
        <v>0.94846277079571684</v>
      </c>
      <c r="U873" s="37">
        <v>0.22156241129494125</v>
      </c>
      <c r="V873" s="37">
        <v>2.1955525417178379E-2</v>
      </c>
      <c r="W873" s="37">
        <v>-2.8051941643858935E-2</v>
      </c>
      <c r="X873" s="37">
        <v>9.6050760095529597E-3</v>
      </c>
    </row>
    <row r="874" spans="1:24" x14ac:dyDescent="0.3">
      <c r="A874" s="34">
        <v>36069</v>
      </c>
      <c r="B874" s="33">
        <v>1032.47</v>
      </c>
      <c r="C874" s="33">
        <v>16.166699999999999</v>
      </c>
      <c r="D874" s="33">
        <v>37.963299999999997</v>
      </c>
      <c r="E874" s="37">
        <v>0.15228419450469843</v>
      </c>
      <c r="F874" s="37">
        <v>-0.10716078076413194</v>
      </c>
      <c r="G874" s="37">
        <v>-5.4582051385922981E-3</v>
      </c>
      <c r="H874" s="37">
        <v>1.2029760548962543E-2</v>
      </c>
      <c r="I874" s="33">
        <v>164</v>
      </c>
      <c r="J874" s="33">
        <v>4.53</v>
      </c>
      <c r="K874" s="33">
        <v>1635.2876823780489</v>
      </c>
      <c r="L874" s="33">
        <v>25.605785518902437</v>
      </c>
      <c r="M874" s="33">
        <v>684632.71982755233</v>
      </c>
      <c r="N874" s="33">
        <v>60.128543078658524</v>
      </c>
      <c r="O874" s="33">
        <v>25173.532725047033</v>
      </c>
      <c r="P874" s="33">
        <v>33.77310287904816</v>
      </c>
      <c r="Q874" s="33">
        <v>37.440000309890841</v>
      </c>
      <c r="R874" s="33">
        <v>27.196529279593715</v>
      </c>
      <c r="S874" s="37">
        <v>1.1524108229345392E-2</v>
      </c>
      <c r="T874" s="37">
        <v>1.0115241082293454</v>
      </c>
      <c r="U874" s="37">
        <v>0.27886501603661662</v>
      </c>
      <c r="V874" s="37">
        <v>-3.2536602727395447E-3</v>
      </c>
      <c r="W874" s="37">
        <v>-1.1627819552083363E-2</v>
      </c>
      <c r="X874" s="37">
        <v>9.5921071268358915E-3</v>
      </c>
    </row>
    <row r="875" spans="1:24" x14ac:dyDescent="0.3">
      <c r="A875" s="34">
        <v>36100</v>
      </c>
      <c r="B875" s="33">
        <v>1144.43</v>
      </c>
      <c r="C875" s="33">
        <v>16.183299999999999</v>
      </c>
      <c r="D875" s="33">
        <v>37.8367</v>
      </c>
      <c r="E875" s="37">
        <v>0.19246674084063353</v>
      </c>
      <c r="F875" s="37">
        <v>-0.1207630570832583</v>
      </c>
      <c r="G875" s="37">
        <v>1.1371138003599235E-2</v>
      </c>
      <c r="H875" s="37">
        <v>-1.71205032632753E-2</v>
      </c>
      <c r="I875" s="33">
        <v>164</v>
      </c>
      <c r="J875" s="33">
        <v>4.83</v>
      </c>
      <c r="K875" s="33">
        <v>1812.6166206707319</v>
      </c>
      <c r="L875" s="33">
        <v>25.632077590853658</v>
      </c>
      <c r="M875" s="33">
        <v>759767.86244973494</v>
      </c>
      <c r="N875" s="33">
        <v>59.92802643353658</v>
      </c>
      <c r="O875" s="33">
        <v>25119.149866004806</v>
      </c>
      <c r="P875" s="33">
        <v>37.369391883920969</v>
      </c>
      <c r="Q875" s="33">
        <v>41.375577000544361</v>
      </c>
      <c r="R875" s="33">
        <v>30.24655955725526</v>
      </c>
      <c r="S875" s="37">
        <v>0.10295270671964395</v>
      </c>
      <c r="T875" s="37">
        <v>1.1029527067196438</v>
      </c>
      <c r="U875" s="37">
        <v>0.24675626537583839</v>
      </c>
      <c r="V875" s="37">
        <v>2.8206348163433148E-3</v>
      </c>
      <c r="W875" s="37">
        <v>-1.02063907440475E-2</v>
      </c>
      <c r="X875" s="37">
        <v>-1.7427756273628248E-2</v>
      </c>
    </row>
    <row r="876" spans="1:24" x14ac:dyDescent="0.3">
      <c r="A876" s="34">
        <v>36130</v>
      </c>
      <c r="B876" s="33">
        <v>1190.05</v>
      </c>
      <c r="C876" s="33">
        <v>16.2</v>
      </c>
      <c r="D876" s="33">
        <v>37.71</v>
      </c>
      <c r="E876" s="37">
        <v>0.23291549202886319</v>
      </c>
      <c r="F876" s="37">
        <v>-0.13503139636950667</v>
      </c>
      <c r="G876" s="37">
        <v>2.7014066116621827E-2</v>
      </c>
      <c r="H876" s="37">
        <v>-5.8791808877570517E-2</v>
      </c>
      <c r="I876" s="33">
        <v>163.9</v>
      </c>
      <c r="J876" s="33">
        <v>4.6500000000000004</v>
      </c>
      <c r="K876" s="33">
        <v>1886.0223163514336</v>
      </c>
      <c r="L876" s="33">
        <v>25.67418303843807</v>
      </c>
      <c r="M876" s="33">
        <v>791433.03796176822</v>
      </c>
      <c r="N876" s="33">
        <v>59.763792739475292</v>
      </c>
      <c r="O876" s="33">
        <v>25078.727668197374</v>
      </c>
      <c r="P876" s="33">
        <v>38.820274780098153</v>
      </c>
      <c r="Q876" s="33">
        <v>42.927339874933111</v>
      </c>
      <c r="R876" s="33">
        <v>31.557942190400421</v>
      </c>
      <c r="S876" s="37">
        <v>3.9088626586981992E-2</v>
      </c>
      <c r="T876" s="37">
        <v>1.0390886265869821</v>
      </c>
      <c r="U876" s="37">
        <v>0.20685185390260963</v>
      </c>
      <c r="V876" s="37">
        <v>-1.4163909401039732E-2</v>
      </c>
      <c r="W876" s="37">
        <v>-2.764914203227109E-2</v>
      </c>
      <c r="X876" s="37">
        <v>-3.6909486269153469E-2</v>
      </c>
    </row>
    <row r="877" spans="1:24" x14ac:dyDescent="0.3">
      <c r="A877" s="34">
        <v>36161</v>
      </c>
      <c r="B877" s="33">
        <v>1248.77</v>
      </c>
      <c r="C877" s="33">
        <v>16.283333330000001</v>
      </c>
      <c r="D877" s="33">
        <v>37.933333330000004</v>
      </c>
      <c r="E877" s="37">
        <v>0.2736395961262641</v>
      </c>
      <c r="F877" s="37">
        <v>-0.15002848084755183</v>
      </c>
      <c r="G877" s="37">
        <v>4.1636008457632379E-2</v>
      </c>
      <c r="H877" s="37">
        <v>-0.13299479516303325</v>
      </c>
      <c r="I877" s="33">
        <v>164.3</v>
      </c>
      <c r="J877" s="33">
        <v>4.72</v>
      </c>
      <c r="K877" s="33">
        <v>1974.2650870967739</v>
      </c>
      <c r="L877" s="33">
        <v>25.743424725912902</v>
      </c>
      <c r="M877" s="33">
        <v>829362.64952864929</v>
      </c>
      <c r="N877" s="33">
        <v>59.971376338816128</v>
      </c>
      <c r="O877" s="33">
        <v>25193.181959866288</v>
      </c>
      <c r="P877" s="33">
        <v>40.576957677208128</v>
      </c>
      <c r="Q877" s="33">
        <v>44.811053449635239</v>
      </c>
      <c r="R877" s="33">
        <v>32.920123025739905</v>
      </c>
      <c r="S877" s="37">
        <v>4.8163743820907899E-2</v>
      </c>
      <c r="T877" s="37">
        <v>1.0481637438209079</v>
      </c>
      <c r="U877" s="37">
        <v>0.19249560862562598</v>
      </c>
      <c r="V877" s="37">
        <v>-2.2492509445552145E-2</v>
      </c>
      <c r="W877" s="37">
        <v>-2.9623227397929774E-2</v>
      </c>
      <c r="X877" s="37">
        <v>-4.1353809610277015E-2</v>
      </c>
    </row>
    <row r="878" spans="1:24" x14ac:dyDescent="0.3">
      <c r="A878" s="34">
        <v>36192</v>
      </c>
      <c r="B878" s="33">
        <v>1246.58</v>
      </c>
      <c r="C878" s="33">
        <v>16.366666670000001</v>
      </c>
      <c r="D878" s="33">
        <v>38.15666667</v>
      </c>
      <c r="E878" s="37">
        <v>0.29028938831139217</v>
      </c>
      <c r="F878" s="37">
        <v>-0.15192187823584691</v>
      </c>
      <c r="G878" s="37">
        <v>4.4832106182742137E-2</v>
      </c>
      <c r="H878" s="37">
        <v>-0.15538042367415184</v>
      </c>
      <c r="I878" s="33">
        <v>164.5</v>
      </c>
      <c r="J878" s="33">
        <v>5</v>
      </c>
      <c r="K878" s="33">
        <v>1968.406654954407</v>
      </c>
      <c r="L878" s="33">
        <v>25.843712872538052</v>
      </c>
      <c r="M878" s="33">
        <v>827806.3165036214</v>
      </c>
      <c r="N878" s="33">
        <v>60.251116337583646</v>
      </c>
      <c r="O878" s="33">
        <v>25338.389582817956</v>
      </c>
      <c r="P878" s="33">
        <v>40.400159229259948</v>
      </c>
      <c r="Q878" s="33">
        <v>44.557734535378316</v>
      </c>
      <c r="R878" s="33">
        <v>32.670044550304006</v>
      </c>
      <c r="S878" s="37">
        <v>-1.7552652431719372E-3</v>
      </c>
      <c r="T878" s="37">
        <v>0.99824473475682807</v>
      </c>
      <c r="U878" s="37">
        <v>0.13523640792313518</v>
      </c>
      <c r="V878" s="37">
        <v>-3.9508240857592636E-2</v>
      </c>
      <c r="W878" s="37">
        <v>-2.9865476083487774E-2</v>
      </c>
      <c r="X878" s="37">
        <v>-4.7419359318476406E-2</v>
      </c>
    </row>
    <row r="879" spans="1:24" x14ac:dyDescent="0.3">
      <c r="A879" s="34">
        <v>36220</v>
      </c>
      <c r="B879" s="33">
        <v>1281.6600000000001</v>
      </c>
      <c r="C879" s="33">
        <v>16.45</v>
      </c>
      <c r="D879" s="33">
        <v>38.380000000000003</v>
      </c>
      <c r="E879" s="37">
        <v>0.30674483061366531</v>
      </c>
      <c r="F879" s="37">
        <v>-0.15380363953425302</v>
      </c>
      <c r="G879" s="37">
        <v>4.7942482022968136E-2</v>
      </c>
      <c r="H879" s="37">
        <v>-0.18394993969746043</v>
      </c>
      <c r="I879" s="33">
        <v>165</v>
      </c>
      <c r="J879" s="33">
        <v>5.23</v>
      </c>
      <c r="K879" s="33">
        <v>2017.6668483636363</v>
      </c>
      <c r="L879" s="33">
        <v>25.896586969696965</v>
      </c>
      <c r="M879" s="33">
        <v>849430.07278978673</v>
      </c>
      <c r="N879" s="33">
        <v>60.420122060606062</v>
      </c>
      <c r="O879" s="33">
        <v>25436.641694109214</v>
      </c>
      <c r="P879" s="33">
        <v>41.356103632713001</v>
      </c>
      <c r="Q879" s="33">
        <v>45.551555032014981</v>
      </c>
      <c r="R879" s="33">
        <v>33.39395518499218</v>
      </c>
      <c r="S879" s="37">
        <v>2.7752311090286058E-2</v>
      </c>
      <c r="T879" s="37">
        <v>1.027752311090286</v>
      </c>
      <c r="U879" s="37">
        <v>0.10755613234001693</v>
      </c>
      <c r="V879" s="37">
        <v>-5.0856824494748043E-2</v>
      </c>
      <c r="W879" s="37">
        <v>-2.7623304140928617E-2</v>
      </c>
      <c r="X879" s="37">
        <v>-5.4714155462235681E-2</v>
      </c>
    </row>
    <row r="880" spans="1:24" x14ac:dyDescent="0.3">
      <c r="A880" s="34">
        <v>36251</v>
      </c>
      <c r="B880" s="33">
        <v>1334.76</v>
      </c>
      <c r="C880" s="33">
        <v>16.45</v>
      </c>
      <c r="D880" s="33">
        <v>39.26</v>
      </c>
      <c r="E880" s="37">
        <v>0.3230093073631406</v>
      </c>
      <c r="F880" s="37">
        <v>-0.15567390196998376</v>
      </c>
      <c r="G880" s="37">
        <v>5.0970897934278447E-2</v>
      </c>
      <c r="H880" s="37">
        <v>-0.22375549219200419</v>
      </c>
      <c r="I880" s="33">
        <v>166.2</v>
      </c>
      <c r="J880" s="33">
        <v>5.18</v>
      </c>
      <c r="K880" s="33">
        <v>2086.0885335740072</v>
      </c>
      <c r="L880" s="33">
        <v>25.709608002406735</v>
      </c>
      <c r="M880" s="33">
        <v>879137.31275377329</v>
      </c>
      <c r="N880" s="33">
        <v>61.359222503008418</v>
      </c>
      <c r="O880" s="33">
        <v>25858.529547419112</v>
      </c>
      <c r="P880" s="33">
        <v>42.704509516892145</v>
      </c>
      <c r="Q880" s="33">
        <v>46.972581259880627</v>
      </c>
      <c r="R880" s="33">
        <v>33.997962302598069</v>
      </c>
      <c r="S880" s="37">
        <v>4.0595387694299892E-2</v>
      </c>
      <c r="T880" s="37">
        <v>1.0405953876942999</v>
      </c>
      <c r="U880" s="37">
        <v>0.1182613685111622</v>
      </c>
      <c r="V880" s="37">
        <v>-4.4654325461068733E-2</v>
      </c>
      <c r="W880" s="37">
        <v>-3.6522922630739529E-2</v>
      </c>
      <c r="X880" s="37">
        <v>-6.3763828746564499E-2</v>
      </c>
    </row>
    <row r="881" spans="1:24" x14ac:dyDescent="0.3">
      <c r="A881" s="34">
        <v>36281</v>
      </c>
      <c r="B881" s="33">
        <v>1332.07</v>
      </c>
      <c r="C881" s="33">
        <v>16.45</v>
      </c>
      <c r="D881" s="33">
        <v>40.14</v>
      </c>
      <c r="E881" s="37">
        <v>0.30186581110120625</v>
      </c>
      <c r="F881" s="37">
        <v>-0.15423294583812863</v>
      </c>
      <c r="G881" s="37">
        <v>5.1673804727457195E-2</v>
      </c>
      <c r="H881" s="37">
        <v>-0.22295023313241646</v>
      </c>
      <c r="I881" s="33">
        <v>166.2</v>
      </c>
      <c r="J881" s="33">
        <v>5.54</v>
      </c>
      <c r="K881" s="33">
        <v>2081.8843484356194</v>
      </c>
      <c r="L881" s="33">
        <v>25.709608002406735</v>
      </c>
      <c r="M881" s="33">
        <v>878268.44596243429</v>
      </c>
      <c r="N881" s="33">
        <v>62.734569314079422</v>
      </c>
      <c r="O881" s="33">
        <v>26465.347482438698</v>
      </c>
      <c r="P881" s="33">
        <v>42.556676709518037</v>
      </c>
      <c r="Q881" s="33">
        <v>46.746674800852063</v>
      </c>
      <c r="R881" s="33">
        <v>33.185600398604883</v>
      </c>
      <c r="S881" s="37">
        <v>-2.0173771198882537E-3</v>
      </c>
      <c r="T881" s="37">
        <v>0.99798262288011175</v>
      </c>
      <c r="U881" s="37">
        <v>8.8811462650099093E-2</v>
      </c>
      <c r="V881" s="37">
        <v>-7.0346647927062023E-2</v>
      </c>
      <c r="W881" s="37">
        <v>-4.2805421173731872E-2</v>
      </c>
      <c r="X881" s="37">
        <v>-5.7024378042896728E-2</v>
      </c>
    </row>
    <row r="882" spans="1:24" x14ac:dyDescent="0.3">
      <c r="A882" s="34">
        <v>36312</v>
      </c>
      <c r="B882" s="33">
        <v>1322.55</v>
      </c>
      <c r="C882" s="33">
        <v>16.45</v>
      </c>
      <c r="D882" s="33">
        <v>41.02</v>
      </c>
      <c r="E882" s="37">
        <v>0.28163939513053027</v>
      </c>
      <c r="F882" s="37">
        <v>-0.15286021283499318</v>
      </c>
      <c r="G882" s="37">
        <v>5.2343965110929425E-2</v>
      </c>
      <c r="H882" s="37">
        <v>-0.22218598925554156</v>
      </c>
      <c r="I882" s="33">
        <v>166.2</v>
      </c>
      <c r="J882" s="33">
        <v>5.9</v>
      </c>
      <c r="K882" s="33">
        <v>2067.0055965703973</v>
      </c>
      <c r="L882" s="33">
        <v>25.709608002406735</v>
      </c>
      <c r="M882" s="33">
        <v>872895.48812671856</v>
      </c>
      <c r="N882" s="33">
        <v>64.10991612515042</v>
      </c>
      <c r="O882" s="33">
        <v>27073.587329747832</v>
      </c>
      <c r="P882" s="33">
        <v>42.180675911746917</v>
      </c>
      <c r="Q882" s="33">
        <v>46.271432553211689</v>
      </c>
      <c r="R882" s="33">
        <v>32.241589468551922</v>
      </c>
      <c r="S882" s="37">
        <v>-7.1724320709042099E-3</v>
      </c>
      <c r="T882" s="37">
        <v>0.99282756792909577</v>
      </c>
      <c r="U882" s="37">
        <v>5.8520313685821224E-2</v>
      </c>
      <c r="V882" s="37">
        <v>-7.9709561132325746E-2</v>
      </c>
      <c r="W882" s="37">
        <v>-4.7928785124982998E-2</v>
      </c>
      <c r="X882" s="37">
        <v>-5.0833911913774177E-2</v>
      </c>
    </row>
    <row r="883" spans="1:24" x14ac:dyDescent="0.3">
      <c r="A883" s="34">
        <v>36342</v>
      </c>
      <c r="B883" s="33">
        <v>1380.99</v>
      </c>
      <c r="C883" s="33">
        <v>16.513333333333335</v>
      </c>
      <c r="D883" s="33">
        <v>42</v>
      </c>
      <c r="E883" s="37">
        <v>0.26227165852211676</v>
      </c>
      <c r="F883" s="37">
        <v>-0.1515509585285475</v>
      </c>
      <c r="G883" s="37">
        <v>5.2983618922791464E-2</v>
      </c>
      <c r="H883" s="37">
        <v>-0.22145968308455277</v>
      </c>
      <c r="I883" s="33">
        <v>166.7</v>
      </c>
      <c r="J883" s="33">
        <v>5.79</v>
      </c>
      <c r="K883" s="33">
        <v>2151.8673993401321</v>
      </c>
      <c r="L883" s="33">
        <v>25.731181003799247</v>
      </c>
      <c r="M883" s="33">
        <v>909638.10952787928</v>
      </c>
      <c r="N883" s="33">
        <v>65.444667066586689</v>
      </c>
      <c r="O883" s="33">
        <v>27664.791635110269</v>
      </c>
      <c r="P883" s="33">
        <v>43.828035992805411</v>
      </c>
      <c r="Q883" s="33">
        <v>48.011997893801656</v>
      </c>
      <c r="R883" s="33">
        <v>32.880714285714284</v>
      </c>
      <c r="S883" s="37">
        <v>4.3238942052313094E-2</v>
      </c>
      <c r="T883" s="37">
        <v>1.0432389420523132</v>
      </c>
      <c r="U883" s="37">
        <v>9.8357184033047274E-2</v>
      </c>
      <c r="V883" s="37">
        <v>-9.8625800359151583E-2</v>
      </c>
      <c r="W883" s="37">
        <v>-4.1220253587790356E-2</v>
      </c>
      <c r="X883" s="37">
        <v>-4.7567108422094773E-2</v>
      </c>
    </row>
    <row r="884" spans="1:24" x14ac:dyDescent="0.3">
      <c r="A884" s="34">
        <v>36373</v>
      </c>
      <c r="B884" s="33">
        <v>1327.49</v>
      </c>
      <c r="C884" s="33">
        <v>16.576666666666668</v>
      </c>
      <c r="D884" s="33">
        <v>42.98</v>
      </c>
      <c r="E884" s="37">
        <v>0.24716939153609596</v>
      </c>
      <c r="F884" s="37">
        <v>-0.14622242828279353</v>
      </c>
      <c r="G884" s="37">
        <v>5.0209777334924155E-2</v>
      </c>
      <c r="H884" s="37">
        <v>-0.20571991313339488</v>
      </c>
      <c r="I884" s="33">
        <v>167.1</v>
      </c>
      <c r="J884" s="33">
        <v>5.94</v>
      </c>
      <c r="K884" s="33">
        <v>2063.5518250748055</v>
      </c>
      <c r="L884" s="33">
        <v>25.768036485138644</v>
      </c>
      <c r="M884" s="33">
        <v>873213.04307579785</v>
      </c>
      <c r="N884" s="33">
        <v>66.811394015559543</v>
      </c>
      <c r="O884" s="33">
        <v>28271.924151140716</v>
      </c>
      <c r="P884" s="33">
        <v>41.930712159940441</v>
      </c>
      <c r="Q884" s="33">
        <v>45.873455189594402</v>
      </c>
      <c r="R884" s="33">
        <v>30.886226151698466</v>
      </c>
      <c r="S884" s="37">
        <v>-3.9510692122423308E-2</v>
      </c>
      <c r="T884" s="37">
        <v>0.96048930787757669</v>
      </c>
      <c r="U884" s="37">
        <v>6.0754377771542689E-2</v>
      </c>
      <c r="V884" s="37">
        <v>-0.15299609679778303</v>
      </c>
      <c r="W884" s="37">
        <v>-5.450044411159416E-2</v>
      </c>
      <c r="X884" s="37">
        <v>-5.0750495168100596E-2</v>
      </c>
    </row>
    <row r="885" spans="1:24" x14ac:dyDescent="0.3">
      <c r="A885" s="34">
        <v>36404</v>
      </c>
      <c r="B885" s="33">
        <v>1318.17</v>
      </c>
      <c r="C885" s="33">
        <v>16.64</v>
      </c>
      <c r="D885" s="33">
        <v>43.96</v>
      </c>
      <c r="E885" s="37">
        <v>0.23274812178328119</v>
      </c>
      <c r="F885" s="37">
        <v>-0.14121129469136529</v>
      </c>
      <c r="G885" s="37">
        <v>4.7525382164127272E-2</v>
      </c>
      <c r="H885" s="37">
        <v>-0.19272122143497938</v>
      </c>
      <c r="I885" s="33">
        <v>167.9</v>
      </c>
      <c r="J885" s="33">
        <v>5.92</v>
      </c>
      <c r="K885" s="33">
        <v>2039.300845801072</v>
      </c>
      <c r="L885" s="33">
        <v>25.743239547349614</v>
      </c>
      <c r="M885" s="33">
        <v>863858.7862732074</v>
      </c>
      <c r="N885" s="33">
        <v>68.009183323406788</v>
      </c>
      <c r="O885" s="33">
        <v>28809.055163271958</v>
      </c>
      <c r="P885" s="33">
        <v>41.32345133471501</v>
      </c>
      <c r="Q885" s="33">
        <v>45.151839247065297</v>
      </c>
      <c r="R885" s="33">
        <v>29.985668789808919</v>
      </c>
      <c r="S885" s="37">
        <v>-7.0455300781721549E-3</v>
      </c>
      <c r="T885" s="37">
        <v>0.9929544699218279</v>
      </c>
      <c r="U885" s="37">
        <v>0.11369223537532269</v>
      </c>
      <c r="V885" s="37">
        <v>-0.13648724821229985</v>
      </c>
      <c r="W885" s="37">
        <v>-4.9565347525179604E-2</v>
      </c>
      <c r="X885" s="37">
        <v>-3.9435483265774618E-2</v>
      </c>
    </row>
    <row r="886" spans="1:24" x14ac:dyDescent="0.3">
      <c r="A886" s="34">
        <v>36434</v>
      </c>
      <c r="B886" s="33">
        <v>1300.01</v>
      </c>
      <c r="C886" s="33">
        <v>16.656666666666666</v>
      </c>
      <c r="D886" s="33">
        <v>45.363333333333337</v>
      </c>
      <c r="E886" s="37">
        <v>0.21896280219736064</v>
      </c>
      <c r="F886" s="37">
        <v>-0.13648948485254753</v>
      </c>
      <c r="G886" s="37">
        <v>4.4925946769795111E-2</v>
      </c>
      <c r="H886" s="37">
        <v>-0.1817131450767091</v>
      </c>
      <c r="I886" s="33">
        <v>168.2</v>
      </c>
      <c r="J886" s="33">
        <v>6.11</v>
      </c>
      <c r="K886" s="33">
        <v>2007.6188913793105</v>
      </c>
      <c r="L886" s="33">
        <v>25.723062643678158</v>
      </c>
      <c r="M886" s="33">
        <v>851346.17591467733</v>
      </c>
      <c r="N886" s="33">
        <v>70.055064942528745</v>
      </c>
      <c r="O886" s="33">
        <v>29707.387143234395</v>
      </c>
      <c r="P886" s="33">
        <v>40.552854399539861</v>
      </c>
      <c r="Q886" s="33">
        <v>44.256041105624881</v>
      </c>
      <c r="R886" s="33">
        <v>28.657726504519065</v>
      </c>
      <c r="S886" s="37">
        <v>-1.3872454325128653E-2</v>
      </c>
      <c r="T886" s="37">
        <v>0.98612754567487138</v>
      </c>
      <c r="U886" s="37">
        <v>0.10837142605605576</v>
      </c>
      <c r="V886" s="37">
        <v>-0.15114516637928199</v>
      </c>
      <c r="W886" s="37">
        <v>-4.3036663949710174E-2</v>
      </c>
      <c r="X886" s="37">
        <v>-3.5406923009211333E-2</v>
      </c>
    </row>
    <row r="887" spans="1:24" x14ac:dyDescent="0.3">
      <c r="A887" s="34">
        <v>36465</v>
      </c>
      <c r="B887" s="33">
        <v>1391</v>
      </c>
      <c r="C887" s="33">
        <v>16.673333333333332</v>
      </c>
      <c r="D887" s="33">
        <v>46.766666666666673</v>
      </c>
      <c r="E887" s="37">
        <v>0.15436546161898157</v>
      </c>
      <c r="F887" s="37">
        <v>-0.15588024875077</v>
      </c>
      <c r="G887" s="37">
        <v>3.9615319855004216E-2</v>
      </c>
      <c r="H887" s="37">
        <v>-0.1321743979718133</v>
      </c>
      <c r="I887" s="33">
        <v>168.3</v>
      </c>
      <c r="J887" s="33">
        <v>6.03</v>
      </c>
      <c r="K887" s="33">
        <v>2146.8593166963751</v>
      </c>
      <c r="L887" s="33">
        <v>25.733501802337088</v>
      </c>
      <c r="M887" s="33">
        <v>911301.51936787541</v>
      </c>
      <c r="N887" s="33">
        <v>72.179334323628439</v>
      </c>
      <c r="O887" s="33">
        <v>30638.773823942713</v>
      </c>
      <c r="P887" s="33">
        <v>43.208290714613895</v>
      </c>
      <c r="Q887" s="33">
        <v>47.094097588396927</v>
      </c>
      <c r="R887" s="33">
        <v>29.74340698503207</v>
      </c>
      <c r="S887" s="37">
        <v>6.7650956195708142E-2</v>
      </c>
      <c r="T887" s="37">
        <v>1.0676509561957082</v>
      </c>
      <c r="U887" s="37">
        <v>6.2673232788111211E-2</v>
      </c>
      <c r="V887" s="37">
        <v>-0.15162336051672032</v>
      </c>
      <c r="W887" s="37">
        <v>-4.0332732023081519E-2</v>
      </c>
      <c r="X887" s="37">
        <v>-3.1855230602486628E-2</v>
      </c>
    </row>
    <row r="888" spans="1:24" x14ac:dyDescent="0.3">
      <c r="A888" s="34">
        <v>36495</v>
      </c>
      <c r="B888" s="33">
        <v>1428.68</v>
      </c>
      <c r="C888" s="33">
        <v>16.690000000000001</v>
      </c>
      <c r="D888" s="33">
        <v>48.17</v>
      </c>
      <c r="E888" s="37">
        <v>9.3587921977980937E-2</v>
      </c>
      <c r="F888" s="37">
        <v>-0.17519826564733654</v>
      </c>
      <c r="G888" s="37">
        <v>3.4489302069993677E-2</v>
      </c>
      <c r="H888" s="37">
        <v>-0.1011911378786321</v>
      </c>
      <c r="I888" s="33">
        <v>168.3</v>
      </c>
      <c r="J888" s="33">
        <v>6.28</v>
      </c>
      <c r="K888" s="33">
        <v>2205.0143555555551</v>
      </c>
      <c r="L888" s="33">
        <v>25.759225014854426</v>
      </c>
      <c r="M888" s="33">
        <v>936898.43509730417</v>
      </c>
      <c r="N888" s="33">
        <v>74.345228817587639</v>
      </c>
      <c r="O888" s="33">
        <v>31588.87757835005</v>
      </c>
      <c r="P888" s="33">
        <v>44.197939761040537</v>
      </c>
      <c r="Q888" s="33">
        <v>48.110968682995178</v>
      </c>
      <c r="R888" s="33">
        <v>29.659123936059789</v>
      </c>
      <c r="S888" s="37">
        <v>2.672802810957289E-2</v>
      </c>
      <c r="T888" s="37">
        <v>1.026728028109573</v>
      </c>
      <c r="U888" s="37">
        <v>-1.3363816029298259E-2</v>
      </c>
      <c r="V888" s="37">
        <v>-0.1531533231391693</v>
      </c>
      <c r="W888" s="37">
        <v>-4.455623682624088E-2</v>
      </c>
      <c r="X888" s="37">
        <v>-3.6512104634049081E-2</v>
      </c>
    </row>
    <row r="889" spans="1:24" x14ac:dyDescent="0.3">
      <c r="A889" s="34">
        <v>36526</v>
      </c>
      <c r="B889" s="33">
        <v>1425.59</v>
      </c>
      <c r="C889" s="33">
        <v>16.713333333333335</v>
      </c>
      <c r="D889" s="33">
        <v>49.096666666666671</v>
      </c>
      <c r="E889" s="37">
        <v>3.630108527102216E-2</v>
      </c>
      <c r="F889" s="37">
        <v>-0.19447715127637544</v>
      </c>
      <c r="G889" s="37">
        <v>2.9536841180712869E-2</v>
      </c>
      <c r="H889" s="37">
        <v>-7.8852173307629503E-2</v>
      </c>
      <c r="I889" s="33">
        <v>168.8</v>
      </c>
      <c r="J889" s="33">
        <v>6.66</v>
      </c>
      <c r="K889" s="33">
        <v>2193.7279577606632</v>
      </c>
      <c r="L889" s="33">
        <v>25.718829818325432</v>
      </c>
      <c r="M889" s="33">
        <v>933013.55601421476</v>
      </c>
      <c r="N889" s="33">
        <v>75.550986117693526</v>
      </c>
      <c r="O889" s="33">
        <v>32132.559540338556</v>
      </c>
      <c r="P889" s="33">
        <v>43.772578146937981</v>
      </c>
      <c r="Q889" s="33">
        <v>47.587687272921521</v>
      </c>
      <c r="R889" s="33">
        <v>29.036390793672343</v>
      </c>
      <c r="S889" s="37">
        <v>-2.1651779314212222E-3</v>
      </c>
      <c r="T889" s="37">
        <v>0.99783482206857876</v>
      </c>
      <c r="U889" s="37">
        <v>-7.2474156238321763E-2</v>
      </c>
      <c r="V889" s="37">
        <v>-0.16576109744677225</v>
      </c>
      <c r="W889" s="37">
        <v>-4.4781945256715971E-2</v>
      </c>
      <c r="X889" s="37">
        <v>-3.7138525831538871E-2</v>
      </c>
    </row>
    <row r="890" spans="1:24" x14ac:dyDescent="0.3">
      <c r="A890" s="34">
        <v>36557</v>
      </c>
      <c r="B890" s="33">
        <v>1388.87</v>
      </c>
      <c r="C890" s="33">
        <v>16.736666666666668</v>
      </c>
      <c r="D890" s="33">
        <v>50.023333333333333</v>
      </c>
      <c r="E890" s="37">
        <v>-1.4470249876608388E-2</v>
      </c>
      <c r="F890" s="37">
        <v>-0.19019364548726703</v>
      </c>
      <c r="G890" s="37">
        <v>2.7640872009960127E-2</v>
      </c>
      <c r="H890" s="37">
        <v>-7.4647601290927401E-2</v>
      </c>
      <c r="I890" s="33">
        <v>169.8</v>
      </c>
      <c r="J890" s="33">
        <v>6.52</v>
      </c>
      <c r="K890" s="33">
        <v>2124.6357426972904</v>
      </c>
      <c r="L890" s="33">
        <v>25.603058755398511</v>
      </c>
      <c r="M890" s="33">
        <v>904535.40934749506</v>
      </c>
      <c r="N890" s="33">
        <v>76.523621338829983</v>
      </c>
      <c r="O890" s="33">
        <v>32578.914004617323</v>
      </c>
      <c r="P890" s="33">
        <v>42.185635887917293</v>
      </c>
      <c r="Q890" s="33">
        <v>45.807695321871748</v>
      </c>
      <c r="R890" s="33">
        <v>27.764443259812086</v>
      </c>
      <c r="S890" s="37">
        <v>-2.6095296239902387E-2</v>
      </c>
      <c r="T890" s="37">
        <v>0.97390470376009763</v>
      </c>
      <c r="U890" s="37">
        <v>-6.7184782543849186E-2</v>
      </c>
      <c r="V890" s="37">
        <v>-0.16627417541853573</v>
      </c>
      <c r="W890" s="37">
        <v>-4.7351997995170425E-2</v>
      </c>
      <c r="X890" s="37">
        <v>-3.5751156357524128E-2</v>
      </c>
    </row>
    <row r="891" spans="1:24" x14ac:dyDescent="0.3">
      <c r="A891" s="34">
        <v>36586</v>
      </c>
      <c r="B891" s="33">
        <v>1442.21</v>
      </c>
      <c r="C891" s="33">
        <v>16.760000000000002</v>
      </c>
      <c r="D891" s="33">
        <v>50.95</v>
      </c>
      <c r="E891" s="37">
        <v>-6.3377818281606491E-2</v>
      </c>
      <c r="F891" s="37">
        <v>-0.18611820467959195</v>
      </c>
      <c r="G891" s="37">
        <v>2.5797679633281057E-2</v>
      </c>
      <c r="H891" s="37">
        <v>-7.0757758546982075E-2</v>
      </c>
      <c r="I891" s="33">
        <v>171.2</v>
      </c>
      <c r="J891" s="33">
        <v>6.26</v>
      </c>
      <c r="K891" s="33">
        <v>2188.1914376752338</v>
      </c>
      <c r="L891" s="33">
        <v>25.429090420560751</v>
      </c>
      <c r="M891" s="33">
        <v>932495.57593299018</v>
      </c>
      <c r="N891" s="33">
        <v>77.303827978971967</v>
      </c>
      <c r="O891" s="33">
        <v>32942.948387395627</v>
      </c>
      <c r="P891" s="33">
        <v>43.220748439965867</v>
      </c>
      <c r="Q891" s="33">
        <v>46.876009335888149</v>
      </c>
      <c r="R891" s="33">
        <v>28.306378802747791</v>
      </c>
      <c r="S891" s="37">
        <v>3.7686192447988744E-2</v>
      </c>
      <c r="T891" s="37">
        <v>1.0376861924479888</v>
      </c>
      <c r="U891" s="37">
        <v>-6.3861380817380242E-2</v>
      </c>
      <c r="V891" s="37">
        <v>-0.18068787719332358</v>
      </c>
      <c r="W891" s="37">
        <v>-3.9055890428421058E-2</v>
      </c>
      <c r="X891" s="37">
        <v>-3.6266179892731287E-2</v>
      </c>
    </row>
    <row r="892" spans="1:24" x14ac:dyDescent="0.3">
      <c r="A892" s="34">
        <v>36617</v>
      </c>
      <c r="B892" s="33">
        <v>1461.36</v>
      </c>
      <c r="C892" s="33">
        <v>16.740000000000002</v>
      </c>
      <c r="D892" s="33">
        <v>51.273333333333333</v>
      </c>
      <c r="E892" s="37">
        <v>-0.11052240950502901</v>
      </c>
      <c r="F892" s="37">
        <v>-0.18223573506386925</v>
      </c>
      <c r="G892" s="37">
        <v>2.400501581741743E-2</v>
      </c>
      <c r="H892" s="37">
        <v>-6.7145897438990687E-2</v>
      </c>
      <c r="I892" s="33">
        <v>171.3</v>
      </c>
      <c r="J892" s="33">
        <v>5.99</v>
      </c>
      <c r="K892" s="33">
        <v>2215.9523880910679</v>
      </c>
      <c r="L892" s="33">
        <v>25.383918388791592</v>
      </c>
      <c r="M892" s="33">
        <v>945227.32124553679</v>
      </c>
      <c r="N892" s="33">
        <v>77.748990971006023</v>
      </c>
      <c r="O892" s="33">
        <v>33164.282256251819</v>
      </c>
      <c r="P892" s="33">
        <v>43.52857428850772</v>
      </c>
      <c r="Q892" s="33">
        <v>47.155406855244692</v>
      </c>
      <c r="R892" s="33">
        <v>28.501365232089451</v>
      </c>
      <c r="S892" s="37">
        <v>1.3190849658747181E-2</v>
      </c>
      <c r="T892" s="37">
        <v>1.0131908496587472</v>
      </c>
      <c r="U892" s="37">
        <v>-0.1847517680135855</v>
      </c>
      <c r="V892" s="37">
        <v>-0.18910748356894169</v>
      </c>
      <c r="W892" s="37">
        <v>-4.7216832204458381E-2</v>
      </c>
      <c r="X892" s="37">
        <v>-3.4509002936723654E-2</v>
      </c>
    </row>
    <row r="893" spans="1:24" x14ac:dyDescent="0.3">
      <c r="A893" s="34">
        <v>36647</v>
      </c>
      <c r="B893" s="33">
        <v>1418.48</v>
      </c>
      <c r="C893" s="33">
        <v>16.72</v>
      </c>
      <c r="D893" s="33">
        <v>51.596666666666671</v>
      </c>
      <c r="E893" s="37">
        <v>-0.17405816816773201</v>
      </c>
      <c r="F893" s="37">
        <v>-0.16970682253204261</v>
      </c>
      <c r="G893" s="37">
        <v>2.6057962336069274E-2</v>
      </c>
      <c r="H893" s="37">
        <v>-6.4525139870028614E-2</v>
      </c>
      <c r="I893" s="33">
        <v>171.5</v>
      </c>
      <c r="J893" s="33">
        <v>6.44</v>
      </c>
      <c r="K893" s="33">
        <v>2148.4223640816326</v>
      </c>
      <c r="L893" s="33">
        <v>25.324024256559763</v>
      </c>
      <c r="M893" s="33">
        <v>917322.17427751515</v>
      </c>
      <c r="N893" s="33">
        <v>78.148040563654035</v>
      </c>
      <c r="O893" s="33">
        <v>33367.24271906467</v>
      </c>
      <c r="P893" s="33">
        <v>41.966050503324297</v>
      </c>
      <c r="Q893" s="33">
        <v>45.413038105009896</v>
      </c>
      <c r="R893" s="33">
        <v>27.491698430131144</v>
      </c>
      <c r="S893" s="37">
        <v>-2.9781633219695167E-2</v>
      </c>
      <c r="T893" s="37">
        <v>0.97021836678030482</v>
      </c>
      <c r="U893" s="37">
        <v>-0.19266279071925507</v>
      </c>
      <c r="V893" s="37">
        <v>-0.17739663694695507</v>
      </c>
      <c r="W893" s="37">
        <v>-5.503834172127986E-2</v>
      </c>
      <c r="X893" s="37">
        <v>-3.2044463073579443E-2</v>
      </c>
    </row>
    <row r="894" spans="1:24" x14ac:dyDescent="0.3">
      <c r="A894" s="34">
        <v>36678</v>
      </c>
      <c r="B894" s="33">
        <v>1461.96</v>
      </c>
      <c r="C894" s="33">
        <v>16.7</v>
      </c>
      <c r="D894" s="33">
        <v>51.92</v>
      </c>
      <c r="E894" s="37">
        <v>-0.23680165932124686</v>
      </c>
      <c r="F894" s="37">
        <v>-0.15777417805377203</v>
      </c>
      <c r="G894" s="37">
        <v>2.806516768102707E-2</v>
      </c>
      <c r="H894" s="37">
        <v>-6.2002642667961627E-2</v>
      </c>
      <c r="I894" s="33">
        <v>172.4</v>
      </c>
      <c r="J894" s="33">
        <v>6.1</v>
      </c>
      <c r="K894" s="33">
        <v>2202.71749350348</v>
      </c>
      <c r="L894" s="33">
        <v>25.161688515081202</v>
      </c>
      <c r="M894" s="33">
        <v>941400.10929634445</v>
      </c>
      <c r="N894" s="33">
        <v>78.227237587006954</v>
      </c>
      <c r="O894" s="33">
        <v>33432.85293350448</v>
      </c>
      <c r="P894" s="33">
        <v>42.78197156707143</v>
      </c>
      <c r="Q894" s="33">
        <v>46.245587485836111</v>
      </c>
      <c r="R894" s="33">
        <v>28.157935285053927</v>
      </c>
      <c r="S894" s="37">
        <v>3.0192125405583446E-2</v>
      </c>
      <c r="T894" s="37">
        <v>1.0301921254055835</v>
      </c>
      <c r="U894" s="37">
        <v>-0.11338598641962727</v>
      </c>
      <c r="V894" s="37">
        <v>-0.15131658406948567</v>
      </c>
      <c r="W894" s="37">
        <v>-4.6676171530380728E-2</v>
      </c>
      <c r="X894" s="37">
        <v>-3.543860184791825E-2</v>
      </c>
    </row>
    <row r="895" spans="1:24" x14ac:dyDescent="0.3">
      <c r="A895" s="34">
        <v>36708</v>
      </c>
      <c r="B895" s="33">
        <v>1473</v>
      </c>
      <c r="C895" s="33">
        <v>16.583333333333332</v>
      </c>
      <c r="D895" s="33">
        <v>52.513333333333343</v>
      </c>
      <c r="E895" s="37">
        <v>-0.29876800484168997</v>
      </c>
      <c r="F895" s="37">
        <v>-0.14638888832134</v>
      </c>
      <c r="G895" s="37">
        <v>3.0028241097294739E-2</v>
      </c>
      <c r="H895" s="37">
        <v>-5.9572213189598155E-2</v>
      </c>
      <c r="I895" s="33">
        <v>172.8</v>
      </c>
      <c r="J895" s="33">
        <v>6.05</v>
      </c>
      <c r="K895" s="33">
        <v>2214.2139409722222</v>
      </c>
      <c r="L895" s="33">
        <v>24.928070505401234</v>
      </c>
      <c r="M895" s="33">
        <v>947201.29092743224</v>
      </c>
      <c r="N895" s="33">
        <v>78.938054822530873</v>
      </c>
      <c r="O895" s="33">
        <v>33768.294042251116</v>
      </c>
      <c r="P895" s="33">
        <v>42.758093618269584</v>
      </c>
      <c r="Q895" s="33">
        <v>46.170728131840342</v>
      </c>
      <c r="R895" s="33">
        <v>28.050019042782779</v>
      </c>
      <c r="S895" s="37">
        <v>7.523136308313921E-3</v>
      </c>
      <c r="T895" s="37">
        <v>1.0075231363083139</v>
      </c>
      <c r="U895" s="37">
        <v>-0.16109052812929858</v>
      </c>
      <c r="V895" s="37">
        <v>-0.14376016131223546</v>
      </c>
      <c r="W895" s="37">
        <v>-4.8629657099185764E-2</v>
      </c>
      <c r="X895" s="37">
        <v>-4.2241122091523309E-2</v>
      </c>
    </row>
    <row r="896" spans="1:24" x14ac:dyDescent="0.3">
      <c r="A896" s="34">
        <v>36739</v>
      </c>
      <c r="B896" s="33">
        <v>1485.46</v>
      </c>
      <c r="C896" s="33">
        <v>16.466666666666669</v>
      </c>
      <c r="D896" s="33">
        <v>53.106666666666662</v>
      </c>
      <c r="E896" s="37">
        <v>-0.362076433283677</v>
      </c>
      <c r="F896" s="37">
        <v>-0.13778018351465882</v>
      </c>
      <c r="G896" s="37">
        <v>3.1097918060204677E-2</v>
      </c>
      <c r="H896" s="37">
        <v>-5.8397697360037526E-2</v>
      </c>
      <c r="I896" s="33">
        <v>172.8</v>
      </c>
      <c r="J896" s="33">
        <v>5.83</v>
      </c>
      <c r="K896" s="33">
        <v>2232.9438158564813</v>
      </c>
      <c r="L896" s="33">
        <v>24.752697145061727</v>
      </c>
      <c r="M896" s="33">
        <v>956095.99475993996</v>
      </c>
      <c r="N896" s="33">
        <v>79.829953626543187</v>
      </c>
      <c r="O896" s="33">
        <v>34181.379030772419</v>
      </c>
      <c r="P896" s="33">
        <v>42.869565494419483</v>
      </c>
      <c r="Q896" s="33">
        <v>46.2421135236469</v>
      </c>
      <c r="R896" s="33">
        <v>27.971252824504145</v>
      </c>
      <c r="S896" s="37">
        <v>8.4233511168757234E-3</v>
      </c>
      <c r="T896" s="37">
        <v>1.0084233511168756</v>
      </c>
      <c r="U896" s="37">
        <v>-0.19070824060193969</v>
      </c>
      <c r="V896" s="37">
        <v>-0.14472207163218531</v>
      </c>
      <c r="W896" s="37">
        <v>-4.6864514485472686E-2</v>
      </c>
      <c r="X896" s="37">
        <v>-4.3316464035550784E-2</v>
      </c>
    </row>
    <row r="897" spans="1:24" x14ac:dyDescent="0.3">
      <c r="A897" s="34">
        <v>36770</v>
      </c>
      <c r="B897" s="33">
        <v>1468.05</v>
      </c>
      <c r="C897" s="33">
        <v>16.350000000000001</v>
      </c>
      <c r="D897" s="33">
        <v>53.7</v>
      </c>
      <c r="E897" s="37">
        <v>-0.42398083799819231</v>
      </c>
      <c r="F897" s="37">
        <v>-0.12956910319879222</v>
      </c>
      <c r="G897" s="37">
        <v>3.2138427056110253E-2</v>
      </c>
      <c r="H897" s="37">
        <v>-5.726242329090736E-2</v>
      </c>
      <c r="I897" s="33">
        <v>173.7</v>
      </c>
      <c r="J897" s="33">
        <v>5.8</v>
      </c>
      <c r="K897" s="33">
        <v>2195.3390423143351</v>
      </c>
      <c r="L897" s="33">
        <v>24.449980138169259</v>
      </c>
      <c r="M897" s="33">
        <v>940866.89265751268</v>
      </c>
      <c r="N897" s="33">
        <v>80.303604490500874</v>
      </c>
      <c r="O897" s="33">
        <v>34416.097636802857</v>
      </c>
      <c r="P897" s="33">
        <v>41.898007924884723</v>
      </c>
      <c r="Q897" s="33">
        <v>45.147501501622969</v>
      </c>
      <c r="R897" s="33">
        <v>27.337988826815639</v>
      </c>
      <c r="S897" s="37">
        <v>-1.1789499039567714E-2</v>
      </c>
      <c r="T897" s="37">
        <v>0.98821050096043228</v>
      </c>
      <c r="U897" s="37">
        <v>-0.21494786065164218</v>
      </c>
      <c r="V897" s="37">
        <v>-0.14848550036938679</v>
      </c>
      <c r="W897" s="37">
        <v>-4.8205170893398819E-2</v>
      </c>
      <c r="X897" s="37">
        <v>-4.3466765145137032E-2</v>
      </c>
    </row>
    <row r="898" spans="1:24" x14ac:dyDescent="0.3">
      <c r="A898" s="34">
        <v>36800</v>
      </c>
      <c r="B898" s="33">
        <v>1390.14</v>
      </c>
      <c r="C898" s="33">
        <v>16.323333333333334</v>
      </c>
      <c r="D898" s="33">
        <v>52.466666666666669</v>
      </c>
      <c r="E898" s="37">
        <v>-0.48452833247672289</v>
      </c>
      <c r="F898" s="37">
        <v>-0.12172633786802445</v>
      </c>
      <c r="G898" s="37">
        <v>3.3150958538192832E-2</v>
      </c>
      <c r="H898" s="37">
        <v>-5.6164386250697529E-2</v>
      </c>
      <c r="I898" s="33">
        <v>174</v>
      </c>
      <c r="J898" s="33">
        <v>5.74</v>
      </c>
      <c r="K898" s="33">
        <v>2075.2473300000001</v>
      </c>
      <c r="L898" s="33">
        <v>24.36801611111111</v>
      </c>
      <c r="M898" s="33">
        <v>890268.90949491353</v>
      </c>
      <c r="N898" s="33">
        <v>78.323988888888891</v>
      </c>
      <c r="O898" s="33">
        <v>33600.530966784972</v>
      </c>
      <c r="P898" s="33">
        <v>39.369699044201354</v>
      </c>
      <c r="Q898" s="33">
        <v>42.382640229890008</v>
      </c>
      <c r="R898" s="33">
        <v>26.495679796696315</v>
      </c>
      <c r="S898" s="37">
        <v>-5.4530528062600905E-2</v>
      </c>
      <c r="T898" s="37">
        <v>0.94546947193739905</v>
      </c>
      <c r="U898" s="37">
        <v>-0.30136513222241623</v>
      </c>
      <c r="V898" s="37">
        <v>-0.13491320723799838</v>
      </c>
      <c r="W898" s="37">
        <v>-4.5574396007145079E-2</v>
      </c>
      <c r="X898" s="37">
        <v>-3.919369430066233E-2</v>
      </c>
    </row>
    <row r="899" spans="1:24" x14ac:dyDescent="0.3">
      <c r="A899" s="34">
        <v>36831</v>
      </c>
      <c r="B899" s="33">
        <v>1378.04</v>
      </c>
      <c r="C899" s="33">
        <v>16.296666666666667</v>
      </c>
      <c r="D899" s="33">
        <v>51.233333333333327</v>
      </c>
      <c r="E899" s="37">
        <v>-0.49525368447480089</v>
      </c>
      <c r="F899" s="37">
        <v>-8.7263198396189345E-2</v>
      </c>
      <c r="G899" s="37">
        <v>4.119186926607199E-2</v>
      </c>
      <c r="H899" s="37">
        <v>-5.1351496925244433E-2</v>
      </c>
      <c r="I899" s="33">
        <v>174.1</v>
      </c>
      <c r="J899" s="33">
        <v>5.72</v>
      </c>
      <c r="K899" s="33">
        <v>2056.0024360712232</v>
      </c>
      <c r="L899" s="33">
        <v>24.314233524794183</v>
      </c>
      <c r="M899" s="33">
        <v>882882.18503275479</v>
      </c>
      <c r="N899" s="33">
        <v>76.43889737698639</v>
      </c>
      <c r="O899" s="33">
        <v>32824.154073789439</v>
      </c>
      <c r="P899" s="33">
        <v>38.782142456784754</v>
      </c>
      <c r="Q899" s="33">
        <v>41.713360280388024</v>
      </c>
      <c r="R899" s="33">
        <v>26.897332465842553</v>
      </c>
      <c r="S899" s="37">
        <v>-8.7422617488279782E-3</v>
      </c>
      <c r="T899" s="37">
        <v>0.99125773825117203</v>
      </c>
      <c r="U899" s="37">
        <v>-0.23880973437743602</v>
      </c>
      <c r="V899" s="37">
        <v>-0.11028558878194428</v>
      </c>
      <c r="W899" s="37">
        <v>-4.0078288819672014E-2</v>
      </c>
      <c r="X899" s="37">
        <v>-2.9388092647845809E-2</v>
      </c>
    </row>
    <row r="900" spans="1:24" x14ac:dyDescent="0.3">
      <c r="A900" s="34">
        <v>36861</v>
      </c>
      <c r="B900" s="33">
        <v>1330.93</v>
      </c>
      <c r="C900" s="33">
        <v>16.27</v>
      </c>
      <c r="D900" s="33">
        <v>50</v>
      </c>
      <c r="E900" s="37">
        <v>-0.5065018963399448</v>
      </c>
      <c r="F900" s="37">
        <v>-5.4518154189457046E-2</v>
      </c>
      <c r="G900" s="37">
        <v>4.929757559397796E-2</v>
      </c>
      <c r="H900" s="37">
        <v>-4.6540245728967644E-2</v>
      </c>
      <c r="I900" s="33">
        <v>174</v>
      </c>
      <c r="J900" s="33">
        <v>5.24</v>
      </c>
      <c r="K900" s="33">
        <v>1986.8566683333333</v>
      </c>
      <c r="L900" s="33">
        <v>24.288398333333333</v>
      </c>
      <c r="M900" s="33">
        <v>854058.97810594516</v>
      </c>
      <c r="N900" s="33">
        <v>74.641666666666666</v>
      </c>
      <c r="O900" s="33">
        <v>32085.044972535939</v>
      </c>
      <c r="P900" s="33">
        <v>37.274238004497192</v>
      </c>
      <c r="Q900" s="33">
        <v>40.059879473596069</v>
      </c>
      <c r="R900" s="33">
        <v>26.618600000000001</v>
      </c>
      <c r="S900" s="37">
        <v>-3.4784253752470372E-2</v>
      </c>
      <c r="T900" s="37">
        <v>0.96521574624752959</v>
      </c>
      <c r="U900" s="37">
        <v>-0.19513289732740635</v>
      </c>
      <c r="V900" s="37">
        <v>-0.10387001507625593</v>
      </c>
      <c r="W900" s="37">
        <v>-3.1007671064965159E-2</v>
      </c>
      <c r="X900" s="37">
        <v>-2.6239199591890916E-2</v>
      </c>
    </row>
    <row r="901" spans="1:24" x14ac:dyDescent="0.3">
      <c r="A901" s="34">
        <v>36892</v>
      </c>
      <c r="B901" s="33">
        <v>1335.63</v>
      </c>
      <c r="C901" s="33">
        <v>16.169999999999998</v>
      </c>
      <c r="D901" s="33">
        <v>48.48</v>
      </c>
      <c r="E901" s="37">
        <v>-0.51831217159109944</v>
      </c>
      <c r="F901" s="37">
        <v>-2.3216390040079915E-2</v>
      </c>
      <c r="G901" s="37">
        <v>5.7475556085084811E-2</v>
      </c>
      <c r="H901" s="37">
        <v>-4.1725013423464574E-2</v>
      </c>
      <c r="I901" s="33">
        <v>175.1</v>
      </c>
      <c r="J901" s="33">
        <v>5.16</v>
      </c>
      <c r="K901" s="33">
        <v>1981.3472266704744</v>
      </c>
      <c r="L901" s="33">
        <v>23.987470074243284</v>
      </c>
      <c r="M901" s="33">
        <v>852549.9805105367</v>
      </c>
      <c r="N901" s="33">
        <v>71.917906567675615</v>
      </c>
      <c r="O901" s="33">
        <v>30945.413816064938</v>
      </c>
      <c r="P901" s="33">
        <v>36.978867997029823</v>
      </c>
      <c r="Q901" s="33">
        <v>39.712809789447142</v>
      </c>
      <c r="R901" s="33">
        <v>27.550123762376241</v>
      </c>
      <c r="S901" s="37">
        <v>3.5251446561124279E-3</v>
      </c>
      <c r="T901" s="37">
        <v>1.0035251446561124</v>
      </c>
      <c r="U901" s="37">
        <v>-0.15494577904908069</v>
      </c>
      <c r="V901" s="37">
        <v>-8.2750992400701495E-2</v>
      </c>
      <c r="W901" s="37">
        <v>-2.0035874689496858E-2</v>
      </c>
      <c r="X901" s="37">
        <v>-1.9276912449994743E-2</v>
      </c>
    </row>
    <row r="902" spans="1:24" x14ac:dyDescent="0.3">
      <c r="A902" s="34">
        <v>36923</v>
      </c>
      <c r="B902" s="33">
        <v>1305.75</v>
      </c>
      <c r="C902" s="33">
        <v>16.07</v>
      </c>
      <c r="D902" s="33">
        <v>46.96</v>
      </c>
      <c r="E902" s="37">
        <v>-0.50290086731350547</v>
      </c>
      <c r="F902" s="37">
        <v>-5.514639868893223E-3</v>
      </c>
      <c r="G902" s="37">
        <v>6.6468568055378263E-2</v>
      </c>
      <c r="H902" s="37">
        <v>-3.6926991648722041E-2</v>
      </c>
      <c r="I902" s="33">
        <v>175.8</v>
      </c>
      <c r="J902" s="33">
        <v>5.0999999999999996</v>
      </c>
      <c r="K902" s="33">
        <v>1929.3087585324231</v>
      </c>
      <c r="L902" s="33">
        <v>23.744201990898745</v>
      </c>
      <c r="M902" s="33">
        <v>831009.85475988907</v>
      </c>
      <c r="N902" s="33">
        <v>69.385670534698519</v>
      </c>
      <c r="O902" s="33">
        <v>29886.44287154845</v>
      </c>
      <c r="P902" s="33">
        <v>35.83466265143128</v>
      </c>
      <c r="Q902" s="33">
        <v>38.458570743648067</v>
      </c>
      <c r="R902" s="33">
        <v>27.805579216354342</v>
      </c>
      <c r="S902" s="37">
        <v>-2.2625502315743246E-2</v>
      </c>
      <c r="T902" s="37">
        <v>0.97737449768425677</v>
      </c>
      <c r="U902" s="37">
        <v>-0.16139294622183342</v>
      </c>
      <c r="V902" s="37">
        <v>-6.8737801369463725E-2</v>
      </c>
      <c r="W902" s="37">
        <v>-1.8136904742619198E-2</v>
      </c>
      <c r="X902" s="37">
        <v>-1.6428898996569963E-2</v>
      </c>
    </row>
    <row r="903" spans="1:24" x14ac:dyDescent="0.3">
      <c r="A903" s="34">
        <v>36951</v>
      </c>
      <c r="B903" s="33">
        <v>1185.8499999999999</v>
      </c>
      <c r="C903" s="33">
        <v>15.97</v>
      </c>
      <c r="D903" s="33">
        <v>45.44</v>
      </c>
      <c r="E903" s="37">
        <v>-0.48647535592143254</v>
      </c>
      <c r="F903" s="37">
        <v>1.2396714854251201E-2</v>
      </c>
      <c r="G903" s="37">
        <v>7.5637101952152896E-2</v>
      </c>
      <c r="H903" s="37">
        <v>-3.2053400072280525E-2</v>
      </c>
      <c r="I903" s="33">
        <v>176.2</v>
      </c>
      <c r="J903" s="33">
        <v>4.8899999999999997</v>
      </c>
      <c r="K903" s="33">
        <v>1748.1730706583426</v>
      </c>
      <c r="L903" s="33">
        <v>23.542879738933031</v>
      </c>
      <c r="M903" s="33">
        <v>753834.45333306247</v>
      </c>
      <c r="N903" s="33">
        <v>66.987379795686721</v>
      </c>
      <c r="O903" s="33">
        <v>28885.809806851092</v>
      </c>
      <c r="P903" s="33">
        <v>32.325837236178742</v>
      </c>
      <c r="Q903" s="33">
        <v>34.675224630315931</v>
      </c>
      <c r="R903" s="33">
        <v>26.097051056338028</v>
      </c>
      <c r="S903" s="37">
        <v>-9.6317771305504757E-2</v>
      </c>
      <c r="T903" s="37">
        <v>0.90368222869449522</v>
      </c>
      <c r="U903" s="37">
        <v>-0.17226223305891686</v>
      </c>
      <c r="V903" s="37">
        <v>-5.8005991813324442E-2</v>
      </c>
      <c r="W903" s="37">
        <v>-1.3891353757450542E-2</v>
      </c>
      <c r="X903" s="37">
        <v>-1.1231747552538973E-2</v>
      </c>
    </row>
    <row r="904" spans="1:24" x14ac:dyDescent="0.3">
      <c r="A904" s="34">
        <v>36982</v>
      </c>
      <c r="B904" s="33">
        <v>1189.8399999999999</v>
      </c>
      <c r="C904" s="33">
        <v>15.876666666666665</v>
      </c>
      <c r="D904" s="33">
        <v>42.556666666666665</v>
      </c>
      <c r="E904" s="37">
        <v>-0.46893210986940581</v>
      </c>
      <c r="F904" s="37">
        <v>3.0547751401797996E-2</v>
      </c>
      <c r="G904" s="37">
        <v>8.4996163331875429E-2</v>
      </c>
      <c r="H904" s="37">
        <v>-2.7096469601566753E-2</v>
      </c>
      <c r="I904" s="33">
        <v>176.9</v>
      </c>
      <c r="J904" s="33">
        <v>5.14</v>
      </c>
      <c r="K904" s="33">
        <v>1747.1142426229505</v>
      </c>
      <c r="L904" s="33">
        <v>23.312672677595621</v>
      </c>
      <c r="M904" s="33">
        <v>754215.59995974414</v>
      </c>
      <c r="N904" s="33">
        <v>62.488534972677591</v>
      </c>
      <c r="O904" s="33">
        <v>26975.813455831747</v>
      </c>
      <c r="P904" s="33">
        <v>32.173901168360679</v>
      </c>
      <c r="Q904" s="33">
        <v>34.496099624617528</v>
      </c>
      <c r="R904" s="33">
        <v>27.95895668520404</v>
      </c>
      <c r="S904" s="37">
        <v>3.3590272734389266E-3</v>
      </c>
      <c r="T904" s="37">
        <v>1.003359027273439</v>
      </c>
      <c r="U904" s="37">
        <v>-4.0866824093487075E-2</v>
      </c>
      <c r="V904" s="37">
        <v>-3.0097384831702101E-2</v>
      </c>
      <c r="W904" s="37">
        <v>9.0015034142680861E-3</v>
      </c>
      <c r="X904" s="37">
        <v>-2.3838827571127652E-3</v>
      </c>
    </row>
    <row r="905" spans="1:24" x14ac:dyDescent="0.3">
      <c r="A905" s="34">
        <v>37012</v>
      </c>
      <c r="B905" s="33">
        <v>1270.3699999999999</v>
      </c>
      <c r="C905" s="33">
        <v>15.783333333333331</v>
      </c>
      <c r="D905" s="33">
        <v>39.673333333333332</v>
      </c>
      <c r="E905" s="37">
        <v>-0.41624014296583445</v>
      </c>
      <c r="F905" s="37">
        <v>6.1908072334297515E-2</v>
      </c>
      <c r="G905" s="37">
        <v>0.10033027689051366</v>
      </c>
      <c r="H905" s="37">
        <v>-1.9292597614555262E-2</v>
      </c>
      <c r="I905" s="33">
        <v>177.7</v>
      </c>
      <c r="J905" s="33">
        <v>5.39</v>
      </c>
      <c r="K905" s="33">
        <v>1856.9635262239728</v>
      </c>
      <c r="L905" s="33">
        <v>23.071289720502719</v>
      </c>
      <c r="M905" s="33">
        <v>802466.65408730123</v>
      </c>
      <c r="N905" s="33">
        <v>57.992500581504409</v>
      </c>
      <c r="O905" s="33">
        <v>25060.830353747489</v>
      </c>
      <c r="P905" s="33">
        <v>34.074643217140022</v>
      </c>
      <c r="Q905" s="33">
        <v>36.517428561211965</v>
      </c>
      <c r="R905" s="33">
        <v>32.020752814653001</v>
      </c>
      <c r="S905" s="37">
        <v>6.5489352320127675E-2</v>
      </c>
      <c r="T905" s="37">
        <v>1.0654893523201276</v>
      </c>
      <c r="U905" s="37">
        <v>-7.9403832622195414E-2</v>
      </c>
      <c r="V905" s="37">
        <v>-2.8460397969883644E-2</v>
      </c>
      <c r="W905" s="37">
        <v>9.6260790128681606E-3</v>
      </c>
      <c r="X905" s="37">
        <v>-6.9002453264310759E-4</v>
      </c>
    </row>
    <row r="906" spans="1:24" x14ac:dyDescent="0.3">
      <c r="A906" s="34">
        <v>37043</v>
      </c>
      <c r="B906" s="33">
        <v>1238.71</v>
      </c>
      <c r="C906" s="33">
        <v>15.69</v>
      </c>
      <c r="D906" s="33">
        <v>36.79</v>
      </c>
      <c r="E906" s="37">
        <v>-0.35559583564263819</v>
      </c>
      <c r="F906" s="37">
        <v>9.4788397396404989E-2</v>
      </c>
      <c r="G906" s="37">
        <v>0.11666686774785529</v>
      </c>
      <c r="H906" s="37">
        <v>-1.1001171974005963E-2</v>
      </c>
      <c r="I906" s="33">
        <v>178</v>
      </c>
      <c r="J906" s="33">
        <v>5.28</v>
      </c>
      <c r="K906" s="33">
        <v>1807.6328012921349</v>
      </c>
      <c r="L906" s="33">
        <v>22.896205449438199</v>
      </c>
      <c r="M906" s="33">
        <v>781973.44507835689</v>
      </c>
      <c r="N906" s="33">
        <v>53.687150955056175</v>
      </c>
      <c r="O906" s="33">
        <v>23224.808909617866</v>
      </c>
      <c r="P906" s="33">
        <v>33.068534411112758</v>
      </c>
      <c r="Q906" s="33">
        <v>35.426859322674495</v>
      </c>
      <c r="R906" s="33">
        <v>33.669747213916828</v>
      </c>
      <c r="S906" s="37">
        <v>-2.5237681097165406E-2</v>
      </c>
      <c r="T906" s="37">
        <v>0.9747623189028346</v>
      </c>
      <c r="U906" s="37">
        <v>-0.16176171673862627</v>
      </c>
      <c r="V906" s="37">
        <v>-5.8739177717888058E-2</v>
      </c>
      <c r="W906" s="37">
        <v>-4.9488794921899171E-3</v>
      </c>
      <c r="X906" s="37">
        <v>-6.5235827604910313E-3</v>
      </c>
    </row>
    <row r="907" spans="1:24" x14ac:dyDescent="0.3">
      <c r="A907" s="34">
        <v>37073</v>
      </c>
      <c r="B907" s="33">
        <v>1204.45</v>
      </c>
      <c r="C907" s="33">
        <v>15.706666666666667</v>
      </c>
      <c r="D907" s="33">
        <v>33.963333333333331</v>
      </c>
      <c r="E907" s="37">
        <v>-0.28505148366562016</v>
      </c>
      <c r="F907" s="37">
        <v>0.12947297181743167</v>
      </c>
      <c r="G907" s="37">
        <v>0.13416706576581738</v>
      </c>
      <c r="H907" s="37">
        <v>-2.1434016190151617E-3</v>
      </c>
      <c r="I907" s="33">
        <v>177.5</v>
      </c>
      <c r="J907" s="33">
        <v>5.24</v>
      </c>
      <c r="K907" s="33">
        <v>1762.5887371830986</v>
      </c>
      <c r="L907" s="33">
        <v>22.985091755868545</v>
      </c>
      <c r="M907" s="33">
        <v>763316.19841921737</v>
      </c>
      <c r="N907" s="33">
        <v>49.701846328638489</v>
      </c>
      <c r="O907" s="33">
        <v>21524.150015064701</v>
      </c>
      <c r="P907" s="33">
        <v>32.163038687444335</v>
      </c>
      <c r="Q907" s="33">
        <v>34.448593957650338</v>
      </c>
      <c r="R907" s="33">
        <v>35.463244675630584</v>
      </c>
      <c r="S907" s="37">
        <v>-2.8047484314399226E-2</v>
      </c>
      <c r="T907" s="37">
        <v>0.97195251568560082</v>
      </c>
      <c r="U907" s="37">
        <v>-0.19367073423829662</v>
      </c>
      <c r="V907" s="37">
        <v>-4.1467910953797205E-2</v>
      </c>
      <c r="W907" s="37">
        <v>-5.7165460884540664E-3</v>
      </c>
      <c r="X907" s="37">
        <v>-7.9309661824100708E-3</v>
      </c>
    </row>
    <row r="908" spans="1:24" x14ac:dyDescent="0.3">
      <c r="A908" s="34">
        <v>37104</v>
      </c>
      <c r="B908" s="33">
        <v>1178.5</v>
      </c>
      <c r="C908" s="33">
        <v>15.723333333333333</v>
      </c>
      <c r="D908" s="33">
        <v>31.136666666666667</v>
      </c>
      <c r="E908" s="37">
        <v>-0.19160260310861144</v>
      </c>
      <c r="F908" s="37">
        <v>0.1607962624499395</v>
      </c>
      <c r="G908" s="37">
        <v>0.15466125324316327</v>
      </c>
      <c r="H908" s="37">
        <v>7.4118086176868658E-3</v>
      </c>
      <c r="I908" s="33">
        <v>177.5</v>
      </c>
      <c r="J908" s="33">
        <v>4.97</v>
      </c>
      <c r="K908" s="33">
        <v>1724.61358028169</v>
      </c>
      <c r="L908" s="33">
        <v>23.009481708920188</v>
      </c>
      <c r="M908" s="33">
        <v>747700.85606646526</v>
      </c>
      <c r="N908" s="33">
        <v>45.565310291079811</v>
      </c>
      <c r="O908" s="33">
        <v>19754.698618347764</v>
      </c>
      <c r="P908" s="33">
        <v>31.404318760780129</v>
      </c>
      <c r="Q908" s="33">
        <v>33.631390163183063</v>
      </c>
      <c r="R908" s="33">
        <v>37.849266673803662</v>
      </c>
      <c r="S908" s="37">
        <v>-2.1780587816719762E-2</v>
      </c>
      <c r="T908" s="37">
        <v>0.97821941218328023</v>
      </c>
      <c r="U908" s="37">
        <v>-0.26605701005120219</v>
      </c>
      <c r="V908" s="37">
        <v>-4.0101996586104693E-2</v>
      </c>
      <c r="W908" s="37">
        <v>1.0938216851661409E-3</v>
      </c>
      <c r="X908" s="37">
        <v>-2.2281884500765514E-3</v>
      </c>
    </row>
    <row r="909" spans="1:24" x14ac:dyDescent="0.3">
      <c r="A909" s="34">
        <v>37135</v>
      </c>
      <c r="B909" s="33">
        <v>1044.6400000000001</v>
      </c>
      <c r="C909" s="33">
        <v>15.74</v>
      </c>
      <c r="D909" s="33">
        <v>28.31</v>
      </c>
      <c r="E909" s="37">
        <v>-8.0364389113818713E-2</v>
      </c>
      <c r="F909" s="37">
        <v>0.19473858138217892</v>
      </c>
      <c r="G909" s="37">
        <v>0.17666488559320026</v>
      </c>
      <c r="H909" s="37">
        <v>1.7719323615738247E-2</v>
      </c>
      <c r="I909" s="33">
        <v>178.3</v>
      </c>
      <c r="J909" s="33">
        <v>4.7300000000000004</v>
      </c>
      <c r="K909" s="33">
        <v>1521.8641274256868</v>
      </c>
      <c r="L909" s="33">
        <v>22.930522826696574</v>
      </c>
      <c r="M909" s="33">
        <v>660627.91585032572</v>
      </c>
      <c r="N909" s="33">
        <v>41.242890802019062</v>
      </c>
      <c r="O909" s="33">
        <v>17903.178413350743</v>
      </c>
      <c r="P909" s="33">
        <v>27.667392586862476</v>
      </c>
      <c r="Q909" s="33">
        <v>29.63191012429958</v>
      </c>
      <c r="R909" s="33">
        <v>36.900035323207355</v>
      </c>
      <c r="S909" s="37">
        <v>-0.12057011493786239</v>
      </c>
      <c r="T909" s="37">
        <v>0.8794298850621376</v>
      </c>
      <c r="U909" s="37">
        <v>-0.24231219069249166</v>
      </c>
      <c r="V909" s="37">
        <v>-3.7945099761142131E-2</v>
      </c>
      <c r="W909" s="37">
        <v>9.6835712332365986E-3</v>
      </c>
      <c r="X909" s="37">
        <v>-1.1848273406823928E-2</v>
      </c>
    </row>
    <row r="910" spans="1:24" x14ac:dyDescent="0.3">
      <c r="A910" s="34">
        <v>37165</v>
      </c>
      <c r="B910" s="33">
        <v>1076.5899999999999</v>
      </c>
      <c r="C910" s="33">
        <v>15.740000000000002</v>
      </c>
      <c r="D910" s="33">
        <v>27.103333333333335</v>
      </c>
      <c r="E910" s="37">
        <v>5.4279575062113228E-2</v>
      </c>
      <c r="F910" s="37">
        <v>0.23183874855528686</v>
      </c>
      <c r="G910" s="37">
        <v>0.20049753530872749</v>
      </c>
      <c r="H910" s="37">
        <v>2.8933885827003181E-2</v>
      </c>
      <c r="I910" s="33">
        <v>177.7</v>
      </c>
      <c r="J910" s="33">
        <v>4.57</v>
      </c>
      <c r="K910" s="33">
        <v>1573.7055839617333</v>
      </c>
      <c r="L910" s="33">
        <v>23.007947214406304</v>
      </c>
      <c r="M910" s="33">
        <v>683964.13474402484</v>
      </c>
      <c r="N910" s="33">
        <v>39.618301313074475</v>
      </c>
      <c r="O910" s="33">
        <v>17218.911500211056</v>
      </c>
      <c r="P910" s="33">
        <v>28.577373113360093</v>
      </c>
      <c r="Q910" s="33">
        <v>30.610210495719627</v>
      </c>
      <c r="R910" s="33">
        <v>39.721682449883154</v>
      </c>
      <c r="S910" s="37">
        <v>3.0126310144559132E-2</v>
      </c>
      <c r="T910" s="37">
        <v>1.030126310144559</v>
      </c>
      <c r="U910" s="37">
        <v>-0.18174399871030322</v>
      </c>
      <c r="V910" s="37">
        <v>1.3395862279407034E-2</v>
      </c>
      <c r="W910" s="37">
        <v>4.0085975903163096E-2</v>
      </c>
      <c r="X910" s="37">
        <v>2.0308036004834662E-5</v>
      </c>
    </row>
    <row r="911" spans="1:24" x14ac:dyDescent="0.3">
      <c r="A911" s="34">
        <v>37196</v>
      </c>
      <c r="B911" s="33">
        <v>1129.68</v>
      </c>
      <c r="C911" s="33">
        <v>15.740000000000002</v>
      </c>
      <c r="D911" s="33">
        <v>25.896666666666665</v>
      </c>
      <c r="E911" s="37">
        <v>7.1911895524173097E-2</v>
      </c>
      <c r="F911" s="37">
        <v>0.24850441300407944</v>
      </c>
      <c r="G911" s="37">
        <v>0.21206402974728622</v>
      </c>
      <c r="H911" s="37">
        <v>3.3387474789286387E-2</v>
      </c>
      <c r="I911" s="33">
        <v>177.4</v>
      </c>
      <c r="J911" s="33">
        <v>4.6500000000000004</v>
      </c>
      <c r="K911" s="33">
        <v>1654.1024184892897</v>
      </c>
      <c r="L911" s="33">
        <v>23.046855806087937</v>
      </c>
      <c r="M911" s="33">
        <v>719740.93685794098</v>
      </c>
      <c r="N911" s="33">
        <v>37.918471570838022</v>
      </c>
      <c r="O911" s="33">
        <v>16499.266277321432</v>
      </c>
      <c r="P911" s="33">
        <v>30.005103811056802</v>
      </c>
      <c r="Q911" s="33">
        <v>32.143096534852347</v>
      </c>
      <c r="R911" s="33">
        <v>43.622602651563916</v>
      </c>
      <c r="S911" s="37">
        <v>4.8135768178114172E-2</v>
      </c>
      <c r="T911" s="37">
        <v>1.0481357681781143</v>
      </c>
      <c r="U911" s="37">
        <v>-0.21783060538780752</v>
      </c>
      <c r="V911" s="37">
        <v>3.3607896480196686E-3</v>
      </c>
      <c r="W911" s="37">
        <v>4.0848640820974502E-2</v>
      </c>
      <c r="X911" s="37">
        <v>-1.8576253718727287E-4</v>
      </c>
    </row>
    <row r="912" spans="1:24" x14ac:dyDescent="0.3">
      <c r="A912" s="34">
        <v>37226</v>
      </c>
      <c r="B912" s="33">
        <v>1144.93</v>
      </c>
      <c r="C912" s="33">
        <v>15.74</v>
      </c>
      <c r="D912" s="33">
        <v>24.69</v>
      </c>
      <c r="E912" s="37">
        <v>9.1227207556105139E-2</v>
      </c>
      <c r="F912" s="37">
        <v>0.26589349167081977</v>
      </c>
      <c r="G912" s="37">
        <v>0.22403401095662367</v>
      </c>
      <c r="H912" s="37">
        <v>3.8051027760133138E-2</v>
      </c>
      <c r="I912" s="33">
        <v>176.7</v>
      </c>
      <c r="J912" s="33">
        <v>5.09</v>
      </c>
      <c r="K912" s="33">
        <v>1683.0730180531975</v>
      </c>
      <c r="L912" s="33">
        <v>23.138156310130164</v>
      </c>
      <c r="M912" s="33">
        <v>733185.76112105581</v>
      </c>
      <c r="N912" s="33">
        <v>36.294858913412561</v>
      </c>
      <c r="O912" s="33">
        <v>15810.884894341896</v>
      </c>
      <c r="P912" s="33">
        <v>30.49995325502044</v>
      </c>
      <c r="Q912" s="33">
        <v>32.6779626749301</v>
      </c>
      <c r="R912" s="33">
        <v>46.37221547185095</v>
      </c>
      <c r="S912" s="37">
        <v>1.3409092987321382E-2</v>
      </c>
      <c r="T912" s="37">
        <v>1.0134090929873214</v>
      </c>
      <c r="U912" s="37">
        <v>-0.20696278547220193</v>
      </c>
      <c r="V912" s="37">
        <v>2.4456539252053489E-3</v>
      </c>
      <c r="W912" s="37">
        <v>3.5066075760258109E-2</v>
      </c>
      <c r="X912" s="37">
        <v>-3.3210206655844843E-3</v>
      </c>
    </row>
    <row r="913" spans="1:24" x14ac:dyDescent="0.3">
      <c r="A913" s="34">
        <v>37257</v>
      </c>
      <c r="B913" s="33">
        <v>1140.21</v>
      </c>
      <c r="C913" s="33">
        <v>15.736666666666668</v>
      </c>
      <c r="D913" s="33">
        <v>24.693333333333332</v>
      </c>
      <c r="E913" s="37">
        <v>0.11247857555811369</v>
      </c>
      <c r="F913" s="37">
        <v>0.28407839848832062</v>
      </c>
      <c r="G913" s="37">
        <v>0.23645082044189802</v>
      </c>
      <c r="H913" s="37">
        <v>4.2945180681634554E-2</v>
      </c>
      <c r="I913" s="33">
        <v>177.1</v>
      </c>
      <c r="J913" s="33">
        <v>5.04</v>
      </c>
      <c r="K913" s="33">
        <v>1672.3487754376058</v>
      </c>
      <c r="L913" s="33">
        <v>23.081007208733297</v>
      </c>
      <c r="M913" s="33">
        <v>729351.91685987497</v>
      </c>
      <c r="N913" s="33">
        <v>36.217771955580652</v>
      </c>
      <c r="O913" s="33">
        <v>15795.449961258464</v>
      </c>
      <c r="P913" s="33">
        <v>30.277204433095982</v>
      </c>
      <c r="Q913" s="33">
        <v>32.445677897691269</v>
      </c>
      <c r="R913" s="33">
        <v>46.174811015118799</v>
      </c>
      <c r="S913" s="37">
        <v>-4.1310437981367763E-3</v>
      </c>
      <c r="T913" s="37">
        <v>0.99586895620186322</v>
      </c>
      <c r="U913" s="37">
        <v>-0.2267560855020907</v>
      </c>
      <c r="V913" s="37">
        <v>6.4218987071056333E-3</v>
      </c>
      <c r="W913" s="37">
        <v>3.6328641209876444E-2</v>
      </c>
      <c r="X913" s="37">
        <v>-3.2937209611367813E-3</v>
      </c>
    </row>
    <row r="914" spans="1:24" x14ac:dyDescent="0.3">
      <c r="A914" s="34">
        <v>37288</v>
      </c>
      <c r="B914" s="33">
        <v>1100.67</v>
      </c>
      <c r="C914" s="33">
        <v>15.733333333333334</v>
      </c>
      <c r="D914" s="33">
        <v>24.696666666666669</v>
      </c>
      <c r="E914" s="37">
        <v>0.14842424767228768</v>
      </c>
      <c r="F914" s="37">
        <v>0.28724644480822104</v>
      </c>
      <c r="G914" s="37">
        <v>0.2377820398350492</v>
      </c>
      <c r="H914" s="37">
        <v>4.353967282131066E-2</v>
      </c>
      <c r="I914" s="33">
        <v>177.8</v>
      </c>
      <c r="J914" s="33">
        <v>4.91</v>
      </c>
      <c r="K914" s="33">
        <v>1607.9996316647919</v>
      </c>
      <c r="L914" s="33">
        <v>22.985267341582301</v>
      </c>
      <c r="M914" s="33">
        <v>702123.0618736787</v>
      </c>
      <c r="N914" s="33">
        <v>36.080052062242217</v>
      </c>
      <c r="O914" s="33">
        <v>15754.130863995219</v>
      </c>
      <c r="P914" s="33">
        <v>29.085704152008411</v>
      </c>
      <c r="Q914" s="33">
        <v>31.176385637974693</v>
      </c>
      <c r="R914" s="33">
        <v>44.567552976110136</v>
      </c>
      <c r="S914" s="37">
        <v>-3.5293370675208061E-2</v>
      </c>
      <c r="T914" s="37">
        <v>0.9647066293247919</v>
      </c>
      <c r="U914" s="37">
        <v>-0.22643802574586325</v>
      </c>
      <c r="V914" s="37">
        <v>2.7779324100123404E-3</v>
      </c>
      <c r="W914" s="37">
        <v>3.8249473457272032E-2</v>
      </c>
      <c r="X914" s="37">
        <v>1.5239739180525902E-3</v>
      </c>
    </row>
    <row r="915" spans="1:24" x14ac:dyDescent="0.3">
      <c r="A915" s="34">
        <v>37316</v>
      </c>
      <c r="B915" s="33">
        <v>1153.79</v>
      </c>
      <c r="C915" s="33">
        <v>15.73</v>
      </c>
      <c r="D915" s="33">
        <v>24.7</v>
      </c>
      <c r="E915" s="37">
        <v>0.1843601207768315</v>
      </c>
      <c r="F915" s="37">
        <v>0.29038531383953092</v>
      </c>
      <c r="G915" s="37">
        <v>0.23910441399754312</v>
      </c>
      <c r="H915" s="37">
        <v>4.4130534180073511E-2</v>
      </c>
      <c r="I915" s="33">
        <v>178.8</v>
      </c>
      <c r="J915" s="33">
        <v>5.28</v>
      </c>
      <c r="K915" s="33">
        <v>1676.1768113534674</v>
      </c>
      <c r="L915" s="33">
        <v>22.851871868008949</v>
      </c>
      <c r="M915" s="33">
        <v>732723.7150316484</v>
      </c>
      <c r="N915" s="33">
        <v>35.883104586129747</v>
      </c>
      <c r="O915" s="33">
        <v>15685.93570864864</v>
      </c>
      <c r="P915" s="33">
        <v>30.292130640918664</v>
      </c>
      <c r="Q915" s="33">
        <v>32.475809252847995</v>
      </c>
      <c r="R915" s="33">
        <v>46.712145748987851</v>
      </c>
      <c r="S915" s="37">
        <v>4.7133090496909648E-2</v>
      </c>
      <c r="T915" s="37">
        <v>1.0471330904969096</v>
      </c>
      <c r="U915" s="37">
        <v>-0.25258559016286952</v>
      </c>
      <c r="V915" s="37">
        <v>1.983392972205511E-2</v>
      </c>
      <c r="W915" s="37">
        <v>4.8329191570133823E-2</v>
      </c>
      <c r="X915" s="37">
        <v>8.9594015478748901E-3</v>
      </c>
    </row>
    <row r="916" spans="1:24" x14ac:dyDescent="0.3">
      <c r="A916" s="34">
        <v>37347</v>
      </c>
      <c r="B916" s="33">
        <v>1111.93</v>
      </c>
      <c r="C916" s="33">
        <v>15.833333333333332</v>
      </c>
      <c r="D916" s="33">
        <v>25.38</v>
      </c>
      <c r="E916" s="37">
        <v>0.22028620747404726</v>
      </c>
      <c r="F916" s="37">
        <v>0.29349553761122316</v>
      </c>
      <c r="G916" s="37">
        <v>0.2404180583035167</v>
      </c>
      <c r="H916" s="37">
        <v>4.4717808064007158E-2</v>
      </c>
      <c r="I916" s="33">
        <v>179.8</v>
      </c>
      <c r="J916" s="33">
        <v>5.21</v>
      </c>
      <c r="K916" s="33">
        <v>1606.3801629032257</v>
      </c>
      <c r="L916" s="33">
        <v>22.87405913978494</v>
      </c>
      <c r="M916" s="33">
        <v>703046.08073930407</v>
      </c>
      <c r="N916" s="33">
        <v>36.665912903225802</v>
      </c>
      <c r="O916" s="33">
        <v>16047.151825351899</v>
      </c>
      <c r="P916" s="33">
        <v>29.005883253118668</v>
      </c>
      <c r="Q916" s="33">
        <v>31.104690399704143</v>
      </c>
      <c r="R916" s="33">
        <v>43.811268715524037</v>
      </c>
      <c r="S916" s="37">
        <v>-3.6954931583054774E-2</v>
      </c>
      <c r="T916" s="37">
        <v>0.96304506841694526</v>
      </c>
      <c r="U916" s="37">
        <v>-0.27808812519023651</v>
      </c>
      <c r="V916" s="37">
        <v>3.1464556873279648E-3</v>
      </c>
      <c r="W916" s="37">
        <v>3.3687040893257247E-2</v>
      </c>
      <c r="X916" s="37">
        <v>6.998136305505831E-3</v>
      </c>
    </row>
    <row r="917" spans="1:24" x14ac:dyDescent="0.3">
      <c r="A917" s="34">
        <v>37377</v>
      </c>
      <c r="B917" s="33">
        <v>1079.25</v>
      </c>
      <c r="C917" s="33">
        <v>15.936666666666667</v>
      </c>
      <c r="D917" s="33">
        <v>26.06</v>
      </c>
      <c r="E917" s="37">
        <v>0.24202323319089958</v>
      </c>
      <c r="F917" s="37">
        <v>0.28999699974567772</v>
      </c>
      <c r="G917" s="37">
        <v>0.23638952208642916</v>
      </c>
      <c r="H917" s="37">
        <v>4.1793745427611384E-2</v>
      </c>
      <c r="I917" s="33">
        <v>179.8</v>
      </c>
      <c r="J917" s="33">
        <v>5.16</v>
      </c>
      <c r="K917" s="33">
        <v>1559.1681048387095</v>
      </c>
      <c r="L917" s="33">
        <v>23.02334247311828</v>
      </c>
      <c r="M917" s="33">
        <v>683223.01484017086</v>
      </c>
      <c r="N917" s="33">
        <v>37.648293548387095</v>
      </c>
      <c r="O917" s="33">
        <v>16497.374812818951</v>
      </c>
      <c r="P917" s="33">
        <v>28.128107508688323</v>
      </c>
      <c r="Q917" s="33">
        <v>30.171984137541511</v>
      </c>
      <c r="R917" s="33">
        <v>41.414044512663089</v>
      </c>
      <c r="S917" s="37">
        <v>-2.9830888753241351E-2</v>
      </c>
      <c r="T917" s="37">
        <v>0.97016911124675864</v>
      </c>
      <c r="U917" s="37">
        <v>-0.21291195001576113</v>
      </c>
      <c r="V917" s="37">
        <v>6.976334155932129E-3</v>
      </c>
      <c r="W917" s="37">
        <v>4.9019103859996527E-2</v>
      </c>
      <c r="X917" s="37">
        <v>1.0563571200052913E-2</v>
      </c>
    </row>
    <row r="918" spans="1:24" x14ac:dyDescent="0.3">
      <c r="A918" s="34">
        <v>37408</v>
      </c>
      <c r="B918" s="33">
        <v>1014.02</v>
      </c>
      <c r="C918" s="33">
        <v>16.04</v>
      </c>
      <c r="D918" s="33">
        <v>26.74</v>
      </c>
      <c r="E918" s="37">
        <v>0.26264008216739465</v>
      </c>
      <c r="F918" s="37">
        <v>0.28664618936856101</v>
      </c>
      <c r="G918" s="37">
        <v>0.23249484442420076</v>
      </c>
      <c r="H918" s="37">
        <v>3.8940005634542807E-2</v>
      </c>
      <c r="I918" s="33">
        <v>179.9</v>
      </c>
      <c r="J918" s="33">
        <v>4.93</v>
      </c>
      <c r="K918" s="33">
        <v>1464.1174933852137</v>
      </c>
      <c r="L918" s="33">
        <v>23.159744969427457</v>
      </c>
      <c r="M918" s="33">
        <v>642417.81928505213</v>
      </c>
      <c r="N918" s="33">
        <v>38.609200778210109</v>
      </c>
      <c r="O918" s="33">
        <v>16940.743267077862</v>
      </c>
      <c r="P918" s="33">
        <v>26.387672541183338</v>
      </c>
      <c r="Q918" s="33">
        <v>28.315227417431327</v>
      </c>
      <c r="R918" s="33">
        <v>37.921465968586389</v>
      </c>
      <c r="S918" s="37">
        <v>-6.2343726613093627E-2</v>
      </c>
      <c r="T918" s="37">
        <v>0.93765627338690638</v>
      </c>
      <c r="U918" s="37">
        <v>-0.14788834354309921</v>
      </c>
      <c r="V918" s="37">
        <v>2.1005862348682847E-2</v>
      </c>
      <c r="W918" s="37">
        <v>6.1420573191662164E-2</v>
      </c>
      <c r="X918" s="37">
        <v>1.0224176340870805E-2</v>
      </c>
    </row>
    <row r="919" spans="1:24" x14ac:dyDescent="0.3">
      <c r="A919" s="34">
        <v>37438</v>
      </c>
      <c r="B919" s="33">
        <v>903.59</v>
      </c>
      <c r="C919" s="33">
        <v>15.96</v>
      </c>
      <c r="D919" s="33">
        <v>27.84</v>
      </c>
      <c r="E919" s="37">
        <v>0.28222118785456329</v>
      </c>
      <c r="F919" s="37">
        <v>0.28343379110448996</v>
      </c>
      <c r="G919" s="37">
        <v>0.22872678592317097</v>
      </c>
      <c r="H919" s="37">
        <v>3.6152967527009139E-2</v>
      </c>
      <c r="I919" s="33">
        <v>180.1</v>
      </c>
      <c r="J919" s="33">
        <v>4.6500000000000004</v>
      </c>
      <c r="K919" s="33">
        <v>1303.2216172681844</v>
      </c>
      <c r="L919" s="33">
        <v>23.018644530816214</v>
      </c>
      <c r="M919" s="33">
        <v>572662.43464098405</v>
      </c>
      <c r="N919" s="33">
        <v>40.152823542476405</v>
      </c>
      <c r="O919" s="33">
        <v>17643.978109989039</v>
      </c>
      <c r="P919" s="33">
        <v>23.463120467431434</v>
      </c>
      <c r="Q919" s="33">
        <v>25.189619576345255</v>
      </c>
      <c r="R919" s="33">
        <v>32.456537356321839</v>
      </c>
      <c r="S919" s="37">
        <v>-0.11530219013361916</v>
      </c>
      <c r="T919" s="37">
        <v>0.8846978098663808</v>
      </c>
      <c r="U919" s="37">
        <v>-4.205900687332309E-2</v>
      </c>
      <c r="V919" s="37">
        <v>4.919164559156286E-2</v>
      </c>
      <c r="W919" s="37">
        <v>7.4773141209853122E-2</v>
      </c>
      <c r="X919" s="37">
        <v>1.5322557932249126E-2</v>
      </c>
    </row>
    <row r="920" spans="1:24" x14ac:dyDescent="0.3">
      <c r="A920" s="34">
        <v>37469</v>
      </c>
      <c r="B920" s="33">
        <v>912.55</v>
      </c>
      <c r="C920" s="33">
        <v>15.879999999999999</v>
      </c>
      <c r="D920" s="33">
        <v>28.939999999999998</v>
      </c>
      <c r="E920" s="37">
        <v>0.27954753035661062</v>
      </c>
      <c r="F920" s="37">
        <v>0.27562669573218646</v>
      </c>
      <c r="G920" s="37">
        <v>0.2154936339729181</v>
      </c>
      <c r="H920" s="37">
        <v>3.1646800318004153E-2</v>
      </c>
      <c r="I920" s="33">
        <v>180.7</v>
      </c>
      <c r="J920" s="33">
        <v>4.26</v>
      </c>
      <c r="K920" s="33">
        <v>1311.7742122302159</v>
      </c>
      <c r="L920" s="33">
        <v>22.827214388489207</v>
      </c>
      <c r="M920" s="33">
        <v>577256.51681506634</v>
      </c>
      <c r="N920" s="33">
        <v>41.60072949640287</v>
      </c>
      <c r="O920" s="33">
        <v>18306.726860586285</v>
      </c>
      <c r="P920" s="33">
        <v>23.588713528842366</v>
      </c>
      <c r="Q920" s="33">
        <v>25.335997073986558</v>
      </c>
      <c r="R920" s="33">
        <v>31.532480995162405</v>
      </c>
      <c r="S920" s="37">
        <v>9.8671607871553893E-3</v>
      </c>
      <c r="T920" s="37">
        <v>1.0098671607871554</v>
      </c>
      <c r="U920" s="37">
        <v>8.7753099708978155E-2</v>
      </c>
      <c r="V920" s="37">
        <v>9.5759518850177194E-2</v>
      </c>
      <c r="W920" s="37">
        <v>0.10031746603977343</v>
      </c>
      <c r="X920" s="37">
        <v>3.027168569221228E-2</v>
      </c>
    </row>
    <row r="921" spans="1:24" x14ac:dyDescent="0.3">
      <c r="A921" s="34">
        <v>37500</v>
      </c>
      <c r="B921" s="33">
        <v>867.81</v>
      </c>
      <c r="C921" s="33">
        <v>15.8</v>
      </c>
      <c r="D921" s="33">
        <v>30.04</v>
      </c>
      <c r="E921" s="37">
        <v>0.27707340299448191</v>
      </c>
      <c r="F921" s="37">
        <v>0.2682439914724366</v>
      </c>
      <c r="G921" s="37">
        <v>0.20244537546424901</v>
      </c>
      <c r="H921" s="37">
        <v>2.7290004803934842E-2</v>
      </c>
      <c r="I921" s="33">
        <v>181</v>
      </c>
      <c r="J921" s="33">
        <v>3.87</v>
      </c>
      <c r="K921" s="33">
        <v>1245.3936515469611</v>
      </c>
      <c r="L921" s="33">
        <v>22.674571270718229</v>
      </c>
      <c r="M921" s="33">
        <v>548876.74137214187</v>
      </c>
      <c r="N921" s="33">
        <v>43.11038740331491</v>
      </c>
      <c r="O921" s="33">
        <v>18999.847098810962</v>
      </c>
      <c r="P921" s="33">
        <v>22.365036801224317</v>
      </c>
      <c r="Q921" s="33">
        <v>24.033754017347924</v>
      </c>
      <c r="R921" s="33">
        <v>28.888482023968042</v>
      </c>
      <c r="S921" s="37">
        <v>-5.0270081785686267E-2</v>
      </c>
      <c r="T921" s="37">
        <v>0.94972991821431374</v>
      </c>
      <c r="U921" s="37">
        <v>7.3853457449144067E-2</v>
      </c>
      <c r="V921" s="37">
        <v>9.3017900172903012E-2</v>
      </c>
      <c r="W921" s="37">
        <v>8.9176428674738517E-2</v>
      </c>
      <c r="X921" s="37">
        <v>3.2407493301325196E-2</v>
      </c>
    </row>
    <row r="922" spans="1:24" x14ac:dyDescent="0.3">
      <c r="A922" s="34">
        <v>37530</v>
      </c>
      <c r="B922" s="33">
        <v>854.63</v>
      </c>
      <c r="C922" s="33">
        <v>15.89</v>
      </c>
      <c r="D922" s="33">
        <v>29.223333333333333</v>
      </c>
      <c r="E922" s="37">
        <v>0.27477727112275452</v>
      </c>
      <c r="F922" s="37">
        <v>0.26125038756665031</v>
      </c>
      <c r="G922" s="37">
        <v>0.18955183425499733</v>
      </c>
      <c r="H922" s="37">
        <v>2.307135155775164E-2</v>
      </c>
      <c r="I922" s="33">
        <v>181.3</v>
      </c>
      <c r="J922" s="33">
        <v>3.94</v>
      </c>
      <c r="K922" s="33">
        <v>1224.4495664092663</v>
      </c>
      <c r="L922" s="33">
        <v>22.765996525096522</v>
      </c>
      <c r="M922" s="33">
        <v>540482.27855348692</v>
      </c>
      <c r="N922" s="33">
        <v>41.868993399521962</v>
      </c>
      <c r="O922" s="33">
        <v>18481.323832451548</v>
      </c>
      <c r="P922" s="33">
        <v>21.956233863659069</v>
      </c>
      <c r="Q922" s="33">
        <v>23.606572751994385</v>
      </c>
      <c r="R922" s="33">
        <v>29.244781567240789</v>
      </c>
      <c r="S922" s="37">
        <v>-1.5304169954265832E-2</v>
      </c>
      <c r="T922" s="37">
        <v>0.98469583004573413</v>
      </c>
      <c r="U922" s="37">
        <v>0.16436404255576509</v>
      </c>
      <c r="V922" s="37">
        <v>0.11080890634459628</v>
      </c>
      <c r="W922" s="37">
        <v>0.10529988953603908</v>
      </c>
      <c r="X922" s="37">
        <v>4.0358765206826241E-2</v>
      </c>
    </row>
    <row r="923" spans="1:24" x14ac:dyDescent="0.3">
      <c r="A923" s="34">
        <v>37561</v>
      </c>
      <c r="B923" s="33">
        <v>909.93</v>
      </c>
      <c r="C923" s="33">
        <v>15.98</v>
      </c>
      <c r="D923" s="33">
        <v>28.406666666666666</v>
      </c>
      <c r="E923" s="37">
        <v>0.4212110437622687</v>
      </c>
      <c r="F923" s="37">
        <v>0.27642304428132203</v>
      </c>
      <c r="G923" s="37">
        <v>0.18392982939843705</v>
      </c>
      <c r="H923" s="37">
        <v>2.5875844851746876E-2</v>
      </c>
      <c r="I923" s="33">
        <v>181.3</v>
      </c>
      <c r="J923" s="33">
        <v>4.05</v>
      </c>
      <c r="K923" s="33">
        <v>1303.6792459459457</v>
      </c>
      <c r="L923" s="33">
        <v>22.894941753998893</v>
      </c>
      <c r="M923" s="33">
        <v>576297.08992013847</v>
      </c>
      <c r="N923" s="33">
        <v>40.69893484096341</v>
      </c>
      <c r="O923" s="33">
        <v>17991.141444211535</v>
      </c>
      <c r="P923" s="33">
        <v>23.348396502725119</v>
      </c>
      <c r="Q923" s="33">
        <v>25.114358041300324</v>
      </c>
      <c r="R923" s="33">
        <v>32.032269420323864</v>
      </c>
      <c r="S923" s="37">
        <v>6.2699046739163669E-2</v>
      </c>
      <c r="T923" s="37">
        <v>1.0626990467391637</v>
      </c>
      <c r="U923" s="37">
        <v>0.20462626635591108</v>
      </c>
      <c r="V923" s="37">
        <v>0.10641205811372245</v>
      </c>
      <c r="W923" s="37">
        <v>0.1139896703178751</v>
      </c>
      <c r="X923" s="37">
        <v>4.1515467041818077E-2</v>
      </c>
    </row>
    <row r="924" spans="1:24" x14ac:dyDescent="0.3">
      <c r="A924" s="34">
        <v>37591</v>
      </c>
      <c r="B924" s="33">
        <v>899.18</v>
      </c>
      <c r="C924" s="33">
        <v>16.07</v>
      </c>
      <c r="D924" s="33">
        <v>27.59</v>
      </c>
      <c r="E924" s="37">
        <v>0.57618315692105937</v>
      </c>
      <c r="F924" s="37">
        <v>0.29179666404446802</v>
      </c>
      <c r="G924" s="37">
        <v>0.17780808558461825</v>
      </c>
      <c r="H924" s="37">
        <v>2.8761557978169705E-2</v>
      </c>
      <c r="I924" s="33">
        <v>180.9</v>
      </c>
      <c r="J924" s="33">
        <v>4.03</v>
      </c>
      <c r="K924" s="33">
        <v>1291.1260505251519</v>
      </c>
      <c r="L924" s="33">
        <v>23.074796627971253</v>
      </c>
      <c r="M924" s="33">
        <v>571597.92139614269</v>
      </c>
      <c r="N924" s="33">
        <v>39.616281205085677</v>
      </c>
      <c r="O924" s="33">
        <v>17538.631476811737</v>
      </c>
      <c r="P924" s="33">
        <v>23.101442537685625</v>
      </c>
      <c r="Q924" s="33">
        <v>24.860432504266146</v>
      </c>
      <c r="R924" s="33">
        <v>32.590793765857192</v>
      </c>
      <c r="S924" s="37">
        <v>-1.1884436576053765E-2</v>
      </c>
      <c r="T924" s="37">
        <v>0.98811556342394624</v>
      </c>
      <c r="U924" s="37">
        <v>0.14567815156651065</v>
      </c>
      <c r="V924" s="37">
        <v>9.8308580206472485E-2</v>
      </c>
      <c r="W924" s="37">
        <v>9.1205736871202703E-2</v>
      </c>
      <c r="X924" s="37">
        <v>3.2299770037818476E-2</v>
      </c>
    </row>
    <row r="925" spans="1:24" x14ac:dyDescent="0.3">
      <c r="A925" s="34">
        <v>37622</v>
      </c>
      <c r="B925" s="33">
        <v>895.84</v>
      </c>
      <c r="C925" s="33">
        <v>16.119999999999997</v>
      </c>
      <c r="D925" s="33">
        <v>28.5</v>
      </c>
      <c r="E925" s="37">
        <v>0.74046431349545982</v>
      </c>
      <c r="F925" s="37">
        <v>0.30739119096497003</v>
      </c>
      <c r="G925" s="37">
        <v>0.17111365414755042</v>
      </c>
      <c r="H925" s="37">
        <v>3.1733321794805924E-2</v>
      </c>
      <c r="I925" s="33">
        <v>181.7</v>
      </c>
      <c r="J925" s="33">
        <v>4.05</v>
      </c>
      <c r="K925" s="33">
        <v>1280.6666346725374</v>
      </c>
      <c r="L925" s="33">
        <v>23.044680022014305</v>
      </c>
      <c r="M925" s="33">
        <v>567817.58606399712</v>
      </c>
      <c r="N925" s="33">
        <v>40.742765547605941</v>
      </c>
      <c r="O925" s="33">
        <v>18064.387840266023</v>
      </c>
      <c r="P925" s="33">
        <v>22.898348576613209</v>
      </c>
      <c r="Q925" s="33">
        <v>24.653867027835648</v>
      </c>
      <c r="R925" s="33">
        <v>31.432982456140351</v>
      </c>
      <c r="S925" s="37">
        <v>-3.7214112986040039E-3</v>
      </c>
      <c r="T925" s="37">
        <v>0.99627858870139596</v>
      </c>
      <c r="U925" s="37">
        <v>0.19291790368957407</v>
      </c>
      <c r="V925" s="37">
        <v>0.10890861698858334</v>
      </c>
      <c r="W925" s="37">
        <v>9.5772522879755684E-2</v>
      </c>
      <c r="X925" s="37">
        <v>3.54575350770574E-2</v>
      </c>
    </row>
    <row r="926" spans="1:24" x14ac:dyDescent="0.3">
      <c r="A926" s="34">
        <v>37653</v>
      </c>
      <c r="B926" s="33">
        <v>837.03</v>
      </c>
      <c r="C926" s="33">
        <v>16.169999999999998</v>
      </c>
      <c r="D926" s="33">
        <v>29.41</v>
      </c>
      <c r="E926" s="37">
        <v>0.7229316801913408</v>
      </c>
      <c r="F926" s="37">
        <v>0.30104785694897984</v>
      </c>
      <c r="G926" s="37">
        <v>0.15854765053179953</v>
      </c>
      <c r="H926" s="37">
        <v>2.8989297024396343E-2</v>
      </c>
      <c r="I926" s="33">
        <v>183.1</v>
      </c>
      <c r="J926" s="33">
        <v>3.9</v>
      </c>
      <c r="K926" s="33">
        <v>1187.4443123429819</v>
      </c>
      <c r="L926" s="33">
        <v>22.939410212998357</v>
      </c>
      <c r="M926" s="33">
        <v>527332.55851324892</v>
      </c>
      <c r="N926" s="33">
        <v>41.722204969961773</v>
      </c>
      <c r="O926" s="33">
        <v>18528.428546019441</v>
      </c>
      <c r="P926" s="33">
        <v>21.214102123415273</v>
      </c>
      <c r="Q926" s="33">
        <v>22.853826114365571</v>
      </c>
      <c r="R926" s="33">
        <v>28.460727643658618</v>
      </c>
      <c r="S926" s="37">
        <v>-6.7901913459520763E-2</v>
      </c>
      <c r="T926" s="37">
        <v>0.93209808654047921</v>
      </c>
      <c r="U926" s="37">
        <v>0.25352081416581629</v>
      </c>
      <c r="V926" s="37">
        <v>0.11454638197081213</v>
      </c>
      <c r="W926" s="37">
        <v>8.1830580637777039E-2</v>
      </c>
      <c r="X926" s="37">
        <v>3.9770154938153723E-2</v>
      </c>
    </row>
    <row r="927" spans="1:24" x14ac:dyDescent="0.3">
      <c r="A927" s="34">
        <v>37681</v>
      </c>
      <c r="B927" s="33">
        <v>846.63</v>
      </c>
      <c r="C927" s="33">
        <v>16.22</v>
      </c>
      <c r="D927" s="33">
        <v>30.32</v>
      </c>
      <c r="E927" s="37">
        <v>0.7064676974978743</v>
      </c>
      <c r="F927" s="37">
        <v>0.29498507727754042</v>
      </c>
      <c r="G927" s="37">
        <v>0.14600631159749256</v>
      </c>
      <c r="H927" s="37">
        <v>2.6342882464301276E-2</v>
      </c>
      <c r="I927" s="33">
        <v>184.2</v>
      </c>
      <c r="J927" s="33">
        <v>3.81</v>
      </c>
      <c r="K927" s="33">
        <v>1193.8907838762213</v>
      </c>
      <c r="L927" s="33">
        <v>22.872929750271446</v>
      </c>
      <c r="M927" s="33">
        <v>531041.84491518594</v>
      </c>
      <c r="N927" s="33">
        <v>42.756302714440828</v>
      </c>
      <c r="O927" s="33">
        <v>19017.975665672657</v>
      </c>
      <c r="P927" s="33">
        <v>21.309719026990976</v>
      </c>
      <c r="Q927" s="33">
        <v>22.969623651201275</v>
      </c>
      <c r="R927" s="33">
        <v>27.923153034300793</v>
      </c>
      <c r="S927" s="37">
        <v>1.1403851179016983E-2</v>
      </c>
      <c r="T927" s="37">
        <v>1.0114038511790169</v>
      </c>
      <c r="U927" s="37">
        <v>0.35764888256362615</v>
      </c>
      <c r="V927" s="37">
        <v>0.13768298895670483</v>
      </c>
      <c r="W927" s="37">
        <v>9.2443817481323798E-2</v>
      </c>
      <c r="X927" s="37">
        <v>4.8945844743418121E-2</v>
      </c>
    </row>
    <row r="928" spans="1:24" x14ac:dyDescent="0.3">
      <c r="A928" s="34">
        <v>37712</v>
      </c>
      <c r="B928" s="33">
        <v>890.03</v>
      </c>
      <c r="C928" s="33">
        <v>16.203333333333333</v>
      </c>
      <c r="D928" s="33">
        <v>31.73</v>
      </c>
      <c r="E928" s="37">
        <v>0.69097754581462301</v>
      </c>
      <c r="F928" s="37">
        <v>0.28918374655163426</v>
      </c>
      <c r="G928" s="37">
        <v>0.13346554735190619</v>
      </c>
      <c r="H928" s="37">
        <v>2.3788084809420518E-2</v>
      </c>
      <c r="I928" s="33">
        <v>183.8</v>
      </c>
      <c r="J928" s="33">
        <v>3.96</v>
      </c>
      <c r="K928" s="33">
        <v>1257.8235178998909</v>
      </c>
      <c r="L928" s="33">
        <v>22.899153663402245</v>
      </c>
      <c r="M928" s="33">
        <v>560327.87752328021</v>
      </c>
      <c r="N928" s="33">
        <v>44.842016811751904</v>
      </c>
      <c r="O928" s="33">
        <v>19975.95985957067</v>
      </c>
      <c r="P928" s="33">
        <v>22.427939577730889</v>
      </c>
      <c r="Q928" s="33">
        <v>24.186166302446413</v>
      </c>
      <c r="R928" s="33">
        <v>28.050110305704379</v>
      </c>
      <c r="S928" s="37">
        <v>4.9991406703177331E-2</v>
      </c>
      <c r="T928" s="37">
        <v>1.0499914067031773</v>
      </c>
      <c r="U928" s="37">
        <v>0.31939325156151721</v>
      </c>
      <c r="V928" s="37">
        <v>0.13831377105775822</v>
      </c>
      <c r="W928" s="37">
        <v>8.4355693564001299E-2</v>
      </c>
      <c r="X928" s="37">
        <v>5.0301584599639959E-2</v>
      </c>
    </row>
    <row r="929" spans="1:24" x14ac:dyDescent="0.3">
      <c r="A929" s="34">
        <v>37742</v>
      </c>
      <c r="B929" s="33">
        <v>935.96</v>
      </c>
      <c r="C929" s="33">
        <v>16.186666666666667</v>
      </c>
      <c r="D929" s="33">
        <v>33.139999999999993</v>
      </c>
      <c r="E929" s="37">
        <v>0.65992210571855714</v>
      </c>
      <c r="F929" s="37">
        <v>0.27684170111425388</v>
      </c>
      <c r="G929" s="37">
        <v>0.11389144989240485</v>
      </c>
      <c r="H929" s="37">
        <v>2.0557131287184838E-2</v>
      </c>
      <c r="I929" s="33">
        <v>183.5</v>
      </c>
      <c r="J929" s="33">
        <v>3.57</v>
      </c>
      <c r="K929" s="33">
        <v>1324.8960102452315</v>
      </c>
      <c r="L929" s="33">
        <v>22.91299851044505</v>
      </c>
      <c r="M929" s="33">
        <v>591057.53557513829</v>
      </c>
      <c r="N929" s="33">
        <v>46.911250245231599</v>
      </c>
      <c r="O929" s="33">
        <v>20927.867354331469</v>
      </c>
      <c r="P929" s="33">
        <v>23.591080453481471</v>
      </c>
      <c r="Q929" s="33">
        <v>25.45002301017637</v>
      </c>
      <c r="R929" s="33">
        <v>28.242607121303568</v>
      </c>
      <c r="S929" s="37">
        <v>5.0317570498432336E-2</v>
      </c>
      <c r="T929" s="37">
        <v>1.0503175704984324</v>
      </c>
      <c r="U929" s="37">
        <v>0.26701832369674472</v>
      </c>
      <c r="V929" s="37">
        <v>0.12405689177518653</v>
      </c>
      <c r="W929" s="37">
        <v>8.2399726550519858E-2</v>
      </c>
      <c r="X929" s="37">
        <v>4.6673862194668736E-2</v>
      </c>
    </row>
    <row r="930" spans="1:24" x14ac:dyDescent="0.3">
      <c r="A930" s="34">
        <v>37773</v>
      </c>
      <c r="B930" s="33">
        <v>988</v>
      </c>
      <c r="C930" s="33">
        <v>16.170000000000002</v>
      </c>
      <c r="D930" s="33">
        <v>34.549999999999997</v>
      </c>
      <c r="E930" s="37">
        <v>0.63145507354153629</v>
      </c>
      <c r="F930" s="37">
        <v>0.26513363984726457</v>
      </c>
      <c r="G930" s="37">
        <v>9.4145584355595169E-2</v>
      </c>
      <c r="H930" s="37">
        <v>1.7501837431279199E-2</v>
      </c>
      <c r="I930" s="33">
        <v>183.7</v>
      </c>
      <c r="J930" s="33">
        <v>3.33</v>
      </c>
      <c r="K930" s="33">
        <v>1397.0384540010887</v>
      </c>
      <c r="L930" s="33">
        <v>22.864485628742514</v>
      </c>
      <c r="M930" s="33">
        <v>624091.46444371203</v>
      </c>
      <c r="N930" s="33">
        <v>48.853925694066405</v>
      </c>
      <c r="O930" s="33">
        <v>21824.251109848428</v>
      </c>
      <c r="P930" s="33">
        <v>24.832223259531048</v>
      </c>
      <c r="Q930" s="33">
        <v>26.796570516909885</v>
      </c>
      <c r="R930" s="33">
        <v>28.596237337192477</v>
      </c>
      <c r="S930" s="37">
        <v>5.4109957226178701E-2</v>
      </c>
      <c r="T930" s="37">
        <v>1.0541099572261787</v>
      </c>
      <c r="U930" s="37">
        <v>0.17332353233636977</v>
      </c>
      <c r="V930" s="37">
        <v>0.10436491337605425</v>
      </c>
      <c r="W930" s="37">
        <v>7.7215222690563579E-2</v>
      </c>
      <c r="X930" s="37">
        <v>4.5979463365508622E-2</v>
      </c>
    </row>
    <row r="931" spans="1:24" x14ac:dyDescent="0.3">
      <c r="A931" s="34">
        <v>37803</v>
      </c>
      <c r="B931" s="33">
        <v>992.54</v>
      </c>
      <c r="C931" s="33">
        <v>16.310000000000002</v>
      </c>
      <c r="D931" s="33">
        <v>35.893333333333331</v>
      </c>
      <c r="E931" s="37">
        <v>0.60526576304824453</v>
      </c>
      <c r="F931" s="37">
        <v>0.25400552337156412</v>
      </c>
      <c r="G931" s="37">
        <v>7.4129329794438981E-2</v>
      </c>
      <c r="H931" s="37">
        <v>1.4606941426329456E-2</v>
      </c>
      <c r="I931" s="33">
        <v>183.9</v>
      </c>
      <c r="J931" s="33">
        <v>3.98</v>
      </c>
      <c r="K931" s="33">
        <v>1401.9317162588361</v>
      </c>
      <c r="L931" s="33">
        <v>23.037365035345296</v>
      </c>
      <c r="M931" s="33">
        <v>627135.01830556418</v>
      </c>
      <c r="N931" s="33">
        <v>50.698211056733726</v>
      </c>
      <c r="O931" s="33">
        <v>22679.152736461725</v>
      </c>
      <c r="P931" s="33">
        <v>24.867329101268766</v>
      </c>
      <c r="Q931" s="33">
        <v>26.8419109075211</v>
      </c>
      <c r="R931" s="33">
        <v>27.652488855869244</v>
      </c>
      <c r="S931" s="37">
        <v>4.5846162683656514E-3</v>
      </c>
      <c r="T931" s="37">
        <v>1.0045846162683656</v>
      </c>
      <c r="U931" s="37">
        <v>0.14295043567412891</v>
      </c>
      <c r="V931" s="37">
        <v>7.679221948679249E-2</v>
      </c>
      <c r="W931" s="37">
        <v>5.732108879090525E-2</v>
      </c>
      <c r="X931" s="37">
        <v>3.9384771361937077E-2</v>
      </c>
    </row>
    <row r="932" spans="1:24" x14ac:dyDescent="0.3">
      <c r="A932" s="34">
        <v>37834</v>
      </c>
      <c r="B932" s="33">
        <v>989.53</v>
      </c>
      <c r="C932" s="33">
        <v>16.450000000000003</v>
      </c>
      <c r="D932" s="33">
        <v>37.236666666666665</v>
      </c>
      <c r="E932" s="37">
        <v>0.56108396880582823</v>
      </c>
      <c r="F932" s="37">
        <v>0.24736856441544663</v>
      </c>
      <c r="G932" s="37">
        <v>5.926834527859004E-2</v>
      </c>
      <c r="H932" s="37">
        <v>1.2098651677862726E-2</v>
      </c>
      <c r="I932" s="33">
        <v>184.6</v>
      </c>
      <c r="J932" s="33">
        <v>4.45</v>
      </c>
      <c r="K932" s="33">
        <v>1392.3802063380281</v>
      </c>
      <c r="L932" s="33">
        <v>23.147003521126766</v>
      </c>
      <c r="M932" s="33">
        <v>623725.15538534278</v>
      </c>
      <c r="N932" s="33">
        <v>52.396185680751174</v>
      </c>
      <c r="O932" s="33">
        <v>23471.189052074096</v>
      </c>
      <c r="P932" s="33">
        <v>24.642251409932154</v>
      </c>
      <c r="Q932" s="33">
        <v>26.606108883763639</v>
      </c>
      <c r="R932" s="33">
        <v>26.574075731805568</v>
      </c>
      <c r="S932" s="37">
        <v>-3.0372310906073806E-3</v>
      </c>
      <c r="T932" s="37">
        <v>0.99696276890939262</v>
      </c>
      <c r="U932" s="37">
        <v>0.1103799693569445</v>
      </c>
      <c r="V932" s="37">
        <v>7.7139745278371308E-2</v>
      </c>
      <c r="W932" s="37">
        <v>4.2987921116308669E-2</v>
      </c>
      <c r="X932" s="37">
        <v>4.1927379084810035E-2</v>
      </c>
    </row>
    <row r="933" spans="1:24" x14ac:dyDescent="0.3">
      <c r="A933" s="34">
        <v>37865</v>
      </c>
      <c r="B933" s="33">
        <v>1019.44</v>
      </c>
      <c r="C933" s="33">
        <v>16.59</v>
      </c>
      <c r="D933" s="33">
        <v>38.58</v>
      </c>
      <c r="E933" s="37">
        <v>0.52003404136149256</v>
      </c>
      <c r="F933" s="37">
        <v>0.24108719438870541</v>
      </c>
      <c r="G933" s="37">
        <v>4.441985952031402E-2</v>
      </c>
      <c r="H933" s="37">
        <v>9.7109515493896126E-3</v>
      </c>
      <c r="I933" s="33">
        <v>185.2</v>
      </c>
      <c r="J933" s="33">
        <v>4.2699999999999996</v>
      </c>
      <c r="K933" s="33">
        <v>1429.8196453563714</v>
      </c>
      <c r="L933" s="33">
        <v>23.268370788336934</v>
      </c>
      <c r="M933" s="33">
        <v>641364.97973522067</v>
      </c>
      <c r="N933" s="33">
        <v>54.110533153347724</v>
      </c>
      <c r="O933" s="33">
        <v>24272.012985741985</v>
      </c>
      <c r="P933" s="33">
        <v>25.243686752606244</v>
      </c>
      <c r="Q933" s="33">
        <v>27.261410549557137</v>
      </c>
      <c r="R933" s="33">
        <v>26.424053913945052</v>
      </c>
      <c r="S933" s="37">
        <v>2.9778652978397682E-2</v>
      </c>
      <c r="T933" s="37">
        <v>1.0297786529783977</v>
      </c>
      <c r="U933" s="37">
        <v>9.6600170681986564E-2</v>
      </c>
      <c r="V933" s="37">
        <v>8.5177084062016739E-2</v>
      </c>
      <c r="W933" s="37">
        <v>4.7380541468753812E-2</v>
      </c>
      <c r="X933" s="37">
        <v>4.2317355070711216E-2</v>
      </c>
    </row>
    <row r="934" spans="1:24" x14ac:dyDescent="0.3">
      <c r="A934" s="34">
        <v>37895</v>
      </c>
      <c r="B934" s="33">
        <v>1038.73</v>
      </c>
      <c r="C934" s="33">
        <v>16.856666666666669</v>
      </c>
      <c r="D934" s="33">
        <v>41.966666666666669</v>
      </c>
      <c r="E934" s="37">
        <v>0.48179435504340673</v>
      </c>
      <c r="F934" s="37">
        <v>0.23513258931944581</v>
      </c>
      <c r="G934" s="37">
        <v>2.9543223579314493E-2</v>
      </c>
      <c r="H934" s="37">
        <v>7.4347147219535614E-3</v>
      </c>
      <c r="I934" s="33">
        <v>185</v>
      </c>
      <c r="J934" s="33">
        <v>4.29</v>
      </c>
      <c r="K934" s="33">
        <v>1458.4499118378376</v>
      </c>
      <c r="L934" s="33">
        <v>23.667944522522525</v>
      </c>
      <c r="M934" s="33">
        <v>655092.18855396833</v>
      </c>
      <c r="N934" s="33">
        <v>58.924149009009007</v>
      </c>
      <c r="O934" s="33">
        <v>26466.96977364815</v>
      </c>
      <c r="P934" s="33">
        <v>25.682756070579668</v>
      </c>
      <c r="Q934" s="33">
        <v>27.740905417972638</v>
      </c>
      <c r="R934" s="33">
        <v>24.751310563939633</v>
      </c>
      <c r="S934" s="37">
        <v>1.8745356169324722E-2</v>
      </c>
      <c r="T934" s="37">
        <v>1.0187453561693247</v>
      </c>
      <c r="U934" s="37">
        <v>9.2610898714858836E-2</v>
      </c>
      <c r="V934" s="37">
        <v>8.3120162574488177E-2</v>
      </c>
      <c r="W934" s="37">
        <v>3.0849593975013967E-2</v>
      </c>
      <c r="X934" s="37">
        <v>4.0388707154928483E-2</v>
      </c>
    </row>
    <row r="935" spans="1:24" x14ac:dyDescent="0.3">
      <c r="A935" s="34">
        <v>37926</v>
      </c>
      <c r="B935" s="33">
        <v>1049.9000000000001</v>
      </c>
      <c r="C935" s="33">
        <v>17.123333333333335</v>
      </c>
      <c r="D935" s="33">
        <v>45.353333333333332</v>
      </c>
      <c r="E935" s="37">
        <v>0.37292794908419058</v>
      </c>
      <c r="F935" s="37">
        <v>0.2118845171045276</v>
      </c>
      <c r="G935" s="37">
        <v>-4.5544560770330644E-2</v>
      </c>
      <c r="H935" s="37">
        <v>1.3714921597474117E-3</v>
      </c>
      <c r="I935" s="33">
        <v>184.5</v>
      </c>
      <c r="J935" s="33">
        <v>4.3</v>
      </c>
      <c r="K935" s="33">
        <v>1478.1283181571816</v>
      </c>
      <c r="L935" s="33">
        <v>24.107518717253839</v>
      </c>
      <c r="M935" s="33">
        <v>664833.50642904115</v>
      </c>
      <c r="N935" s="33">
        <v>63.851839530261962</v>
      </c>
      <c r="O935" s="33">
        <v>28719.321486089255</v>
      </c>
      <c r="P935" s="33">
        <v>25.946798218420113</v>
      </c>
      <c r="Q935" s="33">
        <v>28.030020810958007</v>
      </c>
      <c r="R935" s="33">
        <v>23.149345876819055</v>
      </c>
      <c r="S935" s="37">
        <v>1.0696108447547308E-2</v>
      </c>
      <c r="T935" s="37">
        <v>1.0106961084475472</v>
      </c>
      <c r="U935" s="37">
        <v>7.2074477649204827E-2</v>
      </c>
      <c r="V935" s="37">
        <v>8.812566056616955E-2</v>
      </c>
      <c r="W935" s="37">
        <v>-2.4644772427246942E-2</v>
      </c>
      <c r="X935" s="37">
        <v>4.0442252745636509E-2</v>
      </c>
    </row>
    <row r="936" spans="1:24" x14ac:dyDescent="0.3">
      <c r="A936" s="34">
        <v>37956</v>
      </c>
      <c r="B936" s="33">
        <v>1080.6400000000001</v>
      </c>
      <c r="C936" s="33">
        <v>17.39</v>
      </c>
      <c r="D936" s="33">
        <v>48.74</v>
      </c>
      <c r="E936" s="37">
        <v>0.27974690437055783</v>
      </c>
      <c r="F936" s="37">
        <v>0.19067662497727422</v>
      </c>
      <c r="G936" s="37">
        <v>-0.1439855079698269</v>
      </c>
      <c r="H936" s="37">
        <v>-4.1243136986146567E-3</v>
      </c>
      <c r="I936" s="33">
        <v>184.3</v>
      </c>
      <c r="J936" s="33">
        <v>4.2699999999999996</v>
      </c>
      <c r="K936" s="33">
        <v>1523.0574168204014</v>
      </c>
      <c r="L936" s="33">
        <v>24.509520727075419</v>
      </c>
      <c r="M936" s="33">
        <v>685960.4043479719</v>
      </c>
      <c r="N936" s="33">
        <v>68.694309386869236</v>
      </c>
      <c r="O936" s="33">
        <v>30938.804882218086</v>
      </c>
      <c r="P936" s="33">
        <v>26.635170511081515</v>
      </c>
      <c r="Q936" s="33">
        <v>28.775402120617279</v>
      </c>
      <c r="R936" s="33">
        <v>22.171522363561756</v>
      </c>
      <c r="S936" s="37">
        <v>2.8858536676307282E-2</v>
      </c>
      <c r="T936" s="37">
        <v>1.0288585366763072</v>
      </c>
      <c r="U936" s="37">
        <v>0.10874041539842594</v>
      </c>
      <c r="V936" s="37">
        <v>9.0661799724041536E-2</v>
      </c>
      <c r="W936" s="37">
        <v>-4.6162667837950533E-2</v>
      </c>
      <c r="X936" s="37">
        <v>4.2948655778889844E-2</v>
      </c>
    </row>
    <row r="937" spans="1:24" x14ac:dyDescent="0.3">
      <c r="A937" s="34">
        <v>37987</v>
      </c>
      <c r="B937" s="33">
        <v>1132.52</v>
      </c>
      <c r="C937" s="33">
        <v>17.600000000000001</v>
      </c>
      <c r="D937" s="33">
        <v>49.826666666666675</v>
      </c>
      <c r="E937" s="37">
        <v>0.19908846564081606</v>
      </c>
      <c r="F937" s="37">
        <v>0.17121486829050259</v>
      </c>
      <c r="G937" s="37">
        <v>-0.30509305938857345</v>
      </c>
      <c r="H937" s="37">
        <v>-9.1360998641802915E-3</v>
      </c>
      <c r="I937" s="33">
        <v>185.2</v>
      </c>
      <c r="J937" s="33">
        <v>4.1500000000000004</v>
      </c>
      <c r="K937" s="33">
        <v>1588.4204511879047</v>
      </c>
      <c r="L937" s="33">
        <v>24.684950323974082</v>
      </c>
      <c r="M937" s="33">
        <v>716325.33205775789</v>
      </c>
      <c r="N937" s="33">
        <v>69.884590424766031</v>
      </c>
      <c r="O937" s="33">
        <v>31515.649653278731</v>
      </c>
      <c r="P937" s="33">
        <v>27.658540355736559</v>
      </c>
      <c r="Q937" s="33">
        <v>29.879678114424973</v>
      </c>
      <c r="R937" s="33">
        <v>22.729194541075724</v>
      </c>
      <c r="S937" s="37">
        <v>4.6891780048199369E-2</v>
      </c>
      <c r="T937" s="37">
        <v>1.0468917800481994</v>
      </c>
      <c r="U937" s="37">
        <v>0.10519186635420152</v>
      </c>
      <c r="V937" s="37">
        <v>8.7694618258026935E-2</v>
      </c>
      <c r="W937" s="37">
        <v>-5.3072896231326716E-2</v>
      </c>
      <c r="X937" s="37">
        <v>4.1439281520657012E-2</v>
      </c>
    </row>
    <row r="938" spans="1:24" x14ac:dyDescent="0.3">
      <c r="A938" s="34">
        <v>38018</v>
      </c>
      <c r="B938" s="33">
        <v>1143.3599999999999</v>
      </c>
      <c r="C938" s="33">
        <v>17.810000000000002</v>
      </c>
      <c r="D938" s="33">
        <v>50.913333333333334</v>
      </c>
      <c r="E938" s="37">
        <v>0.18432041526452414</v>
      </c>
      <c r="F938" s="37">
        <v>0.16609437824793183</v>
      </c>
      <c r="G938" s="37">
        <v>-0.35226496549781183</v>
      </c>
      <c r="H938" s="37">
        <v>-1.1099742618960295E-2</v>
      </c>
      <c r="I938" s="33">
        <v>186.2</v>
      </c>
      <c r="J938" s="33">
        <v>4.08</v>
      </c>
      <c r="K938" s="33">
        <v>1595.0117619763694</v>
      </c>
      <c r="L938" s="33">
        <v>24.845332599355533</v>
      </c>
      <c r="M938" s="33">
        <v>720231.49849181657</v>
      </c>
      <c r="N938" s="33">
        <v>71.025193734335843</v>
      </c>
      <c r="O938" s="33">
        <v>32071.601560208532</v>
      </c>
      <c r="P938" s="33">
        <v>27.650862036740204</v>
      </c>
      <c r="Q938" s="33">
        <v>29.869912101543235</v>
      </c>
      <c r="R938" s="33">
        <v>22.456985727379859</v>
      </c>
      <c r="S938" s="37">
        <v>9.5260575896424816E-3</v>
      </c>
      <c r="T938" s="37">
        <v>1.0095260575896425</v>
      </c>
      <c r="U938" s="37">
        <v>3.9901585940560036E-2</v>
      </c>
      <c r="V938" s="37">
        <v>7.414024804921393E-2</v>
      </c>
      <c r="W938" s="37">
        <v>-6.494750025156959E-2</v>
      </c>
      <c r="X938" s="37">
        <v>3.7644331240644924E-2</v>
      </c>
    </row>
    <row r="939" spans="1:24" x14ac:dyDescent="0.3">
      <c r="A939" s="34">
        <v>38047</v>
      </c>
      <c r="B939" s="33">
        <v>1123.98</v>
      </c>
      <c r="C939" s="33">
        <v>18.02</v>
      </c>
      <c r="D939" s="33">
        <v>52</v>
      </c>
      <c r="E939" s="37">
        <v>0.17017615559690102</v>
      </c>
      <c r="F939" s="37">
        <v>0.16111842700651025</v>
      </c>
      <c r="G939" s="37">
        <v>-0.41137901879058214</v>
      </c>
      <c r="H939" s="37">
        <v>-1.3017019714911982E-2</v>
      </c>
      <c r="I939" s="33">
        <v>187.4</v>
      </c>
      <c r="J939" s="33">
        <v>3.83</v>
      </c>
      <c r="K939" s="33">
        <v>1557.9358427961579</v>
      </c>
      <c r="L939" s="33">
        <v>24.977316221985053</v>
      </c>
      <c r="M939" s="33">
        <v>704429.65639526909</v>
      </c>
      <c r="N939" s="33">
        <v>72.076606189967976</v>
      </c>
      <c r="O939" s="33">
        <v>32589.85225053292</v>
      </c>
      <c r="P939" s="33">
        <v>26.886530384035858</v>
      </c>
      <c r="Q939" s="33">
        <v>29.043714557354281</v>
      </c>
      <c r="R939" s="33">
        <v>21.615000000000002</v>
      </c>
      <c r="S939" s="37">
        <v>-1.7095338134022441E-2</v>
      </c>
      <c r="T939" s="37">
        <v>0.98290466186597758</v>
      </c>
      <c r="U939" s="37">
        <v>4.5853931921692404E-2</v>
      </c>
      <c r="V939" s="37">
        <v>7.5751995473476441E-2</v>
      </c>
      <c r="W939" s="37">
        <v>-8.1743706154274065E-2</v>
      </c>
      <c r="X939" s="37">
        <v>3.6399621551123751E-2</v>
      </c>
    </row>
    <row r="940" spans="1:24" x14ac:dyDescent="0.3">
      <c r="A940" s="34">
        <v>38078</v>
      </c>
      <c r="B940" s="33">
        <v>1133.3599999999999</v>
      </c>
      <c r="C940" s="33">
        <v>18.213333333333335</v>
      </c>
      <c r="D940" s="33">
        <v>53.383333333333333</v>
      </c>
      <c r="E940" s="37">
        <v>0.15661698070219243</v>
      </c>
      <c r="F940" s="37">
        <v>0.15628046237517079</v>
      </c>
      <c r="G940" s="37">
        <v>-0.49221893553407847</v>
      </c>
      <c r="H940" s="37">
        <v>-1.4889895241602336E-2</v>
      </c>
      <c r="I940" s="33">
        <v>188</v>
      </c>
      <c r="J940" s="33">
        <v>4.3499999999999996</v>
      </c>
      <c r="K940" s="33">
        <v>1565.9237238297869</v>
      </c>
      <c r="L940" s="33">
        <v>25.164723262411346</v>
      </c>
      <c r="M940" s="33">
        <v>708989.6206399115</v>
      </c>
      <c r="N940" s="33">
        <v>73.757877570921977</v>
      </c>
      <c r="O940" s="33">
        <v>33394.710637832592</v>
      </c>
      <c r="P940" s="33">
        <v>26.900577508444876</v>
      </c>
      <c r="Q940" s="33">
        <v>29.058291817756949</v>
      </c>
      <c r="R940" s="33">
        <v>21.230596315953793</v>
      </c>
      <c r="S940" s="37">
        <v>8.3107143700728824E-3</v>
      </c>
      <c r="T940" s="37">
        <v>1.0083107143700729</v>
      </c>
      <c r="U940" s="37">
        <v>5.9840432408977628E-2</v>
      </c>
      <c r="V940" s="37">
        <v>7.2511352926807326E-2</v>
      </c>
      <c r="W940" s="37">
        <v>-9.0942707162481096E-2</v>
      </c>
      <c r="X940" s="37">
        <v>4.0631942156663214E-2</v>
      </c>
    </row>
    <row r="941" spans="1:24" x14ac:dyDescent="0.3">
      <c r="A941" s="34">
        <v>38108</v>
      </c>
      <c r="B941" s="33">
        <v>1102.78</v>
      </c>
      <c r="C941" s="33">
        <v>18.406666666666666</v>
      </c>
      <c r="D941" s="33">
        <v>54.766666666666673</v>
      </c>
      <c r="E941" s="37">
        <v>0.14583393733017802</v>
      </c>
      <c r="F941" s="37">
        <v>0.14991006308627508</v>
      </c>
      <c r="G941" s="37">
        <v>-0.49131635500547644</v>
      </c>
      <c r="H941" s="37">
        <v>-1.673436553087182E-2</v>
      </c>
      <c r="I941" s="33">
        <v>189.1</v>
      </c>
      <c r="J941" s="33">
        <v>4.72</v>
      </c>
      <c r="K941" s="33">
        <v>1514.8091662612374</v>
      </c>
      <c r="L941" s="33">
        <v>25.283907385862857</v>
      </c>
      <c r="M941" s="33">
        <v>686800.89293106226</v>
      </c>
      <c r="N941" s="33">
        <v>75.229010928961756</v>
      </c>
      <c r="O941" s="33">
        <v>34108.158988669107</v>
      </c>
      <c r="P941" s="33">
        <v>25.902814292943749</v>
      </c>
      <c r="Q941" s="33">
        <v>27.980644843237346</v>
      </c>
      <c r="R941" s="33">
        <v>20.135970785149116</v>
      </c>
      <c r="S941" s="37">
        <v>-2.7352407740603827E-2</v>
      </c>
      <c r="T941" s="37">
        <v>0.97264759225939612</v>
      </c>
      <c r="U941" s="37">
        <v>2.3954112855555154E-2</v>
      </c>
      <c r="V941" s="37">
        <v>8.2732246198179205E-2</v>
      </c>
      <c r="W941" s="37">
        <v>-7.1226426369418228E-2</v>
      </c>
      <c r="X941" s="37">
        <v>3.9841357123144405E-2</v>
      </c>
    </row>
    <row r="942" spans="1:24" x14ac:dyDescent="0.3">
      <c r="A942" s="34">
        <v>38139</v>
      </c>
      <c r="B942" s="33">
        <v>1132.76</v>
      </c>
      <c r="C942" s="33">
        <v>18.600000000000001</v>
      </c>
      <c r="D942" s="33">
        <v>56.15</v>
      </c>
      <c r="E942" s="37">
        <v>0.1355888939617711</v>
      </c>
      <c r="F942" s="37">
        <v>0.143747236252457</v>
      </c>
      <c r="G942" s="37">
        <v>-0.49046266242935532</v>
      </c>
      <c r="H942" s="37">
        <v>-1.8518674685083614E-2</v>
      </c>
      <c r="I942" s="33">
        <v>189.7</v>
      </c>
      <c r="J942" s="33">
        <v>4.7300000000000004</v>
      </c>
      <c r="K942" s="33">
        <v>1551.0691000527149</v>
      </c>
      <c r="L942" s="33">
        <v>25.468665260938327</v>
      </c>
      <c r="M942" s="33">
        <v>704203.09381307301</v>
      </c>
      <c r="N942" s="33">
        <v>76.885244860305747</v>
      </c>
      <c r="O942" s="33">
        <v>34906.7796511212</v>
      </c>
      <c r="P942" s="33">
        <v>26.401285366474902</v>
      </c>
      <c r="Q942" s="33">
        <v>28.517933395288189</v>
      </c>
      <c r="R942" s="33">
        <v>20.173820124666072</v>
      </c>
      <c r="S942" s="37">
        <v>2.6822868251061862E-2</v>
      </c>
      <c r="T942" s="37">
        <v>1.0268228682510618</v>
      </c>
      <c r="U942" s="37">
        <v>6.5197104112998838E-2</v>
      </c>
      <c r="V942" s="37">
        <v>0.10260852426427647</v>
      </c>
      <c r="W942" s="37">
        <v>-5.3738332568748604E-2</v>
      </c>
      <c r="X942" s="37">
        <v>4.3979043507115456E-2</v>
      </c>
    </row>
    <row r="943" spans="1:24" x14ac:dyDescent="0.3">
      <c r="A943" s="34">
        <v>38169</v>
      </c>
      <c r="B943" s="33">
        <v>1105.8499999999999</v>
      </c>
      <c r="C943" s="33">
        <v>18.786666666666669</v>
      </c>
      <c r="D943" s="33">
        <v>56.69</v>
      </c>
      <c r="E943" s="37">
        <v>0.12584256563497931</v>
      </c>
      <c r="F943" s="37">
        <v>0.13778101961088041</v>
      </c>
      <c r="G943" s="37">
        <v>-0.48965398248822423</v>
      </c>
      <c r="H943" s="37">
        <v>-2.0245990546774006E-2</v>
      </c>
      <c r="I943" s="33">
        <v>189.4</v>
      </c>
      <c r="J943" s="33">
        <v>4.5</v>
      </c>
      <c r="K943" s="33">
        <v>1516.6201428194295</v>
      </c>
      <c r="L943" s="33">
        <v>25.765010700457584</v>
      </c>
      <c r="M943" s="33">
        <v>689537.67438876</v>
      </c>
      <c r="N943" s="33">
        <v>77.747611246040123</v>
      </c>
      <c r="O943" s="33">
        <v>35348.275770763496</v>
      </c>
      <c r="P943" s="33">
        <v>25.695888646268546</v>
      </c>
      <c r="Q943" s="33">
        <v>27.755514536330775</v>
      </c>
      <c r="R943" s="33">
        <v>19.506967719174458</v>
      </c>
      <c r="S943" s="37">
        <v>-2.4042862566823125E-2</v>
      </c>
      <c r="T943" s="37">
        <v>0.97595713743317691</v>
      </c>
      <c r="U943" s="37">
        <v>5.8263502740138584E-2</v>
      </c>
      <c r="V943" s="37">
        <v>9.4389892571823175E-2</v>
      </c>
      <c r="W943" s="37">
        <v>-5.391059480517324E-2</v>
      </c>
      <c r="X943" s="37">
        <v>4.4277501758314131E-2</v>
      </c>
    </row>
    <row r="944" spans="1:24" x14ac:dyDescent="0.3">
      <c r="A944" s="34">
        <v>38200</v>
      </c>
      <c r="B944" s="33">
        <v>1088.94</v>
      </c>
      <c r="C944" s="33">
        <v>18.973333333333333</v>
      </c>
      <c r="D944" s="33">
        <v>57.23</v>
      </c>
      <c r="E944" s="37">
        <v>0.13387370181378411</v>
      </c>
      <c r="F944" s="37">
        <v>0.12599721602028069</v>
      </c>
      <c r="G944" s="37">
        <v>-0.4562140130457375</v>
      </c>
      <c r="H944" s="37">
        <v>-2.028879565767383E-2</v>
      </c>
      <c r="I944" s="33">
        <v>189.5</v>
      </c>
      <c r="J944" s="33">
        <v>4.28</v>
      </c>
      <c r="K944" s="33">
        <v>1492.6408011609499</v>
      </c>
      <c r="L944" s="33">
        <v>26.007283658751096</v>
      </c>
      <c r="M944" s="33">
        <v>679620.72667610948</v>
      </c>
      <c r="N944" s="33">
        <v>78.44677672823218</v>
      </c>
      <c r="O944" s="33">
        <v>35717.940554735564</v>
      </c>
      <c r="P944" s="33">
        <v>25.174462226477768</v>
      </c>
      <c r="Q944" s="33">
        <v>27.192500070259673</v>
      </c>
      <c r="R944" s="33">
        <v>19.027433164424256</v>
      </c>
      <c r="S944" s="37">
        <v>-1.5409524018365955E-2</v>
      </c>
      <c r="T944" s="37">
        <v>0.98459047598163407</v>
      </c>
      <c r="U944" s="37">
        <v>0.10221514028729084</v>
      </c>
      <c r="V944" s="37">
        <v>0.10401013210054177</v>
      </c>
      <c r="W944" s="37">
        <v>-4.6999369035070515E-2</v>
      </c>
      <c r="X944" s="37">
        <v>4.8043863876547022E-2</v>
      </c>
    </row>
    <row r="945" spans="1:24" x14ac:dyDescent="0.3">
      <c r="A945" s="34">
        <v>38231</v>
      </c>
      <c r="B945" s="33">
        <v>1117.6600000000001</v>
      </c>
      <c r="C945" s="33">
        <v>19.16</v>
      </c>
      <c r="D945" s="33">
        <v>57.77</v>
      </c>
      <c r="E945" s="37">
        <v>0.14175398489543301</v>
      </c>
      <c r="F945" s="37">
        <v>0.11403157937301334</v>
      </c>
      <c r="G945" s="37">
        <v>-0.42817692991579248</v>
      </c>
      <c r="H945" s="37">
        <v>-2.033081445834739E-2</v>
      </c>
      <c r="I945" s="33">
        <v>189.9</v>
      </c>
      <c r="J945" s="33">
        <v>4.13</v>
      </c>
      <c r="K945" s="33">
        <v>1528.7811373354398</v>
      </c>
      <c r="L945" s="33">
        <v>26.207832964718271</v>
      </c>
      <c r="M945" s="33">
        <v>697070.33928215294</v>
      </c>
      <c r="N945" s="33">
        <v>79.020172775144815</v>
      </c>
      <c r="O945" s="33">
        <v>36030.414884964994</v>
      </c>
      <c r="P945" s="33">
        <v>25.668406776357688</v>
      </c>
      <c r="Q945" s="33">
        <v>27.725340561354148</v>
      </c>
      <c r="R945" s="33">
        <v>19.346719750735677</v>
      </c>
      <c r="S945" s="37">
        <v>2.6032467976330059E-2</v>
      </c>
      <c r="T945" s="37">
        <v>1.02603246797633</v>
      </c>
      <c r="U945" s="37">
        <v>0.12132333306916343</v>
      </c>
      <c r="V945" s="37">
        <v>9.3954356455544286E-2</v>
      </c>
      <c r="W945" s="37">
        <v>-2.9297032360535269E-2</v>
      </c>
      <c r="X945" s="37">
        <v>4.9010857970318789E-2</v>
      </c>
    </row>
    <row r="946" spans="1:24" x14ac:dyDescent="0.3">
      <c r="A946" s="34">
        <v>38261</v>
      </c>
      <c r="B946" s="33">
        <v>1117.21</v>
      </c>
      <c r="C946" s="33">
        <v>19.253333333333334</v>
      </c>
      <c r="D946" s="33">
        <v>58.03</v>
      </c>
      <c r="E946" s="37">
        <v>0.14948762582065167</v>
      </c>
      <c r="F946" s="37">
        <v>0.10187213211251311</v>
      </c>
      <c r="G946" s="37">
        <v>-0.40408776255616319</v>
      </c>
      <c r="H946" s="37">
        <v>-2.0372068421618206E-2</v>
      </c>
      <c r="I946" s="33">
        <v>190.9</v>
      </c>
      <c r="J946" s="33">
        <v>4.0999999999999996</v>
      </c>
      <c r="K946" s="33">
        <v>1520.1605507071763</v>
      </c>
      <c r="L946" s="33">
        <v>26.197543705255804</v>
      </c>
      <c r="M946" s="33">
        <v>694135.08523372351</v>
      </c>
      <c r="N946" s="33">
        <v>78.960013567312728</v>
      </c>
      <c r="O946" s="33">
        <v>36054.688909079741</v>
      </c>
      <c r="P946" s="33">
        <v>25.411655665489324</v>
      </c>
      <c r="Q946" s="33">
        <v>27.447302225242773</v>
      </c>
      <c r="R946" s="33">
        <v>19.25228330174048</v>
      </c>
      <c r="S946" s="37">
        <v>-4.0270799293158144E-4</v>
      </c>
      <c r="T946" s="37">
        <v>0.99959729200706837</v>
      </c>
      <c r="U946" s="37">
        <v>9.4345067138902339E-2</v>
      </c>
      <c r="V946" s="37">
        <v>9.4858845943965875E-2</v>
      </c>
      <c r="W946" s="37">
        <v>-2.7772313529334181E-2</v>
      </c>
      <c r="X946" s="37">
        <v>4.8027409263171172E-2</v>
      </c>
    </row>
    <row r="947" spans="1:24" x14ac:dyDescent="0.3">
      <c r="A947" s="34">
        <v>38292</v>
      </c>
      <c r="B947" s="33">
        <v>1168.94</v>
      </c>
      <c r="C947" s="33">
        <v>19.346666666666668</v>
      </c>
      <c r="D947" s="33">
        <v>58.29</v>
      </c>
      <c r="E947" s="37">
        <v>0.16347021542513906</v>
      </c>
      <c r="F947" s="37">
        <v>8.1682542601614117E-2</v>
      </c>
      <c r="G947" s="37">
        <v>-0.30151289901412293</v>
      </c>
      <c r="H947" s="37">
        <v>-2.1978869223291841E-2</v>
      </c>
      <c r="I947" s="33">
        <v>191</v>
      </c>
      <c r="J947" s="33">
        <v>4.1900000000000004</v>
      </c>
      <c r="K947" s="33">
        <v>1589.7155592670156</v>
      </c>
      <c r="L947" s="33">
        <v>26.310757626527053</v>
      </c>
      <c r="M947" s="33">
        <v>726896.43190261279</v>
      </c>
      <c r="N947" s="33">
        <v>79.272263717277482</v>
      </c>
      <c r="O947" s="33">
        <v>36247.192341440365</v>
      </c>
      <c r="P947" s="33">
        <v>26.465310814818036</v>
      </c>
      <c r="Q947" s="33">
        <v>28.582705258099491</v>
      </c>
      <c r="R947" s="33">
        <v>20.053868588094012</v>
      </c>
      <c r="S947" s="37">
        <v>4.5262849255496215E-2</v>
      </c>
      <c r="T947" s="37">
        <v>1.0452628492554963</v>
      </c>
      <c r="U947" s="37">
        <v>6.4030593722708362E-2</v>
      </c>
      <c r="V947" s="37">
        <v>0.10428165684684476</v>
      </c>
      <c r="W947" s="37">
        <v>-2.3371719982075323E-2</v>
      </c>
      <c r="X947" s="37">
        <v>4.5167626333442179E-2</v>
      </c>
    </row>
    <row r="948" spans="1:24" x14ac:dyDescent="0.3">
      <c r="A948" s="34">
        <v>38322</v>
      </c>
      <c r="B948" s="33">
        <v>1199.21</v>
      </c>
      <c r="C948" s="33">
        <v>19.440000000000001</v>
      </c>
      <c r="D948" s="33">
        <v>58.55</v>
      </c>
      <c r="E948" s="37">
        <v>0.17732833781505453</v>
      </c>
      <c r="F948" s="37">
        <v>6.0434887139754423E-2</v>
      </c>
      <c r="G948" s="37">
        <v>-0.23534187587459732</v>
      </c>
      <c r="H948" s="37">
        <v>-2.3597085029576359E-2</v>
      </c>
      <c r="I948" s="33">
        <v>190.3</v>
      </c>
      <c r="J948" s="33">
        <v>4.2300000000000004</v>
      </c>
      <c r="K948" s="33">
        <v>1636.8806890698897</v>
      </c>
      <c r="L948" s="33">
        <v>26.534935995796111</v>
      </c>
      <c r="M948" s="33">
        <v>749473.74783357768</v>
      </c>
      <c r="N948" s="33">
        <v>79.91875013137151</v>
      </c>
      <c r="O948" s="33">
        <v>36592.163120434256</v>
      </c>
      <c r="P948" s="33">
        <v>27.144808694741229</v>
      </c>
      <c r="Q948" s="33">
        <v>29.312639184857169</v>
      </c>
      <c r="R948" s="33">
        <v>20.481810418445775</v>
      </c>
      <c r="S948" s="37">
        <v>2.556565141095575E-2</v>
      </c>
      <c r="T948" s="37">
        <v>1.0255656514109557</v>
      </c>
      <c r="U948" s="37">
        <v>5.6015520196064594E-2</v>
      </c>
      <c r="V948" s="37">
        <v>7.1908948454949773E-2</v>
      </c>
      <c r="W948" s="37">
        <v>-2.846256000681846E-2</v>
      </c>
      <c r="X948" s="37">
        <v>4.5994407126803694E-2</v>
      </c>
    </row>
    <row r="949" spans="1:24" x14ac:dyDescent="0.3">
      <c r="A949" s="34">
        <v>38353</v>
      </c>
      <c r="B949" s="33">
        <v>1181.4100000000001</v>
      </c>
      <c r="C949" s="33">
        <v>19.703333333333333</v>
      </c>
      <c r="D949" s="33">
        <v>59.106666666666662</v>
      </c>
      <c r="E949" s="37">
        <v>0.19106364780819241</v>
      </c>
      <c r="F949" s="37">
        <v>3.7997394946001961E-2</v>
      </c>
      <c r="G949" s="37">
        <v>-0.18626457675791785</v>
      </c>
      <c r="H949" s="37">
        <v>-2.5227052904174041E-2</v>
      </c>
      <c r="I949" s="33">
        <v>190.7</v>
      </c>
      <c r="J949" s="33">
        <v>4.22</v>
      </c>
      <c r="K949" s="33">
        <v>1609.2018444153121</v>
      </c>
      <c r="L949" s="33">
        <v>26.83796509351512</v>
      </c>
      <c r="M949" s="33">
        <v>737824.53496828361</v>
      </c>
      <c r="N949" s="33">
        <v>80.509354937947904</v>
      </c>
      <c r="O949" s="33">
        <v>36913.813872287079</v>
      </c>
      <c r="P949" s="33">
        <v>26.587250697970369</v>
      </c>
      <c r="Q949" s="33">
        <v>28.707356524065602</v>
      </c>
      <c r="R949" s="33">
        <v>19.98776223776224</v>
      </c>
      <c r="S949" s="37">
        <v>-1.4954366275299459E-2</v>
      </c>
      <c r="T949" s="37">
        <v>0.98504563372470055</v>
      </c>
      <c r="U949" s="37">
        <v>5.0042715533751725E-2</v>
      </c>
      <c r="V949" s="37">
        <v>6.7033376812694279E-2</v>
      </c>
      <c r="W949" s="37">
        <v>-2.9490219681564955E-2</v>
      </c>
      <c r="X949" s="37">
        <v>4.3934474719569572E-2</v>
      </c>
    </row>
    <row r="950" spans="1:24" x14ac:dyDescent="0.3">
      <c r="A950" s="34">
        <v>38384</v>
      </c>
      <c r="B950" s="33">
        <v>1199.6300000000001</v>
      </c>
      <c r="C950" s="33">
        <v>19.966666666666669</v>
      </c>
      <c r="D950" s="33">
        <v>59.663333333333334</v>
      </c>
      <c r="E950" s="37">
        <v>0.19578681948054366</v>
      </c>
      <c r="F950" s="37">
        <v>2.48091279185223E-2</v>
      </c>
      <c r="G950" s="37">
        <v>-0.17606616736049929</v>
      </c>
      <c r="H950" s="37">
        <v>-2.7171638682689014E-2</v>
      </c>
      <c r="I950" s="33">
        <v>191.8</v>
      </c>
      <c r="J950" s="33">
        <v>4.17</v>
      </c>
      <c r="K950" s="33">
        <v>1624.6480260166841</v>
      </c>
      <c r="L950" s="33">
        <v>27.040675530066039</v>
      </c>
      <c r="M950" s="33">
        <v>745939.84875344124</v>
      </c>
      <c r="N950" s="33">
        <v>80.801511070559599</v>
      </c>
      <c r="O950" s="33">
        <v>37099.153774741222</v>
      </c>
      <c r="P950" s="33">
        <v>26.744863128101176</v>
      </c>
      <c r="Q950" s="33">
        <v>28.87411008120948</v>
      </c>
      <c r="R950" s="33">
        <v>20.106654003016931</v>
      </c>
      <c r="S950" s="37">
        <v>1.5304535527347693E-2</v>
      </c>
      <c r="T950" s="37">
        <v>1.0153045355273478</v>
      </c>
      <c r="U950" s="37">
        <v>7.9963318932426919E-2</v>
      </c>
      <c r="V950" s="37">
        <v>4.7654988177387558E-2</v>
      </c>
      <c r="W950" s="37">
        <v>-2.4139055329768233E-2</v>
      </c>
      <c r="X950" s="37">
        <v>4.4155604069656462E-2</v>
      </c>
    </row>
    <row r="951" spans="1:24" x14ac:dyDescent="0.3">
      <c r="A951" s="34">
        <v>38412</v>
      </c>
      <c r="B951" s="33">
        <v>1194.9000000000001</v>
      </c>
      <c r="C951" s="33">
        <v>20.23</v>
      </c>
      <c r="D951" s="33">
        <v>60.22</v>
      </c>
      <c r="E951" s="37">
        <v>0.20042226180082068</v>
      </c>
      <c r="F951" s="37">
        <v>1.1354095418194987E-2</v>
      </c>
      <c r="G951" s="37">
        <v>-0.16653795063625454</v>
      </c>
      <c r="H951" s="37">
        <v>-2.9117362001740421E-2</v>
      </c>
      <c r="I951" s="33">
        <v>193.3</v>
      </c>
      <c r="J951" s="33">
        <v>4.5</v>
      </c>
      <c r="K951" s="33">
        <v>1605.6847371960685</v>
      </c>
      <c r="L951" s="33">
        <v>27.1847035178479</v>
      </c>
      <c r="M951" s="33">
        <v>738273.18713850633</v>
      </c>
      <c r="N951" s="33">
        <v>80.922533160889799</v>
      </c>
      <c r="O951" s="33">
        <v>37207.139785321648</v>
      </c>
      <c r="P951" s="33">
        <v>26.339142131057926</v>
      </c>
      <c r="Q951" s="33">
        <v>28.433346549933503</v>
      </c>
      <c r="R951" s="33">
        <v>19.842245101295251</v>
      </c>
      <c r="S951" s="37">
        <v>-3.9506760425545998E-3</v>
      </c>
      <c r="T951" s="37">
        <v>0.99604932395744539</v>
      </c>
      <c r="U951" s="37">
        <v>6.19525153070275E-2</v>
      </c>
      <c r="V951" s="37">
        <v>3.6675812141729658E-2</v>
      </c>
      <c r="W951" s="37">
        <v>-3.347581869896743E-2</v>
      </c>
      <c r="X951" s="37">
        <v>4.52354151272365E-2</v>
      </c>
    </row>
    <row r="952" spans="1:24" x14ac:dyDescent="0.3">
      <c r="A952" s="34">
        <v>38443</v>
      </c>
      <c r="B952" s="33">
        <v>1164.43</v>
      </c>
      <c r="C952" s="33">
        <v>20.463333333333331</v>
      </c>
      <c r="D952" s="33">
        <v>61.233333333333327</v>
      </c>
      <c r="E952" s="37">
        <v>0.20497239658134303</v>
      </c>
      <c r="F952" s="37">
        <v>-2.3871512542843476E-3</v>
      </c>
      <c r="G952" s="37">
        <v>-0.15760581888555336</v>
      </c>
      <c r="H952" s="37">
        <v>-3.1064594281929203E-2</v>
      </c>
      <c r="I952" s="33">
        <v>194.6</v>
      </c>
      <c r="J952" s="33">
        <v>4.34</v>
      </c>
      <c r="K952" s="33">
        <v>1554.2866690133608</v>
      </c>
      <c r="L952" s="33">
        <v>27.314554076738606</v>
      </c>
      <c r="M952" s="33">
        <v>715687.5899399264</v>
      </c>
      <c r="N952" s="33">
        <v>81.734542822884535</v>
      </c>
      <c r="O952" s="33">
        <v>37635.527045268056</v>
      </c>
      <c r="P952" s="33">
        <v>25.408922569114456</v>
      </c>
      <c r="Q952" s="33">
        <v>27.427971644284618</v>
      </c>
      <c r="R952" s="33">
        <v>19.016276537833427</v>
      </c>
      <c r="S952" s="37">
        <v>-2.5830802973984584E-2</v>
      </c>
      <c r="T952" s="37">
        <v>0.97416919702601545</v>
      </c>
      <c r="U952" s="37">
        <v>8.0342217820731809E-2</v>
      </c>
      <c r="V952" s="37">
        <v>2.8371008297688682E-2</v>
      </c>
      <c r="W952" s="37">
        <v>-2.1787663098068233E-2</v>
      </c>
      <c r="X952" s="37">
        <v>4.5526109841504514E-2</v>
      </c>
    </row>
    <row r="953" spans="1:24" x14ac:dyDescent="0.3">
      <c r="A953" s="34">
        <v>38473</v>
      </c>
      <c r="B953" s="33">
        <v>1178.28</v>
      </c>
      <c r="C953" s="33">
        <v>20.696666666666665</v>
      </c>
      <c r="D953" s="33">
        <v>62.24666666666667</v>
      </c>
      <c r="E953" s="37">
        <v>0.19504805689293248</v>
      </c>
      <c r="F953" s="37">
        <v>-2.5350351397364079E-2</v>
      </c>
      <c r="G953" s="37">
        <v>-0.15442594880671168</v>
      </c>
      <c r="H953" s="37">
        <v>-3.4190233162842532E-2</v>
      </c>
      <c r="I953" s="33">
        <v>194.4</v>
      </c>
      <c r="J953" s="33">
        <v>4.1399999999999997</v>
      </c>
      <c r="K953" s="33">
        <v>1574.3917944444443</v>
      </c>
      <c r="L953" s="33">
        <v>27.654430332647458</v>
      </c>
      <c r="M953" s="33">
        <v>726006.35339668358</v>
      </c>
      <c r="N953" s="33">
        <v>83.172625548696843</v>
      </c>
      <c r="O953" s="33">
        <v>38353.766063894465</v>
      </c>
      <c r="P953" s="33">
        <v>25.650230187182963</v>
      </c>
      <c r="Q953" s="33">
        <v>27.686995391999098</v>
      </c>
      <c r="R953" s="33">
        <v>18.929206383206598</v>
      </c>
      <c r="S953" s="37">
        <v>1.1824051087475439E-2</v>
      </c>
      <c r="T953" s="37">
        <v>1.0118240510874754</v>
      </c>
      <c r="U953" s="37">
        <v>0.11619099360635299</v>
      </c>
      <c r="V953" s="37">
        <v>5.0188821026670105E-2</v>
      </c>
      <c r="W953" s="37">
        <v>-9.0063215416291698E-3</v>
      </c>
      <c r="X953" s="37">
        <v>4.8866060703232961E-2</v>
      </c>
    </row>
    <row r="954" spans="1:24" x14ac:dyDescent="0.3">
      <c r="A954" s="34">
        <v>38504</v>
      </c>
      <c r="B954" s="33">
        <v>1202.25</v>
      </c>
      <c r="C954" s="33">
        <v>20.93</v>
      </c>
      <c r="D954" s="33">
        <v>63.26</v>
      </c>
      <c r="E954" s="37">
        <v>0.18544424522114311</v>
      </c>
      <c r="F954" s="37">
        <v>-4.9143323983661169E-2</v>
      </c>
      <c r="G954" s="37">
        <v>-0.15139601283492921</v>
      </c>
      <c r="H954" s="37">
        <v>-3.7310336724225124E-2</v>
      </c>
      <c r="I954" s="33">
        <v>194.5</v>
      </c>
      <c r="J954" s="33">
        <v>4</v>
      </c>
      <c r="K954" s="33">
        <v>1605.5940578406169</v>
      </c>
      <c r="L954" s="33">
        <v>27.951826683804626</v>
      </c>
      <c r="M954" s="33">
        <v>741468.92241243843</v>
      </c>
      <c r="N954" s="33">
        <v>84.483160822622096</v>
      </c>
      <c r="O954" s="33">
        <v>39014.617618474404</v>
      </c>
      <c r="P954" s="33">
        <v>26.068394871883985</v>
      </c>
      <c r="Q954" s="33">
        <v>28.136067840768241</v>
      </c>
      <c r="R954" s="33">
        <v>19.004900411002215</v>
      </c>
      <c r="S954" s="37">
        <v>2.0139053188572901E-2</v>
      </c>
      <c r="T954" s="37">
        <v>1.020139053188573</v>
      </c>
      <c r="U954" s="37">
        <v>9.2797448020092377E-2</v>
      </c>
      <c r="V954" s="37">
        <v>5.4067803697717132E-2</v>
      </c>
      <c r="W954" s="37">
        <v>-2.4190467491212342E-2</v>
      </c>
      <c r="X954" s="37">
        <v>4.8497847572734898E-2</v>
      </c>
    </row>
    <row r="955" spans="1:24" x14ac:dyDescent="0.3">
      <c r="A955" s="34">
        <v>38534</v>
      </c>
      <c r="B955" s="33">
        <v>1222.24</v>
      </c>
      <c r="C955" s="33">
        <v>21.11</v>
      </c>
      <c r="D955" s="33">
        <v>64.33</v>
      </c>
      <c r="E955" s="37">
        <v>0.17614567994559494</v>
      </c>
      <c r="F955" s="37">
        <v>-7.3876494129848869E-2</v>
      </c>
      <c r="G955" s="37">
        <v>-0.14850531730510852</v>
      </c>
      <c r="H955" s="37">
        <v>-4.0426444147827034E-2</v>
      </c>
      <c r="I955" s="33">
        <v>195.4</v>
      </c>
      <c r="J955" s="33">
        <v>4.18</v>
      </c>
      <c r="K955" s="33">
        <v>1624.7722964176048</v>
      </c>
      <c r="L955" s="33">
        <v>28.062363510747179</v>
      </c>
      <c r="M955" s="33">
        <v>751405.4411418112</v>
      </c>
      <c r="N955" s="33">
        <v>85.516430348004079</v>
      </c>
      <c r="O955" s="33">
        <v>39548.625497981338</v>
      </c>
      <c r="P955" s="33">
        <v>26.287871091254743</v>
      </c>
      <c r="Q955" s="33">
        <v>28.369905062639255</v>
      </c>
      <c r="R955" s="33">
        <v>18.999533654593503</v>
      </c>
      <c r="S955" s="37">
        <v>1.6490439635277476E-2</v>
      </c>
      <c r="T955" s="37">
        <v>1.0164904396352774</v>
      </c>
      <c r="U955" s="37">
        <v>4.0186763427709327E-2</v>
      </c>
      <c r="V955" s="37">
        <v>3.1935992021153936E-2</v>
      </c>
      <c r="W955" s="37">
        <v>-3.584917212989458E-2</v>
      </c>
      <c r="X955" s="37">
        <v>4.5891153149893782E-2</v>
      </c>
    </row>
    <row r="956" spans="1:24" x14ac:dyDescent="0.3">
      <c r="A956" s="34">
        <v>38565</v>
      </c>
      <c r="B956" s="33">
        <v>1224.27</v>
      </c>
      <c r="C956" s="33">
        <v>21.29</v>
      </c>
      <c r="D956" s="33">
        <v>65.399999999999991</v>
      </c>
      <c r="E956" s="37">
        <v>0.17767252395518995</v>
      </c>
      <c r="F956" s="37">
        <v>-9.1452388424192677E-2</v>
      </c>
      <c r="G956" s="37">
        <v>-0.14722758258391666</v>
      </c>
      <c r="H956" s="37">
        <v>-4.3594008957553054E-2</v>
      </c>
      <c r="I956" s="33">
        <v>196.4</v>
      </c>
      <c r="J956" s="33">
        <v>4.26</v>
      </c>
      <c r="K956" s="33">
        <v>1619.1843447556007</v>
      </c>
      <c r="L956" s="33">
        <v>28.157542617107939</v>
      </c>
      <c r="M956" s="33">
        <v>749906.35535520723</v>
      </c>
      <c r="N956" s="33">
        <v>86.496161914460259</v>
      </c>
      <c r="O956" s="33">
        <v>40059.689153724707</v>
      </c>
      <c r="P956" s="33">
        <v>26.104381410936146</v>
      </c>
      <c r="Q956" s="33">
        <v>28.168980742317423</v>
      </c>
      <c r="R956" s="33">
        <v>18.719724770642205</v>
      </c>
      <c r="S956" s="37">
        <v>1.6595071885084161E-3</v>
      </c>
      <c r="T956" s="37">
        <v>1.0016595071885084</v>
      </c>
      <c r="U956" s="37">
        <v>2.9068887203532512E-2</v>
      </c>
      <c r="V956" s="37">
        <v>4.177840539656863E-3</v>
      </c>
      <c r="W956" s="37">
        <v>-3.9767360417445552E-2</v>
      </c>
      <c r="X956" s="37">
        <v>4.4002586310931235E-2</v>
      </c>
    </row>
    <row r="957" spans="1:24" x14ac:dyDescent="0.3">
      <c r="A957" s="34">
        <v>38596</v>
      </c>
      <c r="B957" s="33">
        <v>1225.92</v>
      </c>
      <c r="C957" s="33">
        <v>21.47</v>
      </c>
      <c r="D957" s="33">
        <v>66.47</v>
      </c>
      <c r="E957" s="37">
        <v>0.17914980875017195</v>
      </c>
      <c r="F957" s="37">
        <v>-0.10936827566986107</v>
      </c>
      <c r="G957" s="37">
        <v>-0.14599901000006854</v>
      </c>
      <c r="H957" s="37">
        <v>-4.6756849381781596E-2</v>
      </c>
      <c r="I957" s="33">
        <v>198.8</v>
      </c>
      <c r="J957" s="33">
        <v>4.2</v>
      </c>
      <c r="K957" s="33">
        <v>1601.7927452716299</v>
      </c>
      <c r="L957" s="33">
        <v>28.052801358148891</v>
      </c>
      <c r="M957" s="33">
        <v>742934.33277438127</v>
      </c>
      <c r="N957" s="33">
        <v>86.850009607645859</v>
      </c>
      <c r="O957" s="33">
        <v>40282.273802134812</v>
      </c>
      <c r="P957" s="33">
        <v>25.730122990164467</v>
      </c>
      <c r="Q957" s="33">
        <v>27.76246340846556</v>
      </c>
      <c r="R957" s="33">
        <v>18.443207462012939</v>
      </c>
      <c r="S957" s="37">
        <v>1.34683453072613E-3</v>
      </c>
      <c r="T957" s="37">
        <v>1.0013468345307261</v>
      </c>
      <c r="U957" s="37">
        <v>4.9070416193931043E-2</v>
      </c>
      <c r="V957" s="37">
        <v>9.9081112510424063E-3</v>
      </c>
      <c r="W957" s="37">
        <v>-3.8726480809653463E-2</v>
      </c>
      <c r="X957" s="37">
        <v>4.1165966958916833E-2</v>
      </c>
    </row>
    <row r="958" spans="1:24" x14ac:dyDescent="0.3">
      <c r="A958" s="34">
        <v>38626</v>
      </c>
      <c r="B958" s="33">
        <v>1191.96</v>
      </c>
      <c r="C958" s="33">
        <v>21.72</v>
      </c>
      <c r="D958" s="33">
        <v>67.589999999999989</v>
      </c>
      <c r="E958" s="37">
        <v>0.1805799087907205</v>
      </c>
      <c r="F958" s="37">
        <v>-0.12766124502638565</v>
      </c>
      <c r="G958" s="37">
        <v>-0.144816793223697</v>
      </c>
      <c r="H958" s="37">
        <v>-4.9916567175172233E-2</v>
      </c>
      <c r="I958" s="33">
        <v>199.2</v>
      </c>
      <c r="J958" s="33">
        <v>4.46</v>
      </c>
      <c r="K958" s="33">
        <v>1554.293101807229</v>
      </c>
      <c r="L958" s="33">
        <v>28.322465662650604</v>
      </c>
      <c r="M958" s="33">
        <v>721998.01729550736</v>
      </c>
      <c r="N958" s="33">
        <v>88.136070632530107</v>
      </c>
      <c r="O958" s="33">
        <v>40940.841965337204</v>
      </c>
      <c r="P958" s="33">
        <v>24.87653872364795</v>
      </c>
      <c r="Q958" s="33">
        <v>26.840542701863455</v>
      </c>
      <c r="R958" s="33">
        <v>17.635153129161122</v>
      </c>
      <c r="S958" s="37">
        <v>-2.8092571497019297E-2</v>
      </c>
      <c r="T958" s="37">
        <v>0.97190742850298073</v>
      </c>
      <c r="U958" s="37">
        <v>7.226647681054077E-2</v>
      </c>
      <c r="V958" s="37">
        <v>-8.2225767154175955E-3</v>
      </c>
      <c r="W958" s="37">
        <v>-3.2809586880211405E-2</v>
      </c>
      <c r="X958" s="37">
        <v>3.6103720005180584E-2</v>
      </c>
    </row>
    <row r="959" spans="1:24" x14ac:dyDescent="0.3">
      <c r="A959" s="34">
        <v>38657</v>
      </c>
      <c r="B959" s="33">
        <v>1237.3699999999999</v>
      </c>
      <c r="C959" s="33">
        <v>21.97</v>
      </c>
      <c r="D959" s="33">
        <v>68.709999999999994</v>
      </c>
      <c r="E959" s="37">
        <v>0.17557114972146093</v>
      </c>
      <c r="F959" s="37">
        <v>-0.22993806801547256</v>
      </c>
      <c r="G959" s="37">
        <v>-0.14318361503422938</v>
      </c>
      <c r="H959" s="37">
        <v>-5.3101929909323164E-2</v>
      </c>
      <c r="I959" s="33">
        <v>197.6</v>
      </c>
      <c r="J959" s="33">
        <v>4.54</v>
      </c>
      <c r="K959" s="33">
        <v>1626.5717085526314</v>
      </c>
      <c r="L959" s="33">
        <v>28.880432236842104</v>
      </c>
      <c r="M959" s="33">
        <v>756690.73083079082</v>
      </c>
      <c r="N959" s="33">
        <v>90.322007236842083</v>
      </c>
      <c r="O959" s="33">
        <v>42018.32929146789</v>
      </c>
      <c r="P959" s="33">
        <v>25.931783309069012</v>
      </c>
      <c r="Q959" s="33">
        <v>27.977205472367217</v>
      </c>
      <c r="R959" s="33">
        <v>18.008586814146412</v>
      </c>
      <c r="S959" s="37">
        <v>3.7389148404339087E-2</v>
      </c>
      <c r="T959" s="37">
        <v>1.0373891484043392</v>
      </c>
      <c r="U959" s="37">
        <v>0.14082451785473715</v>
      </c>
      <c r="V959" s="37">
        <v>-8.4703060301295707E-2</v>
      </c>
      <c r="W959" s="37">
        <v>-1.8688341204926573E-2</v>
      </c>
      <c r="X959" s="37">
        <v>4.2947456829350195E-2</v>
      </c>
    </row>
    <row r="960" spans="1:24" x14ac:dyDescent="0.3">
      <c r="A960" s="34">
        <v>38687</v>
      </c>
      <c r="B960" s="33">
        <v>1262.07</v>
      </c>
      <c r="C960" s="33">
        <v>22.22</v>
      </c>
      <c r="D960" s="33">
        <v>69.83</v>
      </c>
      <c r="E960" s="37">
        <v>0.1707243686248876</v>
      </c>
      <c r="F960" s="37">
        <v>-0.37217041257686345</v>
      </c>
      <c r="G960" s="37">
        <v>-0.14161579124800694</v>
      </c>
      <c r="H960" s="37">
        <v>-5.62835927920875E-2</v>
      </c>
      <c r="I960" s="33">
        <v>196.8</v>
      </c>
      <c r="J960" s="33">
        <v>4.47</v>
      </c>
      <c r="K960" s="33">
        <v>1665.7849019817072</v>
      </c>
      <c r="L960" s="33">
        <v>29.327803150406499</v>
      </c>
      <c r="M960" s="33">
        <v>776069.89472599991</v>
      </c>
      <c r="N960" s="33">
        <v>92.167438973577234</v>
      </c>
      <c r="O960" s="33">
        <v>42939.742445915501</v>
      </c>
      <c r="P960" s="33">
        <v>26.443803114292397</v>
      </c>
      <c r="Q960" s="33">
        <v>28.527159043907641</v>
      </c>
      <c r="R960" s="33">
        <v>18.073464127165973</v>
      </c>
      <c r="S960" s="37">
        <v>1.9765070655174688E-2</v>
      </c>
      <c r="T960" s="37">
        <v>1.0197650706551746</v>
      </c>
      <c r="U960" s="37">
        <v>0.11989575755174342</v>
      </c>
      <c r="V960" s="37">
        <v>-0.12896398343887228</v>
      </c>
      <c r="W960" s="37">
        <v>-2.1468828349850533E-2</v>
      </c>
      <c r="X960" s="37">
        <v>4.1955946778431397E-2</v>
      </c>
    </row>
    <row r="961" spans="1:24" x14ac:dyDescent="0.3">
      <c r="A961" s="34">
        <v>38718</v>
      </c>
      <c r="B961" s="33">
        <v>1278.73</v>
      </c>
      <c r="C961" s="33">
        <v>22.406666666666666</v>
      </c>
      <c r="D961" s="33">
        <v>70.776666666666657</v>
      </c>
      <c r="E961" s="37">
        <v>0.16603183312312919</v>
      </c>
      <c r="F961" s="37">
        <v>-0.61741671401836529</v>
      </c>
      <c r="G961" s="37">
        <v>-0.14010942925664072</v>
      </c>
      <c r="H961" s="37">
        <v>-5.9463185433289656E-2</v>
      </c>
      <c r="I961" s="33">
        <v>198.3</v>
      </c>
      <c r="J961" s="33">
        <v>4.42</v>
      </c>
      <c r="K961" s="33">
        <v>1675.0073307614723</v>
      </c>
      <c r="L961" s="33">
        <v>29.350473457723982</v>
      </c>
      <c r="M961" s="33">
        <v>781506.02129832341</v>
      </c>
      <c r="N961" s="33">
        <v>92.710294990754733</v>
      </c>
      <c r="O961" s="33">
        <v>43255.723387598897</v>
      </c>
      <c r="P961" s="33">
        <v>26.468702626685708</v>
      </c>
      <c r="Q961" s="33">
        <v>28.551311891344469</v>
      </c>
      <c r="R961" s="33">
        <v>18.067112513540248</v>
      </c>
      <c r="S961" s="37">
        <v>1.3114167795042318E-2</v>
      </c>
      <c r="T961" s="37">
        <v>1.0131141677950424</v>
      </c>
      <c r="U961" s="37">
        <v>0.11994258425278326</v>
      </c>
      <c r="V961" s="37">
        <v>-0.13747408209648082</v>
      </c>
      <c r="W961" s="37">
        <v>-1.851790212823845E-2</v>
      </c>
      <c r="X961" s="37">
        <v>3.8695701234187752E-2</v>
      </c>
    </row>
    <row r="962" spans="1:24" x14ac:dyDescent="0.3">
      <c r="A962" s="34">
        <v>38749</v>
      </c>
      <c r="B962" s="33">
        <v>1276.6500000000001</v>
      </c>
      <c r="C962" s="33">
        <v>22.593333333333334</v>
      </c>
      <c r="D962" s="33">
        <v>71.723333333333343</v>
      </c>
      <c r="E962" s="37">
        <v>0.15822967191603543</v>
      </c>
      <c r="F962" s="37">
        <v>-0.69118464385989231</v>
      </c>
      <c r="G962" s="37">
        <v>-0.13943657202040871</v>
      </c>
      <c r="H962" s="37">
        <v>-6.0828570156234107E-2</v>
      </c>
      <c r="I962" s="33">
        <v>198.7</v>
      </c>
      <c r="J962" s="33">
        <v>4.57</v>
      </c>
      <c r="K962" s="33">
        <v>1668.9162931555109</v>
      </c>
      <c r="L962" s="33">
        <v>29.535410736453617</v>
      </c>
      <c r="M962" s="33">
        <v>779812.4919217173</v>
      </c>
      <c r="N962" s="33">
        <v>93.761202835094792</v>
      </c>
      <c r="O962" s="33">
        <v>43810.559899423213</v>
      </c>
      <c r="P962" s="33">
        <v>26.249624763583288</v>
      </c>
      <c r="Q962" s="33">
        <v>28.312953220671435</v>
      </c>
      <c r="R962" s="33">
        <v>17.799646790909513</v>
      </c>
      <c r="S962" s="37">
        <v>-1.6279382787413507E-3</v>
      </c>
      <c r="T962" s="37">
        <v>0.9983720617212587</v>
      </c>
      <c r="U962" s="37">
        <v>0.11146982689035911</v>
      </c>
      <c r="V962" s="37">
        <v>-0.14632476789814231</v>
      </c>
      <c r="W962" s="37">
        <v>-1.4720649775563199E-2</v>
      </c>
      <c r="X962" s="37">
        <v>3.0301571379718339E-2</v>
      </c>
    </row>
    <row r="963" spans="1:24" x14ac:dyDescent="0.3">
      <c r="A963" s="34">
        <v>38777</v>
      </c>
      <c r="B963" s="33">
        <v>1293.74</v>
      </c>
      <c r="C963" s="33">
        <v>22.78</v>
      </c>
      <c r="D963" s="33">
        <v>72.67</v>
      </c>
      <c r="E963" s="37">
        <v>0.15063212557905326</v>
      </c>
      <c r="F963" s="37">
        <v>-0.78414180572016257</v>
      </c>
      <c r="G963" s="37">
        <v>-0.13878351846408465</v>
      </c>
      <c r="H963" s="37">
        <v>-6.2176246627316356E-2</v>
      </c>
      <c r="I963" s="33">
        <v>199.8</v>
      </c>
      <c r="J963" s="33">
        <v>4.72</v>
      </c>
      <c r="K963" s="33">
        <v>1681.9461772772772</v>
      </c>
      <c r="L963" s="33">
        <v>29.615482182182181</v>
      </c>
      <c r="M963" s="33">
        <v>787053.96354974667</v>
      </c>
      <c r="N963" s="33">
        <v>94.475728278278268</v>
      </c>
      <c r="O963" s="33">
        <v>44209.200868149775</v>
      </c>
      <c r="P963" s="33">
        <v>26.327837778667678</v>
      </c>
      <c r="Q963" s="33">
        <v>28.39507373397662</v>
      </c>
      <c r="R963" s="33">
        <v>17.802944819044999</v>
      </c>
      <c r="S963" s="37">
        <v>1.329778892412789E-2</v>
      </c>
      <c r="T963" s="37">
        <v>1.0132977889241279</v>
      </c>
      <c r="U963" s="37">
        <v>0.1293009065894688</v>
      </c>
      <c r="V963" s="37">
        <v>-0.17046428931498081</v>
      </c>
      <c r="W963" s="37">
        <v>-8.5715512057094045E-3</v>
      </c>
      <c r="X963" s="37">
        <v>2.971845269532114E-2</v>
      </c>
    </row>
    <row r="964" spans="1:24" x14ac:dyDescent="0.3">
      <c r="A964" s="34">
        <v>38808</v>
      </c>
      <c r="B964" s="33">
        <v>1302.17</v>
      </c>
      <c r="C964" s="33">
        <v>23</v>
      </c>
      <c r="D964" s="33">
        <v>73.276666666666657</v>
      </c>
      <c r="E964" s="37">
        <v>0.14323124906916429</v>
      </c>
      <c r="F964" s="37">
        <v>-0.91181343614237154</v>
      </c>
      <c r="G964" s="37">
        <v>-0.1381494035406412</v>
      </c>
      <c r="H964" s="37">
        <v>-6.3506678417664553E-2</v>
      </c>
      <c r="I964" s="33">
        <v>201.5</v>
      </c>
      <c r="J964" s="33">
        <v>4.99</v>
      </c>
      <c r="K964" s="33">
        <v>1678.6231464516127</v>
      </c>
      <c r="L964" s="33">
        <v>29.649225806451611</v>
      </c>
      <c r="M964" s="33">
        <v>786655.1540035177</v>
      </c>
      <c r="N964" s="33">
        <v>94.460714623655903</v>
      </c>
      <c r="O964" s="33">
        <v>44267.236613906869</v>
      </c>
      <c r="P964" s="33">
        <v>26.14728094387451</v>
      </c>
      <c r="Q964" s="33">
        <v>28.198403856607353</v>
      </c>
      <c r="R964" s="33">
        <v>17.770595460128284</v>
      </c>
      <c r="S964" s="37">
        <v>6.4948550863758838E-3</v>
      </c>
      <c r="T964" s="37">
        <v>1.0064948550863759</v>
      </c>
      <c r="U964" s="37">
        <v>8.4895031113712438E-2</v>
      </c>
      <c r="V964" s="37">
        <v>-0.19566771627907453</v>
      </c>
      <c r="W964" s="37">
        <v>-1.3758474773939433E-2</v>
      </c>
      <c r="X964" s="37">
        <v>3.4225444882513223E-2</v>
      </c>
    </row>
    <row r="965" spans="1:24" x14ac:dyDescent="0.3">
      <c r="A965" s="34">
        <v>38838</v>
      </c>
      <c r="B965" s="33">
        <v>1290.01</v>
      </c>
      <c r="C965" s="33">
        <v>23.22</v>
      </c>
      <c r="D965" s="33">
        <v>73.883333333333326</v>
      </c>
      <c r="E965" s="37">
        <v>0.14182189270901935</v>
      </c>
      <c r="F965" s="37">
        <v>-0.90492964711267909</v>
      </c>
      <c r="G965" s="37">
        <v>-0.13773289017537804</v>
      </c>
      <c r="H965" s="37">
        <v>-6.4146421848854551E-2</v>
      </c>
      <c r="I965" s="33">
        <v>202.5</v>
      </c>
      <c r="J965" s="33">
        <v>5.1100000000000003</v>
      </c>
      <c r="K965" s="33">
        <v>1654.7356421234567</v>
      </c>
      <c r="L965" s="33">
        <v>29.785010666666665</v>
      </c>
      <c r="M965" s="33">
        <v>776623.90661750501</v>
      </c>
      <c r="N965" s="33">
        <v>94.772432016460897</v>
      </c>
      <c r="O965" s="33">
        <v>44479.936564256604</v>
      </c>
      <c r="P965" s="33">
        <v>25.650640708757329</v>
      </c>
      <c r="Q965" s="33">
        <v>27.661895284857184</v>
      </c>
      <c r="R965" s="33">
        <v>17.460094743965712</v>
      </c>
      <c r="S965" s="37">
        <v>-9.3821333379273241E-3</v>
      </c>
      <c r="T965" s="37">
        <v>0.99061786666207263</v>
      </c>
      <c r="U965" s="37">
        <v>0.12047350496217613</v>
      </c>
      <c r="V965" s="37">
        <v>-0.16248555456586056</v>
      </c>
      <c r="W965" s="37">
        <v>-1.0997266687164053E-2</v>
      </c>
      <c r="X965" s="37">
        <v>3.6166001882492083E-2</v>
      </c>
    </row>
    <row r="966" spans="1:24" x14ac:dyDescent="0.3">
      <c r="A966" s="34">
        <v>38869</v>
      </c>
      <c r="B966" s="33">
        <v>1253.17</v>
      </c>
      <c r="C966" s="33">
        <v>23.44</v>
      </c>
      <c r="D966" s="33">
        <v>74.489999999999995</v>
      </c>
      <c r="E966" s="37">
        <v>0.14043558690860336</v>
      </c>
      <c r="F966" s="37">
        <v>-0.8983012410435256</v>
      </c>
      <c r="G966" s="37">
        <v>-0.1373240291845117</v>
      </c>
      <c r="H966" s="37">
        <v>-6.4779708238932088E-2</v>
      </c>
      <c r="I966" s="33">
        <v>202.9</v>
      </c>
      <c r="J966" s="33">
        <v>5.1100000000000003</v>
      </c>
      <c r="K966" s="33">
        <v>1604.310828043371</v>
      </c>
      <c r="L966" s="33">
        <v>30.007936520453423</v>
      </c>
      <c r="M966" s="33">
        <v>754131.46628663014</v>
      </c>
      <c r="N966" s="33">
        <v>95.3622521931986</v>
      </c>
      <c r="O966" s="33">
        <v>44826.5222784547</v>
      </c>
      <c r="P966" s="33">
        <v>24.749582241646365</v>
      </c>
      <c r="Q966" s="33">
        <v>26.690943997751571</v>
      </c>
      <c r="R966" s="33">
        <v>16.82333199087126</v>
      </c>
      <c r="S966" s="37">
        <v>-2.897362918903983E-2</v>
      </c>
      <c r="T966" s="37">
        <v>0.97102637081096022</v>
      </c>
      <c r="U966" s="37">
        <v>0.16720993807885498</v>
      </c>
      <c r="V966" s="37">
        <v>-0.13958047763037174</v>
      </c>
      <c r="W966" s="37">
        <v>-8.0980793026719233E-3</v>
      </c>
      <c r="X966" s="37">
        <v>3.6626385985108811E-2</v>
      </c>
    </row>
    <row r="967" spans="1:24" x14ac:dyDescent="0.3">
      <c r="A967" s="34">
        <v>38899</v>
      </c>
      <c r="B967" s="33">
        <v>1260.24</v>
      </c>
      <c r="C967" s="33">
        <v>23.66</v>
      </c>
      <c r="D967" s="33">
        <v>75.849999999999994</v>
      </c>
      <c r="E967" s="37">
        <v>0.1390717707514959</v>
      </c>
      <c r="F967" s="37">
        <v>-0.89191281407306633</v>
      </c>
      <c r="G967" s="37">
        <v>-0.1369226107462409</v>
      </c>
      <c r="H967" s="37">
        <v>-6.5406647499666182E-2</v>
      </c>
      <c r="I967" s="33">
        <v>203.5</v>
      </c>
      <c r="J967" s="33">
        <v>5.09</v>
      </c>
      <c r="K967" s="33">
        <v>1608.6050158230958</v>
      </c>
      <c r="L967" s="33">
        <v>30.200275085995084</v>
      </c>
      <c r="M967" s="33">
        <v>757333.02601441042</v>
      </c>
      <c r="N967" s="33">
        <v>96.817027272727259</v>
      </c>
      <c r="O967" s="33">
        <v>45581.563847515572</v>
      </c>
      <c r="P967" s="33">
        <v>24.696786766853307</v>
      </c>
      <c r="Q967" s="33">
        <v>26.634874022226963</v>
      </c>
      <c r="R967" s="33">
        <v>16.614897824653923</v>
      </c>
      <c r="S967" s="37">
        <v>5.6258379230972686E-3</v>
      </c>
      <c r="T967" s="37">
        <v>1.0056258379230973</v>
      </c>
      <c r="U967" s="37">
        <v>0.20446100115817067</v>
      </c>
      <c r="V967" s="37">
        <v>-0.12144459607195923</v>
      </c>
      <c r="W967" s="37">
        <v>-1.0144977443577119E-2</v>
      </c>
      <c r="X967" s="37">
        <v>4.0458917696786223E-2</v>
      </c>
    </row>
    <row r="968" spans="1:24" x14ac:dyDescent="0.3">
      <c r="A968" s="34">
        <v>38930</v>
      </c>
      <c r="B968" s="33">
        <v>1287.1500000000001</v>
      </c>
      <c r="C968" s="33">
        <v>23.88</v>
      </c>
      <c r="D968" s="33">
        <v>77.209999999999994</v>
      </c>
      <c r="E968" s="37">
        <v>9.0723393072399627E-2</v>
      </c>
      <c r="F968" s="37">
        <v>-0.8406810428750302</v>
      </c>
      <c r="G968" s="37">
        <v>-0.13805376079393206</v>
      </c>
      <c r="H968" s="37">
        <v>-6.636911865294115E-2</v>
      </c>
      <c r="I968" s="33">
        <v>203.9</v>
      </c>
      <c r="J968" s="33">
        <v>4.88</v>
      </c>
      <c r="K968" s="33">
        <v>1639.7306226091221</v>
      </c>
      <c r="L968" s="33">
        <v>30.42129298675821</v>
      </c>
      <c r="M968" s="33">
        <v>773180.52776019881</v>
      </c>
      <c r="N968" s="33">
        <v>98.359632810201077</v>
      </c>
      <c r="O968" s="33">
        <v>46379.418520269552</v>
      </c>
      <c r="P968" s="33">
        <v>25.051393562010958</v>
      </c>
      <c r="Q968" s="33">
        <v>27.017418909973298</v>
      </c>
      <c r="R968" s="33">
        <v>16.670768035228601</v>
      </c>
      <c r="S968" s="37">
        <v>2.1128292923526082E-2</v>
      </c>
      <c r="T968" s="37">
        <v>1.0211282929235261</v>
      </c>
      <c r="U968" s="37">
        <v>0.20286904863296007</v>
      </c>
      <c r="V968" s="37">
        <v>-0.11987541601699547</v>
      </c>
      <c r="W968" s="37">
        <v>-5.5492790231941314E-3</v>
      </c>
      <c r="X968" s="37">
        <v>4.2932208372993941E-2</v>
      </c>
    </row>
    <row r="969" spans="1:24" x14ac:dyDescent="0.3">
      <c r="A969" s="34">
        <v>38961</v>
      </c>
      <c r="B969" s="33">
        <v>1317.74</v>
      </c>
      <c r="C969" s="33">
        <v>24.1</v>
      </c>
      <c r="D969" s="33">
        <v>78.569999999999993</v>
      </c>
      <c r="E969" s="37">
        <v>4.406340588982216E-2</v>
      </c>
      <c r="F969" s="37">
        <v>-0.79801776806843128</v>
      </c>
      <c r="G969" s="37">
        <v>-0.13915147553383012</v>
      </c>
      <c r="H969" s="37">
        <v>-6.7306819732180223E-2</v>
      </c>
      <c r="I969" s="33">
        <v>202.9</v>
      </c>
      <c r="J969" s="33">
        <v>4.72</v>
      </c>
      <c r="K969" s="33">
        <v>1686.9734757023164</v>
      </c>
      <c r="L969" s="33">
        <v>30.852869886643667</v>
      </c>
      <c r="M969" s="33">
        <v>796669.23788220936</v>
      </c>
      <c r="N969" s="33">
        <v>100.58547663873827</v>
      </c>
      <c r="O969" s="33">
        <v>47501.253677057066</v>
      </c>
      <c r="P969" s="33">
        <v>25.644156440797389</v>
      </c>
      <c r="Q969" s="33">
        <v>27.655917575274064</v>
      </c>
      <c r="R969" s="33">
        <v>16.771541300750926</v>
      </c>
      <c r="S969" s="37">
        <v>2.3487676092434739E-2</v>
      </c>
      <c r="T969" s="37">
        <v>1.0234876760924347</v>
      </c>
      <c r="U969" s="37">
        <v>0.12563956722537606</v>
      </c>
      <c r="V969" s="37">
        <v>-0.10258508357160023</v>
      </c>
      <c r="W969" s="37">
        <v>-3.334151417103115E-2</v>
      </c>
      <c r="X969" s="37">
        <v>4.1853293616332721E-2</v>
      </c>
    </row>
    <row r="970" spans="1:24" x14ac:dyDescent="0.3">
      <c r="A970" s="34">
        <v>38991</v>
      </c>
      <c r="B970" s="33">
        <v>1363.38</v>
      </c>
      <c r="C970" s="33">
        <v>24.36</v>
      </c>
      <c r="D970" s="33">
        <v>79.55</v>
      </c>
      <c r="E970" s="37">
        <v>-9.9512043591920563E-4</v>
      </c>
      <c r="F970" s="37">
        <v>-0.76161141975303126</v>
      </c>
      <c r="G970" s="37">
        <v>-0.14021723205604797</v>
      </c>
      <c r="H970" s="37">
        <v>-6.8220734958438722E-2</v>
      </c>
      <c r="I970" s="33">
        <v>201.8</v>
      </c>
      <c r="J970" s="33">
        <v>4.7300000000000004</v>
      </c>
      <c r="K970" s="33">
        <v>1754.9159818632309</v>
      </c>
      <c r="L970" s="33">
        <v>31.355713974231907</v>
      </c>
      <c r="M970" s="33">
        <v>829988.89770034258</v>
      </c>
      <c r="N970" s="33">
        <v>102.3951989593657</v>
      </c>
      <c r="O970" s="33">
        <v>48427.890105518818</v>
      </c>
      <c r="P970" s="33">
        <v>26.538040282101722</v>
      </c>
      <c r="Q970" s="33">
        <v>28.617660202008306</v>
      </c>
      <c r="R970" s="33">
        <v>17.138654934003775</v>
      </c>
      <c r="S970" s="37">
        <v>3.404876259808718E-2</v>
      </c>
      <c r="T970" s="37">
        <v>1.0340487625980872</v>
      </c>
      <c r="U970" s="37">
        <v>0.13148052278861067</v>
      </c>
      <c r="V970" s="37">
        <v>-9.9238441299054347E-2</v>
      </c>
      <c r="W970" s="37">
        <v>-3.9912033728262131E-2</v>
      </c>
      <c r="X970" s="37">
        <v>3.890725490632807E-2</v>
      </c>
    </row>
    <row r="971" spans="1:24" x14ac:dyDescent="0.3">
      <c r="A971" s="34">
        <v>39022</v>
      </c>
      <c r="B971" s="33">
        <v>1388.64</v>
      </c>
      <c r="C971" s="33">
        <v>24.619999999999997</v>
      </c>
      <c r="D971" s="33">
        <v>80.53</v>
      </c>
      <c r="E971" s="37">
        <v>-6.6620893643512646E-2</v>
      </c>
      <c r="F971" s="37">
        <v>-0.59791932848855911</v>
      </c>
      <c r="G971" s="37">
        <v>-0.14267483648198764</v>
      </c>
      <c r="H971" s="37">
        <v>-6.7454935216060719E-2</v>
      </c>
      <c r="I971" s="33">
        <v>201.5</v>
      </c>
      <c r="J971" s="33">
        <v>4.5999999999999996</v>
      </c>
      <c r="K971" s="33">
        <v>1790.0913445161291</v>
      </c>
      <c r="L971" s="33">
        <v>31.737562580645154</v>
      </c>
      <c r="M971" s="33">
        <v>847875.97198048083</v>
      </c>
      <c r="N971" s="33">
        <v>103.81096322580643</v>
      </c>
      <c r="O971" s="33">
        <v>49170.016723980378</v>
      </c>
      <c r="P971" s="33">
        <v>26.928020270856489</v>
      </c>
      <c r="Q971" s="33">
        <v>29.034995488566953</v>
      </c>
      <c r="R971" s="33">
        <v>17.243760089407676</v>
      </c>
      <c r="S971" s="37">
        <v>1.835794028417331E-2</v>
      </c>
      <c r="T971" s="37">
        <v>1.0183579402841734</v>
      </c>
      <c r="U971" s="37">
        <v>0.12488190353137085</v>
      </c>
      <c r="V971" s="37">
        <v>-0.10315009656667762</v>
      </c>
      <c r="W971" s="37">
        <v>-4.1080323405072061E-2</v>
      </c>
      <c r="X971" s="37">
        <v>3.4862112667717327E-2</v>
      </c>
    </row>
    <row r="972" spans="1:24" x14ac:dyDescent="0.3">
      <c r="A972" s="34">
        <v>39052</v>
      </c>
      <c r="B972" s="33">
        <v>1416.42</v>
      </c>
      <c r="C972" s="33">
        <v>24.88</v>
      </c>
      <c r="D972" s="33">
        <v>81.510000000000005</v>
      </c>
      <c r="E972" s="37">
        <v>-0.13065983415052274</v>
      </c>
      <c r="F972" s="37">
        <v>-0.4926905501860217</v>
      </c>
      <c r="G972" s="37">
        <v>-0.1451023109828431</v>
      </c>
      <c r="H972" s="37">
        <v>-6.6713258648773532E-2</v>
      </c>
      <c r="I972" s="33">
        <v>201.8</v>
      </c>
      <c r="J972" s="33">
        <v>4.5599999999999996</v>
      </c>
      <c r="K972" s="33">
        <v>1823.1880290386518</v>
      </c>
      <c r="L972" s="33">
        <v>32.025047770069371</v>
      </c>
      <c r="M972" s="33">
        <v>864816.25607673335</v>
      </c>
      <c r="N972" s="33">
        <v>104.91807249752229</v>
      </c>
      <c r="O972" s="33">
        <v>49767.1404193774</v>
      </c>
      <c r="P972" s="33">
        <v>27.28268978757168</v>
      </c>
      <c r="Q972" s="33">
        <v>29.413282471660668</v>
      </c>
      <c r="R972" s="33">
        <v>17.377254324622747</v>
      </c>
      <c r="S972" s="37">
        <v>1.9807710547122114E-2</v>
      </c>
      <c r="T972" s="37">
        <v>1.0198077105471222</v>
      </c>
      <c r="U972" s="37">
        <v>4.8483216620080594E-2</v>
      </c>
      <c r="V972" s="37">
        <v>-0.10296251412954893</v>
      </c>
      <c r="W972" s="37">
        <v>-4.1585677450238556E-2</v>
      </c>
      <c r="X972" s="37">
        <v>3.4055458930164484E-2</v>
      </c>
    </row>
    <row r="973" spans="1:24" x14ac:dyDescent="0.3">
      <c r="A973" s="34">
        <v>39083</v>
      </c>
      <c r="B973" s="33">
        <v>1424.16</v>
      </c>
      <c r="C973" s="33">
        <v>25.083333333333332</v>
      </c>
      <c r="D973" s="33">
        <v>82.056666666666672</v>
      </c>
      <c r="E973" s="37">
        <v>-0.19316898255761217</v>
      </c>
      <c r="F973" s="37">
        <v>-0.41501351270001452</v>
      </c>
      <c r="G973" s="37">
        <v>-0.14750038609108618</v>
      </c>
      <c r="H973" s="37">
        <v>-6.599456336843712E-2</v>
      </c>
      <c r="I973" s="33">
        <v>202.416</v>
      </c>
      <c r="J973" s="33">
        <v>4.76</v>
      </c>
      <c r="K973" s="33">
        <v>1827.5720915342661</v>
      </c>
      <c r="L973" s="33">
        <v>32.188518117803596</v>
      </c>
      <c r="M973" s="33">
        <v>868168.1710888641</v>
      </c>
      <c r="N973" s="33">
        <v>105.30029907056097</v>
      </c>
      <c r="O973" s="33">
        <v>50021.757545253735</v>
      </c>
      <c r="P973" s="33">
        <v>27.20753665680714</v>
      </c>
      <c r="Q973" s="33">
        <v>29.327838512792738</v>
      </c>
      <c r="R973" s="33">
        <v>17.355811024901492</v>
      </c>
      <c r="S973" s="37">
        <v>5.4496047675646848E-3</v>
      </c>
      <c r="T973" s="37">
        <v>1.0054496047675647</v>
      </c>
      <c r="U973" s="37">
        <v>3.9180336607480326E-2</v>
      </c>
      <c r="V973" s="37">
        <v>-0.10280405474583709</v>
      </c>
      <c r="W973" s="37">
        <v>-4.2785650370563921E-2</v>
      </c>
      <c r="X973" s="37">
        <v>3.5733610255340942E-2</v>
      </c>
    </row>
    <row r="974" spans="1:24" x14ac:dyDescent="0.3">
      <c r="A974" s="34">
        <v>39114</v>
      </c>
      <c r="B974" s="33">
        <v>1444.8</v>
      </c>
      <c r="C974" s="33">
        <v>25.286666666666665</v>
      </c>
      <c r="D974" s="33">
        <v>82.603333333333339</v>
      </c>
      <c r="E974" s="37">
        <v>-0.22224719488371425</v>
      </c>
      <c r="F974" s="37">
        <v>-0.39745227209302358</v>
      </c>
      <c r="G974" s="37">
        <v>-0.14761961124322642</v>
      </c>
      <c r="H974" s="37">
        <v>-6.4684334559411472E-2</v>
      </c>
      <c r="I974" s="33">
        <v>203.499</v>
      </c>
      <c r="J974" s="33">
        <v>4.72</v>
      </c>
      <c r="K974" s="33">
        <v>1844.1915409903734</v>
      </c>
      <c r="L974" s="33">
        <v>32.276755790773741</v>
      </c>
      <c r="M974" s="33">
        <v>877340.78583099216</v>
      </c>
      <c r="N974" s="33">
        <v>105.43768590181442</v>
      </c>
      <c r="O974" s="33">
        <v>50160.072936687473</v>
      </c>
      <c r="P974" s="33">
        <v>27.315181413516612</v>
      </c>
      <c r="Q974" s="33">
        <v>29.439186629440346</v>
      </c>
      <c r="R974" s="33">
        <v>17.490819579516565</v>
      </c>
      <c r="S974" s="37">
        <v>1.4388737452099452E-2</v>
      </c>
      <c r="T974" s="37">
        <v>1.0143887374520995</v>
      </c>
      <c r="U974" s="37">
        <v>-3.9141905418319634E-2</v>
      </c>
      <c r="V974" s="37">
        <v>-0.10071736012541876</v>
      </c>
      <c r="W974" s="37">
        <v>-3.5089485883212923E-2</v>
      </c>
      <c r="X974" s="37">
        <v>3.6444535428991287E-2</v>
      </c>
    </row>
    <row r="975" spans="1:24" x14ac:dyDescent="0.3">
      <c r="A975" s="34">
        <v>39142</v>
      </c>
      <c r="B975" s="33">
        <v>1406.95</v>
      </c>
      <c r="C975" s="33">
        <v>25.49</v>
      </c>
      <c r="D975" s="33">
        <v>83.15</v>
      </c>
      <c r="E975" s="37">
        <v>-0.2509418514239532</v>
      </c>
      <c r="F975" s="37">
        <v>-0.38098971774134283</v>
      </c>
      <c r="G975" s="37">
        <v>-0.14773733293211944</v>
      </c>
      <c r="H975" s="37">
        <v>-6.3407956689582878E-2</v>
      </c>
      <c r="I975" s="33">
        <v>205.352</v>
      </c>
      <c r="J975" s="33">
        <v>4.5599999999999996</v>
      </c>
      <c r="K975" s="33">
        <v>1779.6733576980014</v>
      </c>
      <c r="L975" s="33">
        <v>32.242705062526781</v>
      </c>
      <c r="M975" s="33">
        <v>847925.66684363387</v>
      </c>
      <c r="N975" s="33">
        <v>105.17775307764229</v>
      </c>
      <c r="O975" s="33">
        <v>50111.957921779853</v>
      </c>
      <c r="P975" s="33">
        <v>26.2276055546509</v>
      </c>
      <c r="Q975" s="33">
        <v>28.264070221688105</v>
      </c>
      <c r="R975" s="33">
        <v>16.92062537582682</v>
      </c>
      <c r="S975" s="37">
        <v>-2.6546662782472651E-2</v>
      </c>
      <c r="T975" s="37">
        <v>0.97345333721752736</v>
      </c>
      <c r="U975" s="37">
        <v>-6.9327973829468648E-2</v>
      </c>
      <c r="V975" s="37">
        <v>-0.11587721729571543</v>
      </c>
      <c r="W975" s="37">
        <v>-3.028174156063157E-2</v>
      </c>
      <c r="X975" s="37">
        <v>3.7370565665121092E-2</v>
      </c>
    </row>
    <row r="976" spans="1:24" x14ac:dyDescent="0.3">
      <c r="A976" s="34">
        <v>39173</v>
      </c>
      <c r="B976" s="33">
        <v>1463.64</v>
      </c>
      <c r="C976" s="33">
        <v>25.716666666666669</v>
      </c>
      <c r="D976" s="33">
        <v>83.740000000000009</v>
      </c>
      <c r="E976" s="37">
        <v>-0.27926049763215965</v>
      </c>
      <c r="F976" s="37">
        <v>-0.3655062420366133</v>
      </c>
      <c r="G976" s="37">
        <v>-0.14785357943883737</v>
      </c>
      <c r="H976" s="37">
        <v>-6.2164033451460377E-2</v>
      </c>
      <c r="I976" s="33">
        <v>206.68600000000001</v>
      </c>
      <c r="J976" s="33">
        <v>4.6900000000000004</v>
      </c>
      <c r="K976" s="33">
        <v>1839.4321866018986</v>
      </c>
      <c r="L976" s="33">
        <v>32.319466807943776</v>
      </c>
      <c r="M976" s="33">
        <v>877680.98874367331</v>
      </c>
      <c r="N976" s="33">
        <v>105.24039470501147</v>
      </c>
      <c r="O976" s="33">
        <v>50215.220954193108</v>
      </c>
      <c r="P976" s="33">
        <v>26.976268314189088</v>
      </c>
      <c r="Q976" s="33">
        <v>29.066642443029881</v>
      </c>
      <c r="R976" s="33">
        <v>17.478385478863146</v>
      </c>
      <c r="S976" s="37">
        <v>3.9502242762898966E-2</v>
      </c>
      <c r="T976" s="37">
        <v>1.039502242762899</v>
      </c>
      <c r="U976" s="37">
        <v>-7.1094741082291746E-2</v>
      </c>
      <c r="V976" s="37">
        <v>-8.8934945825979828E-2</v>
      </c>
      <c r="W976" s="37">
        <v>-1.9631576313427157E-2</v>
      </c>
      <c r="X976" s="37">
        <v>4.1634635107425488E-2</v>
      </c>
    </row>
    <row r="977" spans="1:24" x14ac:dyDescent="0.3">
      <c r="A977" s="34">
        <v>39203</v>
      </c>
      <c r="B977" s="33">
        <v>1511.14</v>
      </c>
      <c r="C977" s="33">
        <v>25.943333333333335</v>
      </c>
      <c r="D977" s="33">
        <v>84.330000000000013</v>
      </c>
      <c r="E977" s="37">
        <v>-0.32087021975961039</v>
      </c>
      <c r="F977" s="37">
        <v>-0.35722581031001788</v>
      </c>
      <c r="G977" s="37">
        <v>-0.14970736705554311</v>
      </c>
      <c r="H977" s="37">
        <v>-6.1646696202503293E-2</v>
      </c>
      <c r="I977" s="33">
        <v>207.94900000000001</v>
      </c>
      <c r="J977" s="33">
        <v>4.75</v>
      </c>
      <c r="K977" s="33">
        <v>1887.5933446181514</v>
      </c>
      <c r="L977" s="33">
        <v>32.40630473497508</v>
      </c>
      <c r="M977" s="33">
        <v>901949.52819315169</v>
      </c>
      <c r="N977" s="33">
        <v>105.33818623797183</v>
      </c>
      <c r="O977" s="33">
        <v>50333.790193184286</v>
      </c>
      <c r="P977" s="33">
        <v>27.548490451851254</v>
      </c>
      <c r="Q977" s="33">
        <v>29.678159305539168</v>
      </c>
      <c r="R977" s="33">
        <v>17.919364401755008</v>
      </c>
      <c r="S977" s="37">
        <v>3.1937849209095641E-2</v>
      </c>
      <c r="T977" s="37">
        <v>1.0319378492090956</v>
      </c>
      <c r="U977" s="37">
        <v>-7.0790342925904248E-2</v>
      </c>
      <c r="V977" s="37">
        <v>-8.9240475918513695E-2</v>
      </c>
      <c r="W977" s="37">
        <v>-2.7769227154351928E-2</v>
      </c>
      <c r="X977" s="37">
        <v>3.7428311272821979E-2</v>
      </c>
    </row>
    <row r="978" spans="1:24" x14ac:dyDescent="0.3">
      <c r="A978" s="34">
        <v>39234</v>
      </c>
      <c r="B978" s="33">
        <v>1514.19</v>
      </c>
      <c r="C978" s="33">
        <v>26.17</v>
      </c>
      <c r="D978" s="33">
        <v>84.92</v>
      </c>
      <c r="E978" s="37">
        <v>-0.36190018625398079</v>
      </c>
      <c r="F978" s="37">
        <v>-0.34925785009814669</v>
      </c>
      <c r="G978" s="37">
        <v>-0.15155221378797989</v>
      </c>
      <c r="H978" s="37">
        <v>-6.1139171797417013E-2</v>
      </c>
      <c r="I978" s="33">
        <v>208.352</v>
      </c>
      <c r="J978" s="33">
        <v>5.0999999999999996</v>
      </c>
      <c r="K978" s="33">
        <v>1887.7447544060051</v>
      </c>
      <c r="L978" s="33">
        <v>32.62620953962525</v>
      </c>
      <c r="M978" s="33">
        <v>903321.02602442424</v>
      </c>
      <c r="N978" s="33">
        <v>105.86999289663646</v>
      </c>
      <c r="O978" s="33">
        <v>50660.763530332457</v>
      </c>
      <c r="P978" s="33">
        <v>27.418262740410601</v>
      </c>
      <c r="Q978" s="33">
        <v>29.53331815294467</v>
      </c>
      <c r="R978" s="33">
        <v>17.830781912388129</v>
      </c>
      <c r="S978" s="37">
        <v>2.0163096477512979E-3</v>
      </c>
      <c r="T978" s="37">
        <v>1.0020163096477512</v>
      </c>
      <c r="U978" s="37">
        <v>-7.8283897885882081E-2</v>
      </c>
      <c r="V978" s="37">
        <v>-0.12086438054048809</v>
      </c>
      <c r="W978" s="37">
        <v>-4.0754910199364947E-2</v>
      </c>
      <c r="X978" s="37">
        <v>3.5784105469401695E-2</v>
      </c>
    </row>
    <row r="979" spans="1:24" x14ac:dyDescent="0.3">
      <c r="A979" s="34">
        <v>39264</v>
      </c>
      <c r="B979" s="33">
        <v>1520.71</v>
      </c>
      <c r="C979" s="33">
        <v>26.440000000000005</v>
      </c>
      <c r="D979" s="33">
        <v>82.813333333333333</v>
      </c>
      <c r="E979" s="37">
        <v>-0.40236251802056622</v>
      </c>
      <c r="F979" s="37">
        <v>-0.34158271513177496</v>
      </c>
      <c r="G979" s="37">
        <v>-0.15338826406098649</v>
      </c>
      <c r="H979" s="37">
        <v>-6.0641177241758992E-2</v>
      </c>
      <c r="I979" s="33">
        <v>208.29900000000001</v>
      </c>
      <c r="J979" s="33">
        <v>5</v>
      </c>
      <c r="K979" s="33">
        <v>1896.3556456344004</v>
      </c>
      <c r="L979" s="33">
        <v>32.971206390813208</v>
      </c>
      <c r="M979" s="33">
        <v>908756.27589475515</v>
      </c>
      <c r="N979" s="33">
        <v>103.26987538746384</v>
      </c>
      <c r="O979" s="33">
        <v>49488.157764748692</v>
      </c>
      <c r="P979" s="33">
        <v>27.410088167204329</v>
      </c>
      <c r="Q979" s="33">
        <v>29.520310708990625</v>
      </c>
      <c r="R979" s="33">
        <v>18.363105780067624</v>
      </c>
      <c r="S979" s="37">
        <v>4.2966885437825978E-3</v>
      </c>
      <c r="T979" s="37">
        <v>1.0042966885437825</v>
      </c>
      <c r="U979" s="37">
        <v>-0.12168653622793191</v>
      </c>
      <c r="V979" s="37">
        <v>-0.13422585705240708</v>
      </c>
      <c r="W979" s="37">
        <v>-4.3835318243475641E-2</v>
      </c>
      <c r="X979" s="37">
        <v>3.7174475083167735E-2</v>
      </c>
    </row>
    <row r="980" spans="1:24" x14ac:dyDescent="0.3">
      <c r="A980" s="34">
        <v>39295</v>
      </c>
      <c r="B980" s="33">
        <v>1454.62</v>
      </c>
      <c r="C980" s="33">
        <v>26.71</v>
      </c>
      <c r="D980" s="33">
        <v>80.706666666666663</v>
      </c>
      <c r="E980" s="37">
        <v>-0.40891127303880781</v>
      </c>
      <c r="F980" s="37">
        <v>-0.32585151301178694</v>
      </c>
      <c r="G980" s="37">
        <v>-0.14943308348963136</v>
      </c>
      <c r="H980" s="37">
        <v>-5.7143208443518834E-2</v>
      </c>
      <c r="I980" s="33">
        <v>207.917</v>
      </c>
      <c r="J980" s="33">
        <v>4.67</v>
      </c>
      <c r="K980" s="33">
        <v>1817.2728004925041</v>
      </c>
      <c r="L980" s="33">
        <v>33.369097428300712</v>
      </c>
      <c r="M980" s="33">
        <v>872191.40442376828</v>
      </c>
      <c r="N980" s="33">
        <v>100.82772830825121</v>
      </c>
      <c r="O980" s="33">
        <v>48391.786821548536</v>
      </c>
      <c r="P980" s="33">
        <v>26.148607189312322</v>
      </c>
      <c r="Q980" s="33">
        <v>28.160884339006913</v>
      </c>
      <c r="R980" s="33">
        <v>18.023542045266808</v>
      </c>
      <c r="S980" s="37">
        <v>-4.4432632933465555E-2</v>
      </c>
      <c r="T980" s="37">
        <v>0.95556736706653445</v>
      </c>
      <c r="U980" s="37">
        <v>-0.18195066880971988</v>
      </c>
      <c r="V980" s="37">
        <v>-0.13672544765736827</v>
      </c>
      <c r="W980" s="37">
        <v>-3.9368616752950558E-2</v>
      </c>
      <c r="X980" s="37">
        <v>3.7566397607143642E-2</v>
      </c>
    </row>
    <row r="981" spans="1:24" x14ac:dyDescent="0.3">
      <c r="A981" s="34">
        <v>39326</v>
      </c>
      <c r="B981" s="33">
        <v>1497.12</v>
      </c>
      <c r="C981" s="33">
        <v>26.98</v>
      </c>
      <c r="D981" s="33">
        <v>78.599999999999994</v>
      </c>
      <c r="E981" s="37">
        <v>-0.41580652061857915</v>
      </c>
      <c r="F981" s="37">
        <v>-0.31005279919133688</v>
      </c>
      <c r="G981" s="37">
        <v>-0.14535116456908215</v>
      </c>
      <c r="H981" s="37">
        <v>-5.3587385176461666E-2</v>
      </c>
      <c r="I981" s="33">
        <v>208.49</v>
      </c>
      <c r="J981" s="33">
        <v>4.5199999999999996</v>
      </c>
      <c r="K981" s="33">
        <v>1865.2281229795192</v>
      </c>
      <c r="L981" s="33">
        <v>33.613774953235165</v>
      </c>
      <c r="M981" s="33">
        <v>896551.73006644787</v>
      </c>
      <c r="N981" s="33">
        <v>97.925971509424897</v>
      </c>
      <c r="O981" s="33">
        <v>47069.684449625143</v>
      </c>
      <c r="P981" s="33">
        <v>26.72574304769692</v>
      </c>
      <c r="Q981" s="33">
        <v>28.78159697721204</v>
      </c>
      <c r="R981" s="33">
        <v>19.047328244274809</v>
      </c>
      <c r="S981" s="37">
        <v>2.8798564417291454E-2</v>
      </c>
      <c r="T981" s="37">
        <v>1.0287985644172915</v>
      </c>
      <c r="U981" s="37">
        <v>-0.12763185826949075</v>
      </c>
      <c r="V981" s="37">
        <v>-0.11946844573141346</v>
      </c>
      <c r="W981" s="37">
        <v>-2.4094863778483244E-2</v>
      </c>
      <c r="X981" s="37">
        <v>4.2213105533732254E-2</v>
      </c>
    </row>
    <row r="982" spans="1:24" x14ac:dyDescent="0.3">
      <c r="A982" s="34">
        <v>39356</v>
      </c>
      <c r="B982" s="33">
        <v>1539.66</v>
      </c>
      <c r="C982" s="33">
        <v>27.230000000000004</v>
      </c>
      <c r="D982" s="33">
        <v>74.460000000000008</v>
      </c>
      <c r="E982" s="37">
        <v>-0.42307651163550508</v>
      </c>
      <c r="F982" s="37">
        <v>-0.29416728219442412</v>
      </c>
      <c r="G982" s="37">
        <v>-0.14113540102242794</v>
      </c>
      <c r="H982" s="37">
        <v>-4.9969932148268725E-2</v>
      </c>
      <c r="I982" s="33">
        <v>208.93600000000001</v>
      </c>
      <c r="J982" s="33">
        <v>4.53</v>
      </c>
      <c r="K982" s="33">
        <v>1914.1330550024888</v>
      </c>
      <c r="L982" s="33">
        <v>33.852826655052262</v>
      </c>
      <c r="M982" s="33">
        <v>921414.65971818287</v>
      </c>
      <c r="N982" s="33">
        <v>92.570013688402184</v>
      </c>
      <c r="O982" s="33">
        <v>44560.835225060007</v>
      </c>
      <c r="P982" s="33">
        <v>27.320648130462025</v>
      </c>
      <c r="Q982" s="33">
        <v>29.421547626363008</v>
      </c>
      <c r="R982" s="33">
        <v>20.677679290894439</v>
      </c>
      <c r="S982" s="37">
        <v>2.8018350283972964E-2</v>
      </c>
      <c r="T982" s="37">
        <v>1.028018350283973</v>
      </c>
      <c r="U982" s="37">
        <v>-0.19585668126026068</v>
      </c>
      <c r="V982" s="37">
        <v>-0.11860141096568189</v>
      </c>
      <c r="W982" s="37">
        <v>-2.4233970427550933E-2</v>
      </c>
      <c r="X982" s="37">
        <v>4.0838256673874973E-2</v>
      </c>
    </row>
    <row r="983" spans="1:24" x14ac:dyDescent="0.3">
      <c r="A983" s="34">
        <v>39387</v>
      </c>
      <c r="B983" s="33">
        <v>1463.39</v>
      </c>
      <c r="C983" s="33">
        <v>27.480000000000004</v>
      </c>
      <c r="D983" s="33">
        <v>70.320000000000007</v>
      </c>
      <c r="E983" s="37">
        <v>-0.54584606958854898</v>
      </c>
      <c r="F983" s="37">
        <v>-0.26797387848059495</v>
      </c>
      <c r="G983" s="37">
        <v>-0.13012781091097381</v>
      </c>
      <c r="H983" s="37">
        <v>-4.3568018643994399E-2</v>
      </c>
      <c r="I983" s="33">
        <v>210.17699999999999</v>
      </c>
      <c r="J983" s="33">
        <v>4.1500000000000004</v>
      </c>
      <c r="K983" s="33">
        <v>1808.570598447975</v>
      </c>
      <c r="L983" s="33">
        <v>33.9619103898143</v>
      </c>
      <c r="M983" s="33">
        <v>871961.96124334482</v>
      </c>
      <c r="N983" s="33">
        <v>86.9068973293938</v>
      </c>
      <c r="O983" s="33">
        <v>41900.221482060151</v>
      </c>
      <c r="P983" s="33">
        <v>25.729053579498384</v>
      </c>
      <c r="Q983" s="33">
        <v>27.711039143379491</v>
      </c>
      <c r="R983" s="33">
        <v>20.810437997724687</v>
      </c>
      <c r="S983" s="37">
        <v>-5.0805950786661211E-2</v>
      </c>
      <c r="T983" s="37">
        <v>0.94919404921333883</v>
      </c>
      <c r="U983" s="37">
        <v>-0.39615610558370573</v>
      </c>
      <c r="V983" s="37">
        <v>-0.1137718520898221</v>
      </c>
      <c r="W983" s="37">
        <v>-3.0525145791830077E-2</v>
      </c>
      <c r="X983" s="37">
        <v>4.0583549222635185E-2</v>
      </c>
    </row>
    <row r="984" spans="1:24" x14ac:dyDescent="0.3">
      <c r="A984" s="34">
        <v>39417</v>
      </c>
      <c r="B984" s="33">
        <v>1479.22</v>
      </c>
      <c r="C984" s="33">
        <v>27.73</v>
      </c>
      <c r="D984" s="33">
        <v>66.180000000000007</v>
      </c>
      <c r="E984" s="37">
        <v>-0.68393061061680971</v>
      </c>
      <c r="F984" s="37">
        <v>-0.2408475650769466</v>
      </c>
      <c r="G984" s="37">
        <v>-0.11846076060515687</v>
      </c>
      <c r="H984" s="37">
        <v>-3.6843199482976097E-2</v>
      </c>
      <c r="I984" s="33">
        <v>210.036</v>
      </c>
      <c r="J984" s="33">
        <v>4.0999999999999996</v>
      </c>
      <c r="K984" s="33">
        <v>1829.3617887409778</v>
      </c>
      <c r="L984" s="33">
        <v>34.293886238549582</v>
      </c>
      <c r="M984" s="33">
        <v>883363.80575751595</v>
      </c>
      <c r="N984" s="33">
        <v>81.845271953379438</v>
      </c>
      <c r="O984" s="33">
        <v>39521.515842830966</v>
      </c>
      <c r="P984" s="33">
        <v>25.955510105240233</v>
      </c>
      <c r="Q984" s="33">
        <v>27.959981545763828</v>
      </c>
      <c r="R984" s="33">
        <v>22.351465699607129</v>
      </c>
      <c r="S984" s="37">
        <v>1.0759259778661018E-2</v>
      </c>
      <c r="T984" s="37">
        <v>1.010759259778661</v>
      </c>
      <c r="U984" s="37">
        <v>-0.42279979774641729</v>
      </c>
      <c r="V984" s="37">
        <v>-8.9008404865913437E-2</v>
      </c>
      <c r="W984" s="37">
        <v>-2.6319218556665191E-2</v>
      </c>
      <c r="X984" s="37">
        <v>4.7233588636419022E-2</v>
      </c>
    </row>
    <row r="985" spans="1:24" x14ac:dyDescent="0.3">
      <c r="A985" s="34">
        <v>39448</v>
      </c>
      <c r="B985" s="33">
        <v>1378.76</v>
      </c>
      <c r="C985" s="33">
        <v>27.92</v>
      </c>
      <c r="D985" s="33">
        <v>64.25</v>
      </c>
      <c r="E985" s="37">
        <v>-0.84127246523455768</v>
      </c>
      <c r="F985" s="37">
        <v>-0.21263826489874216</v>
      </c>
      <c r="G985" s="37">
        <v>-0.10605086433839084</v>
      </c>
      <c r="H985" s="37">
        <v>-2.9753816045731796E-2</v>
      </c>
      <c r="I985" s="33">
        <v>211.08</v>
      </c>
      <c r="J985" s="33">
        <v>3.74</v>
      </c>
      <c r="K985" s="33">
        <v>1696.6886786052678</v>
      </c>
      <c r="L985" s="33">
        <v>34.358081106689404</v>
      </c>
      <c r="M985" s="33">
        <v>820681.07103376207</v>
      </c>
      <c r="N985" s="33">
        <v>79.065426615501224</v>
      </c>
      <c r="O985" s="33">
        <v>38243.60934021818</v>
      </c>
      <c r="P985" s="33">
        <v>24.022317760836813</v>
      </c>
      <c r="Q985" s="33">
        <v>25.886705943137208</v>
      </c>
      <c r="R985" s="33">
        <v>21.459299610894941</v>
      </c>
      <c r="S985" s="37">
        <v>-7.033037731565632E-2</v>
      </c>
      <c r="T985" s="37">
        <v>0.92966962268434372</v>
      </c>
      <c r="U985" s="37">
        <v>-0.43249885968091495</v>
      </c>
      <c r="V985" s="37">
        <v>-8.1181059652204901E-2</v>
      </c>
      <c r="W985" s="37">
        <v>-2.4556694940492285E-2</v>
      </c>
      <c r="X985" s="37">
        <v>4.8824757899493143E-2</v>
      </c>
    </row>
    <row r="986" spans="1:24" x14ac:dyDescent="0.3">
      <c r="A986" s="34">
        <v>39479</v>
      </c>
      <c r="B986" s="33">
        <v>1354.87</v>
      </c>
      <c r="C986" s="33">
        <v>28.11</v>
      </c>
      <c r="D986" s="33">
        <v>62.32</v>
      </c>
      <c r="E986" s="37">
        <v>-0.86882383037275634</v>
      </c>
      <c r="F986" s="37">
        <v>-0.19729714465304138</v>
      </c>
      <c r="G986" s="37">
        <v>-9.9188516023240858E-2</v>
      </c>
      <c r="H986" s="37">
        <v>-2.5101347122384876E-2</v>
      </c>
      <c r="I986" s="33">
        <v>211.69300000000001</v>
      </c>
      <c r="J986" s="33">
        <v>3.74</v>
      </c>
      <c r="K986" s="33">
        <v>1662.4619005352085</v>
      </c>
      <c r="L986" s="33">
        <v>34.49172542313633</v>
      </c>
      <c r="M986" s="33">
        <v>805516.01628397114</v>
      </c>
      <c r="N986" s="33">
        <v>76.468314776586851</v>
      </c>
      <c r="O986" s="33">
        <v>37051.346723166869</v>
      </c>
      <c r="P986" s="33">
        <v>23.495263401811776</v>
      </c>
      <c r="Q986" s="33">
        <v>25.329469431905355</v>
      </c>
      <c r="R986" s="33">
        <v>21.740532734274709</v>
      </c>
      <c r="S986" s="37">
        <v>-1.7479035736155862E-2</v>
      </c>
      <c r="T986" s="37">
        <v>0.98252096426384417</v>
      </c>
      <c r="U986" s="37">
        <v>-0.39795759198865299</v>
      </c>
      <c r="V986" s="37">
        <v>-4.6377878486388635E-2</v>
      </c>
      <c r="W986" s="37">
        <v>-2.143845979379666E-3</v>
      </c>
      <c r="X986" s="37">
        <v>6.0669782469410904E-2</v>
      </c>
    </row>
    <row r="987" spans="1:24" x14ac:dyDescent="0.3">
      <c r="A987" s="34">
        <v>39508</v>
      </c>
      <c r="B987" s="33">
        <v>1316.94</v>
      </c>
      <c r="C987" s="33">
        <v>28.3</v>
      </c>
      <c r="D987" s="33">
        <v>60.39</v>
      </c>
      <c r="E987" s="37">
        <v>-0.8981423940206148</v>
      </c>
      <c r="F987" s="37">
        <v>-0.18172143236303695</v>
      </c>
      <c r="G987" s="37">
        <v>-9.2141612959769859E-2</v>
      </c>
      <c r="H987" s="37">
        <v>-2.0381179255781312E-2</v>
      </c>
      <c r="I987" s="33">
        <v>213.52799999999999</v>
      </c>
      <c r="J987" s="33">
        <v>3.51</v>
      </c>
      <c r="K987" s="33">
        <v>1602.0339993818143</v>
      </c>
      <c r="L987" s="33">
        <v>34.426444775392454</v>
      </c>
      <c r="M987" s="33">
        <v>777626.82306975918</v>
      </c>
      <c r="N987" s="33">
        <v>73.46335688996291</v>
      </c>
      <c r="O987" s="33">
        <v>35659.091412807531</v>
      </c>
      <c r="P987" s="33">
        <v>22.606810842249338</v>
      </c>
      <c r="Q987" s="33">
        <v>24.384051798830338</v>
      </c>
      <c r="R987" s="33">
        <v>21.807252856433184</v>
      </c>
      <c r="S987" s="37">
        <v>-2.8394645132843767E-2</v>
      </c>
      <c r="T987" s="37">
        <v>0.97160535486715627</v>
      </c>
      <c r="U987" s="37">
        <v>-0.43153203974663423</v>
      </c>
      <c r="V987" s="37">
        <v>-3.0834815731431764E-2</v>
      </c>
      <c r="W987" s="37">
        <v>5.6043394376406042E-3</v>
      </c>
      <c r="X987" s="37">
        <v>5.9296972263753744E-2</v>
      </c>
    </row>
    <row r="988" spans="1:24" x14ac:dyDescent="0.3">
      <c r="A988" s="34">
        <v>39539</v>
      </c>
      <c r="B988" s="33">
        <v>1370.47</v>
      </c>
      <c r="C988" s="33">
        <v>28.436666666666667</v>
      </c>
      <c r="D988" s="33">
        <v>57.383333333333326</v>
      </c>
      <c r="E988" s="37">
        <v>-0.92944275530083009</v>
      </c>
      <c r="F988" s="37">
        <v>-0.16588773121107758</v>
      </c>
      <c r="G988" s="37">
        <v>-8.4897975421597049E-2</v>
      </c>
      <c r="H988" s="37">
        <v>-1.5586421647082904E-2</v>
      </c>
      <c r="I988" s="33">
        <v>214.82300000000001</v>
      </c>
      <c r="J988" s="33">
        <v>3.68</v>
      </c>
      <c r="K988" s="33">
        <v>1657.102330337068</v>
      </c>
      <c r="L988" s="33">
        <v>34.384164994747607</v>
      </c>
      <c r="M988" s="33">
        <v>805747.81302311609</v>
      </c>
      <c r="N988" s="33">
        <v>69.384995942395975</v>
      </c>
      <c r="O988" s="33">
        <v>33737.692424722765</v>
      </c>
      <c r="P988" s="33">
        <v>23.356040643201599</v>
      </c>
      <c r="Q988" s="33">
        <v>25.204092441252204</v>
      </c>
      <c r="R988" s="33">
        <v>23.88271855939588</v>
      </c>
      <c r="S988" s="37">
        <v>3.9842883063102102E-2</v>
      </c>
      <c r="T988" s="37">
        <v>1.0398428830631021</v>
      </c>
      <c r="U988" s="37">
        <v>-0.45095576005679261</v>
      </c>
      <c r="V988" s="37">
        <v>-2.5495061742833336E-2</v>
      </c>
      <c r="W988" s="37">
        <v>1.6343441226392308E-2</v>
      </c>
      <c r="X988" s="37">
        <v>6.2103225032637432E-2</v>
      </c>
    </row>
    <row r="989" spans="1:24" x14ac:dyDescent="0.3">
      <c r="A989" s="34">
        <v>39569</v>
      </c>
      <c r="B989" s="33">
        <v>1403.22</v>
      </c>
      <c r="C989" s="33">
        <v>28.573333333333334</v>
      </c>
      <c r="D989" s="33">
        <v>54.376666666666665</v>
      </c>
      <c r="E989" s="37">
        <v>-0.92333340486910243</v>
      </c>
      <c r="F989" s="37">
        <v>-0.14522383479127532</v>
      </c>
      <c r="G989" s="37">
        <v>-7.2058071164030846E-2</v>
      </c>
      <c r="H989" s="37">
        <v>-8.3592197467434737E-3</v>
      </c>
      <c r="I989" s="33">
        <v>216.63200000000001</v>
      </c>
      <c r="J989" s="33">
        <v>3.88</v>
      </c>
      <c r="K989" s="33">
        <v>1682.5335345655305</v>
      </c>
      <c r="L989" s="33">
        <v>34.260908145303247</v>
      </c>
      <c r="M989" s="33">
        <v>819501.70604261383</v>
      </c>
      <c r="N989" s="33">
        <v>65.200442670827329</v>
      </c>
      <c r="O989" s="33">
        <v>31756.795871099228</v>
      </c>
      <c r="P989" s="33">
        <v>23.696432116623178</v>
      </c>
      <c r="Q989" s="33">
        <v>25.583647878051789</v>
      </c>
      <c r="R989" s="33">
        <v>25.805553852755473</v>
      </c>
      <c r="S989" s="37">
        <v>2.3615848970011788E-2</v>
      </c>
      <c r="T989" s="37">
        <v>1.0236158489700118</v>
      </c>
      <c r="U989" s="37">
        <v>-0.41205239238801983</v>
      </c>
      <c r="V989" s="37">
        <v>-3.1738629203450497E-2</v>
      </c>
      <c r="W989" s="37">
        <v>1.1053633922114336E-2</v>
      </c>
      <c r="X989" s="37">
        <v>5.6315938975777691E-2</v>
      </c>
    </row>
    <row r="990" spans="1:24" x14ac:dyDescent="0.3">
      <c r="A990" s="34">
        <v>39600</v>
      </c>
      <c r="B990" s="33">
        <v>1341.25</v>
      </c>
      <c r="C990" s="33">
        <v>28.71</v>
      </c>
      <c r="D990" s="33">
        <v>51.37</v>
      </c>
      <c r="E990" s="37">
        <v>-0.91652901137878662</v>
      </c>
      <c r="F990" s="37">
        <v>-0.12360197724581479</v>
      </c>
      <c r="G990" s="37">
        <v>-5.8656198129498183E-2</v>
      </c>
      <c r="H990" s="37">
        <v>-8.7647627885889534E-4</v>
      </c>
      <c r="I990" s="33">
        <v>218.815</v>
      </c>
      <c r="J990" s="33">
        <v>4.0999999999999996</v>
      </c>
      <c r="K990" s="33">
        <v>1592.1838596531315</v>
      </c>
      <c r="L990" s="33">
        <v>34.081340995818387</v>
      </c>
      <c r="M990" s="33">
        <v>776878.93815499858</v>
      </c>
      <c r="N990" s="33">
        <v>60.980790210908751</v>
      </c>
      <c r="O990" s="33">
        <v>29754.535733846988</v>
      </c>
      <c r="P990" s="33">
        <v>22.416812802281939</v>
      </c>
      <c r="Q990" s="33">
        <v>24.216735515654349</v>
      </c>
      <c r="R990" s="33">
        <v>26.109597041074558</v>
      </c>
      <c r="S990" s="37">
        <v>-4.5167580707125315E-2</v>
      </c>
      <c r="T990" s="37">
        <v>0.95483241929287466</v>
      </c>
      <c r="U990" s="37">
        <v>-0.38999860638245987</v>
      </c>
      <c r="V990" s="37">
        <v>-3.7807741702418962E-2</v>
      </c>
      <c r="W990" s="37">
        <v>1.4824490268289026E-2</v>
      </c>
      <c r="X990" s="37">
        <v>5.5750889915209711E-2</v>
      </c>
    </row>
    <row r="991" spans="1:24" x14ac:dyDescent="0.3">
      <c r="A991" s="34">
        <v>39630</v>
      </c>
      <c r="B991" s="33">
        <v>1257.33</v>
      </c>
      <c r="C991" s="33">
        <v>28.756666666666668</v>
      </c>
      <c r="D991" s="33">
        <v>49.563333333333333</v>
      </c>
      <c r="E991" s="37">
        <v>-0.90890379200487226</v>
      </c>
      <c r="F991" s="37">
        <v>-0.10090390058710819</v>
      </c>
      <c r="G991" s="37">
        <v>-4.4622016697636102E-2</v>
      </c>
      <c r="H991" s="37">
        <v>6.8978097902769875E-3</v>
      </c>
      <c r="I991" s="33">
        <v>219.964</v>
      </c>
      <c r="J991" s="33">
        <v>4.01</v>
      </c>
      <c r="K991" s="33">
        <v>1484.766777699987</v>
      </c>
      <c r="L991" s="33">
        <v>33.958422453977313</v>
      </c>
      <c r="M991" s="33">
        <v>725847.39251404488</v>
      </c>
      <c r="N991" s="33">
        <v>58.528779815484953</v>
      </c>
      <c r="O991" s="33">
        <v>28612.549023967014</v>
      </c>
      <c r="P991" s="33">
        <v>20.90720646266157</v>
      </c>
      <c r="Q991" s="33">
        <v>22.603177385642233</v>
      </c>
      <c r="R991" s="33">
        <v>25.368148496872688</v>
      </c>
      <c r="S991" s="37">
        <v>-6.4611589976651673E-2</v>
      </c>
      <c r="T991" s="37">
        <v>0.93538841002334827</v>
      </c>
      <c r="U991" s="37">
        <v>-0.34457431708815445</v>
      </c>
      <c r="V991" s="37">
        <v>-3.5622613753031551E-2</v>
      </c>
      <c r="W991" s="37">
        <v>2.1475135770545606E-2</v>
      </c>
      <c r="X991" s="37">
        <v>6.2324278753157714E-2</v>
      </c>
    </row>
    <row r="992" spans="1:24" x14ac:dyDescent="0.3">
      <c r="A992" s="34">
        <v>39661</v>
      </c>
      <c r="B992" s="33">
        <v>1281.47</v>
      </c>
      <c r="C992" s="33">
        <v>28.803333333333335</v>
      </c>
      <c r="D992" s="33">
        <v>47.756666666666668</v>
      </c>
      <c r="E992" s="37">
        <v>-0.88648200614413442</v>
      </c>
      <c r="F992" s="37">
        <v>-8.4806279854112709E-2</v>
      </c>
      <c r="G992" s="37">
        <v>-3.4886538192564043E-2</v>
      </c>
      <c r="H992" s="37">
        <v>1.2655988677411578E-2</v>
      </c>
      <c r="I992" s="33">
        <v>219.08600000000001</v>
      </c>
      <c r="J992" s="33">
        <v>3.89</v>
      </c>
      <c r="K992" s="33">
        <v>1519.3379627634808</v>
      </c>
      <c r="L992" s="33">
        <v>34.149841812499808</v>
      </c>
      <c r="M992" s="33">
        <v>744139.17818608577</v>
      </c>
      <c r="N992" s="33">
        <v>56.621315084791661</v>
      </c>
      <c r="O992" s="33">
        <v>27731.906861838492</v>
      </c>
      <c r="P992" s="33">
        <v>21.401617360047918</v>
      </c>
      <c r="Q992" s="33">
        <v>23.155126607759239</v>
      </c>
      <c r="R992" s="33">
        <v>26.833321700286174</v>
      </c>
      <c r="S992" s="37">
        <v>1.9017431495520824E-2</v>
      </c>
      <c r="T992" s="37">
        <v>1.0190174314955209</v>
      </c>
      <c r="U992" s="37">
        <v>-0.29200022665912195</v>
      </c>
      <c r="V992" s="37">
        <v>-3.8759580910432412E-3</v>
      </c>
      <c r="W992" s="37">
        <v>4.0866930447856831E-2</v>
      </c>
      <c r="X992" s="37">
        <v>7.0454810605278695E-2</v>
      </c>
    </row>
    <row r="993" spans="1:24" x14ac:dyDescent="0.3">
      <c r="A993" s="34">
        <v>39692</v>
      </c>
      <c r="B993" s="33">
        <v>1216.95</v>
      </c>
      <c r="C993" s="33">
        <v>28.85</v>
      </c>
      <c r="D993" s="33">
        <v>45.95</v>
      </c>
      <c r="E993" s="37">
        <v>-0.86234017152621434</v>
      </c>
      <c r="F993" s="37">
        <v>-6.8278343937361985E-2</v>
      </c>
      <c r="G993" s="37">
        <v>-2.4897934311165937E-2</v>
      </c>
      <c r="H993" s="37">
        <v>1.8511564692602178E-2</v>
      </c>
      <c r="I993" s="33">
        <v>218.78299999999999</v>
      </c>
      <c r="J993" s="33">
        <v>3.69</v>
      </c>
      <c r="K993" s="33">
        <v>1444.839925177002</v>
      </c>
      <c r="L993" s="33">
        <v>34.25254270212951</v>
      </c>
      <c r="M993" s="33">
        <v>709049.64915572631</v>
      </c>
      <c r="N993" s="33">
        <v>54.554743055904709</v>
      </c>
      <c r="O993" s="33">
        <v>26772.530817786781</v>
      </c>
      <c r="P993" s="33">
        <v>20.362733946097507</v>
      </c>
      <c r="Q993" s="33">
        <v>22.050373871028608</v>
      </c>
      <c r="R993" s="33">
        <v>26.484221980413491</v>
      </c>
      <c r="S993" s="37">
        <v>-5.1660127954593613E-2</v>
      </c>
      <c r="T993" s="37">
        <v>0.94833987204540637</v>
      </c>
      <c r="U993" s="37">
        <v>-0.25239900585334574</v>
      </c>
      <c r="V993" s="37">
        <v>-4.9480110617951212E-2</v>
      </c>
      <c r="W993" s="37">
        <v>3.7256296592210525E-2</v>
      </c>
      <c r="X993" s="37">
        <v>7.0819013475969861E-2</v>
      </c>
    </row>
    <row r="994" spans="1:24" x14ac:dyDescent="0.3">
      <c r="A994" s="34">
        <v>39722</v>
      </c>
      <c r="B994" s="33">
        <v>968.8</v>
      </c>
      <c r="C994" s="33">
        <v>28.696666666666665</v>
      </c>
      <c r="D994" s="33">
        <v>35.593333333333334</v>
      </c>
      <c r="E994" s="37">
        <v>-0.83626749548577373</v>
      </c>
      <c r="F994" s="37">
        <v>-5.1281155373928744E-2</v>
      </c>
      <c r="G994" s="37">
        <v>-1.4633161988798715E-2</v>
      </c>
      <c r="H994" s="37">
        <v>2.4477322225904707E-2</v>
      </c>
      <c r="I994" s="33">
        <v>216.57300000000001</v>
      </c>
      <c r="J994" s="33">
        <v>3.81</v>
      </c>
      <c r="K994" s="33">
        <v>1161.9578913345613</v>
      </c>
      <c r="L994" s="33">
        <v>34.418165037500827</v>
      </c>
      <c r="M994" s="33">
        <v>571633.92505483725</v>
      </c>
      <c r="N994" s="33">
        <v>42.68987876297291</v>
      </c>
      <c r="O994" s="33">
        <v>21001.606976794497</v>
      </c>
      <c r="P994" s="33">
        <v>16.387356548789821</v>
      </c>
      <c r="Q994" s="33">
        <v>17.770107910955751</v>
      </c>
      <c r="R994" s="33">
        <v>27.218580258475367</v>
      </c>
      <c r="S994" s="37">
        <v>-0.22804481527030129</v>
      </c>
      <c r="T994" s="37">
        <v>0.77195518472969871</v>
      </c>
      <c r="U994" s="37">
        <v>-0.18494720652284513</v>
      </c>
      <c r="V994" s="37">
        <v>-3.5095904263569455E-2</v>
      </c>
      <c r="W994" s="37">
        <v>4.9935383780760567E-2</v>
      </c>
      <c r="X994" s="37">
        <v>7.7670863474567753E-2</v>
      </c>
    </row>
    <row r="995" spans="1:24" x14ac:dyDescent="0.3">
      <c r="A995" s="34">
        <v>39753</v>
      </c>
      <c r="B995" s="33">
        <v>883.04</v>
      </c>
      <c r="C995" s="33">
        <v>28.543333333333333</v>
      </c>
      <c r="D995" s="33">
        <v>25.236666666666668</v>
      </c>
      <c r="E995" s="37">
        <v>-0.62533603237620605</v>
      </c>
      <c r="F995" s="37">
        <v>4.6962977354521485E-2</v>
      </c>
      <c r="G995" s="37">
        <v>4.8471670249996102E-2</v>
      </c>
      <c r="H995" s="37">
        <v>5.4575012988673954E-2</v>
      </c>
      <c r="I995" s="33">
        <v>212.42500000000001</v>
      </c>
      <c r="J995" s="33">
        <v>3.53</v>
      </c>
      <c r="K995" s="33">
        <v>1079.7801064846415</v>
      </c>
      <c r="L995" s="33">
        <v>34.902749032992034</v>
      </c>
      <c r="M995" s="33">
        <v>532636.83480576659</v>
      </c>
      <c r="N995" s="33">
        <v>30.859361547212742</v>
      </c>
      <c r="O995" s="33">
        <v>15222.388854844097</v>
      </c>
      <c r="P995" s="33">
        <v>15.259659405704573</v>
      </c>
      <c r="Q995" s="33">
        <v>16.575738507639596</v>
      </c>
      <c r="R995" s="33">
        <v>34.990357944789324</v>
      </c>
      <c r="S995" s="37">
        <v>-9.2687692547691367E-2</v>
      </c>
      <c r="T995" s="37">
        <v>0.90731230745230862</v>
      </c>
      <c r="U995" s="37">
        <v>7.8934044945287773E-2</v>
      </c>
      <c r="V995" s="37">
        <v>6.0487774602822064E-2</v>
      </c>
      <c r="W995" s="37">
        <v>0.10588303116970543</v>
      </c>
      <c r="X995" s="37">
        <v>9.9546974548535339E-2</v>
      </c>
    </row>
    <row r="996" spans="1:24" x14ac:dyDescent="0.3">
      <c r="A996" s="34">
        <v>39783</v>
      </c>
      <c r="B996" s="33">
        <v>877.56</v>
      </c>
      <c r="C996" s="33">
        <v>28.39</v>
      </c>
      <c r="D996" s="33">
        <v>14.88</v>
      </c>
      <c r="E996" s="37">
        <v>-0.19543807636932276</v>
      </c>
      <c r="F996" s="37">
        <v>0.18876280634046161</v>
      </c>
      <c r="G996" s="37">
        <v>0.13738677343297923</v>
      </c>
      <c r="H996" s="37">
        <v>9.7489445676037789E-2</v>
      </c>
      <c r="I996" s="33">
        <v>210.22800000000001</v>
      </c>
      <c r="J996" s="33">
        <v>2.42</v>
      </c>
      <c r="K996" s="33">
        <v>1084.2934465437522</v>
      </c>
      <c r="L996" s="33">
        <v>35.078047025134616</v>
      </c>
      <c r="M996" s="33">
        <v>536305.13677569432</v>
      </c>
      <c r="N996" s="33">
        <v>18.38539414350134</v>
      </c>
      <c r="O996" s="33">
        <v>9093.6465144518133</v>
      </c>
      <c r="P996" s="33">
        <v>15.376080747423764</v>
      </c>
      <c r="Q996" s="33">
        <v>16.732842670212026</v>
      </c>
      <c r="R996" s="33">
        <v>58.975806451612897</v>
      </c>
      <c r="S996" s="37">
        <v>-6.225170620331023E-3</v>
      </c>
      <c r="T996" s="37">
        <v>0.99377482937966899</v>
      </c>
      <c r="U996" s="37">
        <v>0.21167197819840577</v>
      </c>
      <c r="V996" s="37">
        <v>9.837841599745456E-2</v>
      </c>
      <c r="W996" s="37">
        <v>0.13272427051632008</v>
      </c>
      <c r="X996" s="37">
        <v>0.10705253708782969</v>
      </c>
    </row>
    <row r="997" spans="1:24" x14ac:dyDescent="0.3">
      <c r="A997" s="34">
        <v>39814</v>
      </c>
      <c r="B997" s="33">
        <v>865.58</v>
      </c>
      <c r="C997" s="33">
        <v>28.013333333333335</v>
      </c>
      <c r="D997" s="33">
        <v>12.206666666666667</v>
      </c>
      <c r="E997" s="37">
        <v>1.1992744143668297</v>
      </c>
      <c r="F997" s="37">
        <v>0.44579266868642531</v>
      </c>
      <c r="G997" s="37">
        <v>0.29431048932000614</v>
      </c>
      <c r="H997" s="37">
        <v>0.17398531606293322</v>
      </c>
      <c r="I997" s="33">
        <v>211.143</v>
      </c>
      <c r="J997" s="33">
        <v>2.52</v>
      </c>
      <c r="K997" s="33">
        <v>1064.8565272824578</v>
      </c>
      <c r="L997" s="33">
        <v>34.462650304927628</v>
      </c>
      <c r="M997" s="33">
        <v>528111.86433720007</v>
      </c>
      <c r="N997" s="33">
        <v>15.016923538391833</v>
      </c>
      <c r="O997" s="33">
        <v>7447.5906220985798</v>
      </c>
      <c r="P997" s="33">
        <v>15.174651936879661</v>
      </c>
      <c r="Q997" s="33">
        <v>16.545978292696997</v>
      </c>
      <c r="R997" s="33">
        <v>70.910431458219549</v>
      </c>
      <c r="S997" s="37">
        <v>-1.3745526606019519E-2</v>
      </c>
      <c r="T997" s="37">
        <v>0.98625447339398054</v>
      </c>
      <c r="U997" s="37">
        <v>0.24400922925758817</v>
      </c>
      <c r="V997" s="37">
        <v>0.10504702659259912</v>
      </c>
      <c r="W997" s="37">
        <v>0.13669914540697992</v>
      </c>
      <c r="X997" s="37">
        <v>0.10155264234278771</v>
      </c>
    </row>
    <row r="998" spans="1:24" x14ac:dyDescent="0.3">
      <c r="A998" s="34">
        <v>39845</v>
      </c>
      <c r="B998" s="33">
        <v>805.23</v>
      </c>
      <c r="C998" s="33">
        <v>27.63666666666667</v>
      </c>
      <c r="D998" s="33">
        <v>9.5333333333333332</v>
      </c>
      <c r="E998" s="37">
        <v>1.9154104110628043</v>
      </c>
      <c r="F998" s="37">
        <v>0.52443122112078022</v>
      </c>
      <c r="G998" s="37">
        <v>0.34005829937512466</v>
      </c>
      <c r="H998" s="37">
        <v>0.19690427285479295</v>
      </c>
      <c r="I998" s="33">
        <v>212.19300000000001</v>
      </c>
      <c r="J998" s="33">
        <v>2.87</v>
      </c>
      <c r="K998" s="33">
        <v>985.7106888068879</v>
      </c>
      <c r="L998" s="33">
        <v>33.831026832490551</v>
      </c>
      <c r="M998" s="33">
        <v>490257.96127636108</v>
      </c>
      <c r="N998" s="33">
        <v>11.670092478702562</v>
      </c>
      <c r="O998" s="33">
        <v>5804.2951258248895</v>
      </c>
      <c r="P998" s="33">
        <v>14.122181801918892</v>
      </c>
      <c r="Q998" s="33">
        <v>15.431495098996701</v>
      </c>
      <c r="R998" s="33">
        <v>84.464685314685312</v>
      </c>
      <c r="S998" s="37">
        <v>-7.2271851569116516E-2</v>
      </c>
      <c r="T998" s="37">
        <v>0.92772814843088347</v>
      </c>
      <c r="U998" s="37">
        <v>0.27625335279056085</v>
      </c>
      <c r="V998" s="37">
        <v>0.12452550325047174</v>
      </c>
      <c r="W998" s="37">
        <v>0.14111802595793677</v>
      </c>
      <c r="X998" s="37">
        <v>0.10449904049360548</v>
      </c>
    </row>
    <row r="999" spans="1:24" x14ac:dyDescent="0.3">
      <c r="A999" s="34">
        <v>39873</v>
      </c>
      <c r="B999" s="33">
        <v>757.13</v>
      </c>
      <c r="C999" s="33">
        <v>27.26</v>
      </c>
      <c r="D999" s="33">
        <v>6.86</v>
      </c>
      <c r="E999" s="37">
        <v>3.1025609534277416</v>
      </c>
      <c r="F999" s="37">
        <v>0.62571646348233045</v>
      </c>
      <c r="G999" s="37">
        <v>0.39903878145894556</v>
      </c>
      <c r="H999" s="37">
        <v>0.22630623744802847</v>
      </c>
      <c r="I999" s="33">
        <v>212.709</v>
      </c>
      <c r="J999" s="33">
        <v>2.82</v>
      </c>
      <c r="K999" s="33">
        <v>924.5814182286598</v>
      </c>
      <c r="L999" s="33">
        <v>33.288985327372139</v>
      </c>
      <c r="M999" s="33">
        <v>461234.13506356144</v>
      </c>
      <c r="N999" s="33">
        <v>8.3771988021193273</v>
      </c>
      <c r="O999" s="33">
        <v>4179.0262788900609</v>
      </c>
      <c r="P999" s="33">
        <v>13.323667656863929</v>
      </c>
      <c r="Q999" s="33">
        <v>14.592703772466313</v>
      </c>
      <c r="R999" s="33">
        <v>110.36880466472303</v>
      </c>
      <c r="S999" s="37">
        <v>-6.1592981687080633E-2</v>
      </c>
      <c r="T999" s="37">
        <v>0.93840701831291939</v>
      </c>
      <c r="U999" s="37">
        <v>0.33287424067889093</v>
      </c>
      <c r="V999" s="37">
        <v>0.16278037743967477</v>
      </c>
      <c r="W999" s="37">
        <v>0.15571408079935534</v>
      </c>
      <c r="X999" s="37">
        <v>0.11747528800186124</v>
      </c>
    </row>
    <row r="1000" spans="1:24" x14ac:dyDescent="0.3">
      <c r="A1000" s="34">
        <v>39904</v>
      </c>
      <c r="B1000" s="33">
        <v>848.15</v>
      </c>
      <c r="C1000" s="33">
        <v>26.703333333333333</v>
      </c>
      <c r="D1000" s="33">
        <v>7.0766666666666662</v>
      </c>
      <c r="E1000" s="37">
        <v>5.4575068798028035</v>
      </c>
      <c r="F1000" s="37">
        <v>0.768593863095548</v>
      </c>
      <c r="G1000" s="37">
        <v>0.48223818462506873</v>
      </c>
      <c r="H1000" s="37">
        <v>0.26754532226263272</v>
      </c>
      <c r="I1000" s="33">
        <v>213.24</v>
      </c>
      <c r="J1000" s="33">
        <v>2.93</v>
      </c>
      <c r="K1000" s="33">
        <v>1033.1528181860813</v>
      </c>
      <c r="L1000" s="33">
        <v>32.528001047333206</v>
      </c>
      <c r="M1000" s="33">
        <v>516747.99979819596</v>
      </c>
      <c r="N1000" s="33">
        <v>8.6202654129931826</v>
      </c>
      <c r="O1000" s="33">
        <v>4311.5643992673067</v>
      </c>
      <c r="P1000" s="33">
        <v>14.981866453039249</v>
      </c>
      <c r="Q1000" s="33">
        <v>16.441219972398425</v>
      </c>
      <c r="R1000" s="33">
        <v>119.85162505887895</v>
      </c>
      <c r="S1000" s="37">
        <v>0.1135225377330884</v>
      </c>
      <c r="T1000" s="37">
        <v>1.1135225377330884</v>
      </c>
      <c r="U1000" s="37">
        <v>0.50009187667090815</v>
      </c>
      <c r="V1000" s="37">
        <v>0.19323482589344909</v>
      </c>
      <c r="W1000" s="37">
        <v>0.17366026559272107</v>
      </c>
      <c r="X1000" s="37">
        <v>0.12566647550605659</v>
      </c>
    </row>
    <row r="1001" spans="1:24" x14ac:dyDescent="0.3">
      <c r="A1001" s="34">
        <v>39934</v>
      </c>
      <c r="B1001" s="33">
        <v>902.41</v>
      </c>
      <c r="C1001" s="33">
        <v>26.146666666666668</v>
      </c>
      <c r="D1001" s="33">
        <v>7.293333333333333</v>
      </c>
      <c r="E1001" s="37">
        <v>5.4706702942811392</v>
      </c>
      <c r="F1001" s="37">
        <v>0.75690832517881024</v>
      </c>
      <c r="G1001" s="37">
        <v>0.47741789554744063</v>
      </c>
      <c r="H1001" s="37">
        <v>0.26463785754925961</v>
      </c>
      <c r="I1001" s="33">
        <v>213.85599999999999</v>
      </c>
      <c r="J1001" s="33">
        <v>3.29</v>
      </c>
      <c r="K1001" s="33">
        <v>1096.0819651073618</v>
      </c>
      <c r="L1001" s="33">
        <v>31.758169547109581</v>
      </c>
      <c r="M1001" s="33">
        <v>549546.72142645705</v>
      </c>
      <c r="N1001" s="33">
        <v>8.8586021123248031</v>
      </c>
      <c r="O1001" s="33">
        <v>4441.4705306940605</v>
      </c>
      <c r="P1001" s="33">
        <v>15.996355755263149</v>
      </c>
      <c r="Q1001" s="33">
        <v>17.585230774696491</v>
      </c>
      <c r="R1001" s="33">
        <v>123.73080438756855</v>
      </c>
      <c r="S1001" s="37">
        <v>6.2011455300946282E-2</v>
      </c>
      <c r="T1001" s="37">
        <v>1.0620114553009463</v>
      </c>
      <c r="U1001" s="37">
        <v>0.39908219876474282</v>
      </c>
      <c r="V1001" s="37">
        <v>0.1561847649333119</v>
      </c>
      <c r="W1001" s="37">
        <v>0.15194328318315886</v>
      </c>
      <c r="X1001" s="37">
        <v>0.11827753066966462</v>
      </c>
    </row>
    <row r="1002" spans="1:24" x14ac:dyDescent="0.3">
      <c r="A1002" s="34">
        <v>39965</v>
      </c>
      <c r="B1002" s="33">
        <v>926.12</v>
      </c>
      <c r="C1002" s="33">
        <v>25.59</v>
      </c>
      <c r="D1002" s="33">
        <v>7.51</v>
      </c>
      <c r="E1002" s="37">
        <v>5.4830628641701988</v>
      </c>
      <c r="F1002" s="37">
        <v>0.74555370516938879</v>
      </c>
      <c r="G1002" s="37">
        <v>0.47277718803342417</v>
      </c>
      <c r="H1002" s="37">
        <v>0.2618235807753635</v>
      </c>
      <c r="I1002" s="33">
        <v>215.69300000000001</v>
      </c>
      <c r="J1002" s="33">
        <v>3.72</v>
      </c>
      <c r="K1002" s="33">
        <v>1115.3002107625189</v>
      </c>
      <c r="L1002" s="33">
        <v>30.817315675520295</v>
      </c>
      <c r="M1002" s="33">
        <v>560469.82800535939</v>
      </c>
      <c r="N1002" s="33">
        <v>9.0440813100100588</v>
      </c>
      <c r="O1002" s="33">
        <v>4544.906068673874</v>
      </c>
      <c r="P1002" s="33">
        <v>16.38418281621534</v>
      </c>
      <c r="Q1002" s="33">
        <v>18.040717081299718</v>
      </c>
      <c r="R1002" s="33">
        <v>123.31824234354195</v>
      </c>
      <c r="S1002" s="37">
        <v>2.5934853640319527E-2</v>
      </c>
      <c r="T1002" s="37">
        <v>1.0259348536403194</v>
      </c>
      <c r="U1002" s="37">
        <v>0.2353823710235976</v>
      </c>
      <c r="V1002" s="37">
        <v>0.12453870360718344</v>
      </c>
      <c r="W1002" s="37">
        <v>0.14249572281716105</v>
      </c>
      <c r="X1002" s="37">
        <v>0.11046762755729933</v>
      </c>
    </row>
    <row r="1003" spans="1:24" x14ac:dyDescent="0.3">
      <c r="A1003" s="34">
        <v>39995</v>
      </c>
      <c r="B1003" s="33">
        <v>935.82</v>
      </c>
      <c r="C1003" s="33">
        <v>25.026666666666664</v>
      </c>
      <c r="D1003" s="33">
        <v>9.1866666666666674</v>
      </c>
      <c r="E1003" s="37">
        <v>5.4947503792418564</v>
      </c>
      <c r="F1003" s="37">
        <v>0.73451054760365153</v>
      </c>
      <c r="G1003" s="37">
        <v>0.46830511512585726</v>
      </c>
      <c r="H1003" s="37">
        <v>0.25909706386672227</v>
      </c>
      <c r="I1003" s="33">
        <v>215.351</v>
      </c>
      <c r="J1003" s="33">
        <v>3.56</v>
      </c>
      <c r="K1003" s="33">
        <v>1128.77141253117</v>
      </c>
      <c r="L1003" s="33">
        <v>30.18677297373435</v>
      </c>
      <c r="M1003" s="33">
        <v>568503.6291349174</v>
      </c>
      <c r="N1003" s="33">
        <v>11.080813307886505</v>
      </c>
      <c r="O1003" s="33">
        <v>5580.8310782551935</v>
      </c>
      <c r="P1003" s="33">
        <v>16.694620816995613</v>
      </c>
      <c r="Q1003" s="33">
        <v>18.410569541960584</v>
      </c>
      <c r="R1003" s="33">
        <v>101.86719883889695</v>
      </c>
      <c r="S1003" s="37">
        <v>1.041933440879142E-2</v>
      </c>
      <c r="T1003" s="37">
        <v>1.0104193344087915</v>
      </c>
      <c r="U1003" s="37">
        <v>0.15867314057426118</v>
      </c>
      <c r="V1003" s="37">
        <v>0.1113952590413021</v>
      </c>
      <c r="W1003" s="37">
        <v>0.14327263248835997</v>
      </c>
      <c r="X1003" s="37">
        <v>0.10912195022723381</v>
      </c>
    </row>
    <row r="1004" spans="1:24" x14ac:dyDescent="0.3">
      <c r="A1004" s="34">
        <v>40026</v>
      </c>
      <c r="B1004" s="33">
        <v>1009.73</v>
      </c>
      <c r="C1004" s="33">
        <v>24.463333333333331</v>
      </c>
      <c r="D1004" s="33">
        <v>10.863333333333333</v>
      </c>
      <c r="E1004" s="37">
        <v>4.5317866720823785</v>
      </c>
      <c r="F1004" s="37">
        <v>0.66783013851768391</v>
      </c>
      <c r="G1004" s="37">
        <v>0.43209816100462906</v>
      </c>
      <c r="H1004" s="37">
        <v>0.23975726253760055</v>
      </c>
      <c r="I1004" s="33">
        <v>215.834</v>
      </c>
      <c r="J1004" s="33">
        <v>3.59</v>
      </c>
      <c r="K1004" s="33">
        <v>1215.1949956448009</v>
      </c>
      <c r="L1004" s="33">
        <v>29.44125681465076</v>
      </c>
      <c r="M1004" s="33">
        <v>613266.37607151119</v>
      </c>
      <c r="N1004" s="33">
        <v>13.073859648309966</v>
      </c>
      <c r="O1004" s="33">
        <v>6597.9193104990291</v>
      </c>
      <c r="P1004" s="33">
        <v>18.094069801576079</v>
      </c>
      <c r="Q1004" s="33">
        <v>19.979249781377383</v>
      </c>
      <c r="R1004" s="33">
        <v>92.948450444921761</v>
      </c>
      <c r="S1004" s="37">
        <v>7.6015097072682322E-2</v>
      </c>
      <c r="T1004" s="37">
        <v>1.0760150970726823</v>
      </c>
      <c r="U1004" s="37">
        <v>0.14295060199025089</v>
      </c>
      <c r="V1004" s="37">
        <v>0.1168914661226097</v>
      </c>
      <c r="W1004" s="37">
        <v>0.14384282469291065</v>
      </c>
      <c r="X1004" s="37">
        <v>0.11164518533324674</v>
      </c>
    </row>
    <row r="1005" spans="1:24" x14ac:dyDescent="0.3">
      <c r="A1005" s="34">
        <v>40057</v>
      </c>
      <c r="B1005" s="33">
        <v>1044.55</v>
      </c>
      <c r="C1005" s="33">
        <v>23.9</v>
      </c>
      <c r="D1005" s="33">
        <v>12.54</v>
      </c>
      <c r="E1005" s="37">
        <v>3.8457722579281626</v>
      </c>
      <c r="F1005" s="37">
        <v>0.61150402513484003</v>
      </c>
      <c r="G1005" s="37">
        <v>0.40188973905318015</v>
      </c>
      <c r="H1005" s="37">
        <v>0.22335740850362562</v>
      </c>
      <c r="I1005" s="33">
        <v>215.96899999999999</v>
      </c>
      <c r="J1005" s="33">
        <v>3.4</v>
      </c>
      <c r="K1005" s="33">
        <v>1256.3145458375968</v>
      </c>
      <c r="L1005" s="33">
        <v>28.745313910792749</v>
      </c>
      <c r="M1005" s="33">
        <v>635226.86979391344</v>
      </c>
      <c r="N1005" s="33">
        <v>15.082269307169083</v>
      </c>
      <c r="O1005" s="33">
        <v>7626.006363712293</v>
      </c>
      <c r="P1005" s="33">
        <v>18.831902264840075</v>
      </c>
      <c r="Q1005" s="33">
        <v>20.81718057648996</v>
      </c>
      <c r="R1005" s="33">
        <v>83.297448165869227</v>
      </c>
      <c r="S1005" s="37">
        <v>3.3903202280586742E-2</v>
      </c>
      <c r="T1005" s="37">
        <v>1.0339032022805867</v>
      </c>
      <c r="U1005" s="37">
        <v>6.9539605505420266E-2</v>
      </c>
      <c r="V1005" s="37">
        <v>0.10271517621805959</v>
      </c>
      <c r="W1005" s="37">
        <v>0.12783100941939018</v>
      </c>
      <c r="X1005" s="37">
        <v>0.10081962143961132</v>
      </c>
    </row>
    <row r="1006" spans="1:24" x14ac:dyDescent="0.3">
      <c r="A1006" s="34">
        <v>40087</v>
      </c>
      <c r="B1006" s="33">
        <v>1067.6600000000001</v>
      </c>
      <c r="C1006" s="33">
        <v>23.403333333333332</v>
      </c>
      <c r="D1006" s="33">
        <v>25.349999999999998</v>
      </c>
      <c r="E1006" s="37">
        <v>3.3321681371473177</v>
      </c>
      <c r="F1006" s="37">
        <v>0.56269678358761688</v>
      </c>
      <c r="G1006" s="37">
        <v>0.37604100828277076</v>
      </c>
      <c r="H1006" s="37">
        <v>0.20909856642652436</v>
      </c>
      <c r="I1006" s="33">
        <v>216.17699999999999</v>
      </c>
      <c r="J1006" s="33">
        <v>3.39</v>
      </c>
      <c r="K1006" s="33">
        <v>1282.874163208852</v>
      </c>
      <c r="L1006" s="33">
        <v>28.120873373824843</v>
      </c>
      <c r="M1006" s="33">
        <v>649841.02609518135</v>
      </c>
      <c r="N1006" s="33">
        <v>30.459940465451918</v>
      </c>
      <c r="O1006" s="33">
        <v>15429.509405159737</v>
      </c>
      <c r="P1006" s="33">
        <v>19.358008443486838</v>
      </c>
      <c r="Q1006" s="33">
        <v>21.420018718305084</v>
      </c>
      <c r="R1006" s="33">
        <v>42.11676528599606</v>
      </c>
      <c r="S1006" s="37">
        <v>2.1883167130382426E-2</v>
      </c>
      <c r="T1006" s="37">
        <v>1.0218831671303825</v>
      </c>
      <c r="U1006" s="37">
        <v>6.7058681501189543E-2</v>
      </c>
      <c r="V1006" s="37">
        <v>0.10081707657913963</v>
      </c>
      <c r="W1006" s="37">
        <v>0.12430704257240688</v>
      </c>
      <c r="X1006" s="37">
        <v>0.10032055456687416</v>
      </c>
    </row>
    <row r="1007" spans="1:24" x14ac:dyDescent="0.3">
      <c r="A1007" s="34">
        <v>40118</v>
      </c>
      <c r="B1007" s="33">
        <v>1088.07</v>
      </c>
      <c r="C1007" s="33">
        <v>22.906666666666666</v>
      </c>
      <c r="D1007" s="33">
        <v>38.159999999999997</v>
      </c>
      <c r="E1007" s="37">
        <v>1.606507044998319</v>
      </c>
      <c r="F1007" s="37">
        <v>0.37811909471917549</v>
      </c>
      <c r="G1007" s="37">
        <v>0.26423459468039123</v>
      </c>
      <c r="H1007" s="37">
        <v>0.15664313277730724</v>
      </c>
      <c r="I1007" s="33">
        <v>216.33</v>
      </c>
      <c r="J1007" s="33">
        <v>3.4</v>
      </c>
      <c r="K1007" s="33">
        <v>1306.4736592705588</v>
      </c>
      <c r="L1007" s="33">
        <v>27.504624354766634</v>
      </c>
      <c r="M1007" s="33">
        <v>662956.41235936387</v>
      </c>
      <c r="N1007" s="33">
        <v>45.819694355845222</v>
      </c>
      <c r="O1007" s="33">
        <v>23250.725316967953</v>
      </c>
      <c r="P1007" s="33">
        <v>19.812761079966055</v>
      </c>
      <c r="Q1007" s="33">
        <v>21.938367056892975</v>
      </c>
      <c r="R1007" s="33">
        <v>28.513364779874216</v>
      </c>
      <c r="S1007" s="37">
        <v>1.8936146806125678E-2</v>
      </c>
      <c r="T1007" s="37">
        <v>1.0189361468061258</v>
      </c>
      <c r="U1007" s="37">
        <v>8.928568701353079E-2</v>
      </c>
      <c r="V1007" s="37">
        <v>9.2234604499995321E-2</v>
      </c>
      <c r="W1007" s="37">
        <v>0.11409920674719931</v>
      </c>
      <c r="X1007" s="37">
        <v>9.7986390763851183E-2</v>
      </c>
    </row>
    <row r="1008" spans="1:24" x14ac:dyDescent="0.3">
      <c r="A1008" s="34">
        <v>40148</v>
      </c>
      <c r="B1008" s="33">
        <v>1110.3800000000001</v>
      </c>
      <c r="C1008" s="33">
        <v>22.41</v>
      </c>
      <c r="D1008" s="33">
        <v>50.97</v>
      </c>
      <c r="E1008" s="37">
        <v>0.89526506147082641</v>
      </c>
      <c r="F1008" s="37">
        <v>0.26079489006789647</v>
      </c>
      <c r="G1008" s="37">
        <v>0.19195876908451304</v>
      </c>
      <c r="H1008" s="37">
        <v>0.12356812071371159</v>
      </c>
      <c r="I1008" s="33">
        <v>215.94900000000001</v>
      </c>
      <c r="J1008" s="33">
        <v>3.59</v>
      </c>
      <c r="K1008" s="33">
        <v>1335.6141317625923</v>
      </c>
      <c r="L1008" s="33">
        <v>26.955738299320672</v>
      </c>
      <c r="M1008" s="33">
        <v>678883.30807573907</v>
      </c>
      <c r="N1008" s="33">
        <v>61.308968367531214</v>
      </c>
      <c r="O1008" s="33">
        <v>31162.91919218683</v>
      </c>
      <c r="P1008" s="33">
        <v>20.322376500216539</v>
      </c>
      <c r="Q1008" s="33">
        <v>22.511278992034388</v>
      </c>
      <c r="R1008" s="33">
        <v>21.784971551893275</v>
      </c>
      <c r="S1008" s="37">
        <v>2.0296814481386517E-2</v>
      </c>
      <c r="T1008" s="37">
        <v>1.0202968144813864</v>
      </c>
      <c r="U1008" s="37">
        <v>9.3675940317746731E-2</v>
      </c>
      <c r="V1008" s="37">
        <v>7.5511349437783259E-2</v>
      </c>
      <c r="W1008" s="37">
        <v>0.12091445930547629</v>
      </c>
      <c r="X1008" s="37">
        <v>0.10022753214729097</v>
      </c>
    </row>
    <row r="1009" spans="1:24" x14ac:dyDescent="0.3">
      <c r="A1009" s="34">
        <v>40179</v>
      </c>
      <c r="B1009" s="33">
        <v>1123.58</v>
      </c>
      <c r="C1009" s="33">
        <v>22.24</v>
      </c>
      <c r="D1009" s="33">
        <v>54.289999999999992</v>
      </c>
      <c r="E1009" s="37">
        <v>0.50501720414584872</v>
      </c>
      <c r="F1009" s="37">
        <v>0.1745328544521989</v>
      </c>
      <c r="G1009" s="37">
        <v>0.13800563472799166</v>
      </c>
      <c r="H1009" s="37">
        <v>9.9495214093538564E-2</v>
      </c>
      <c r="I1009" s="33">
        <v>216.68700000000001</v>
      </c>
      <c r="J1009" s="33">
        <v>3.73</v>
      </c>
      <c r="K1009" s="33">
        <v>1346.8887184741122</v>
      </c>
      <c r="L1009" s="33">
        <v>26.660144447982567</v>
      </c>
      <c r="M1009" s="33">
        <v>685743.36525397806</v>
      </c>
      <c r="N1009" s="33">
        <v>65.080001892130113</v>
      </c>
      <c r="O1009" s="33">
        <v>33134.273749655986</v>
      </c>
      <c r="P1009" s="33">
        <v>20.527859801454412</v>
      </c>
      <c r="Q1009" s="33">
        <v>22.741430277197466</v>
      </c>
      <c r="R1009" s="33">
        <v>20.695892429545037</v>
      </c>
      <c r="S1009" s="37">
        <v>1.1817717079914544E-2</v>
      </c>
      <c r="T1009" s="37">
        <v>1.0118177170799145</v>
      </c>
      <c r="U1009" s="37">
        <v>0.10938121743723372</v>
      </c>
      <c r="V1009" s="37">
        <v>7.5323358759542991E-2</v>
      </c>
      <c r="W1009" s="37">
        <v>0.11780954139780953</v>
      </c>
      <c r="X1009" s="37">
        <v>0.10048206831005135</v>
      </c>
    </row>
    <row r="1010" spans="1:24" x14ac:dyDescent="0.3">
      <c r="A1010" s="34">
        <v>40210</v>
      </c>
      <c r="B1010" s="33">
        <v>1089.1600000000001</v>
      </c>
      <c r="C1010" s="33">
        <v>22.07</v>
      </c>
      <c r="D1010" s="33">
        <v>57.61</v>
      </c>
      <c r="E1010" s="37">
        <v>0.4396387958686625</v>
      </c>
      <c r="F1010" s="37">
        <v>0.15539752869718715</v>
      </c>
      <c r="G1010" s="37">
        <v>0.12359786502322834</v>
      </c>
      <c r="H1010" s="37">
        <v>8.7425228188839021E-2</v>
      </c>
      <c r="I1010" s="33">
        <v>216.74100000000001</v>
      </c>
      <c r="J1010" s="33">
        <v>3.69</v>
      </c>
      <c r="K1010" s="33">
        <v>1305.3025384214336</v>
      </c>
      <c r="L1010" s="33">
        <v>26.449765895700395</v>
      </c>
      <c r="M1010" s="33">
        <v>665692.73494032316</v>
      </c>
      <c r="N1010" s="33">
        <v>69.042637664309012</v>
      </c>
      <c r="O1010" s="33">
        <v>35211.133772734975</v>
      </c>
      <c r="P1010" s="33">
        <v>19.920539306600435</v>
      </c>
      <c r="Q1010" s="33">
        <v>22.070377804640177</v>
      </c>
      <c r="R1010" s="33">
        <v>18.905745530289881</v>
      </c>
      <c r="S1010" s="37">
        <v>-3.11132592188617E-2</v>
      </c>
      <c r="T1010" s="37">
        <v>0.96888674078113834</v>
      </c>
      <c r="U1010" s="37">
        <v>0.13212396072979393</v>
      </c>
      <c r="V1010" s="37">
        <v>8.4556008156775775E-2</v>
      </c>
      <c r="W1010" s="37">
        <v>0.11283972695099909</v>
      </c>
      <c r="X1010" s="37">
        <v>0.10241874389379646</v>
      </c>
    </row>
    <row r="1011" spans="1:24" x14ac:dyDescent="0.3">
      <c r="A1011" s="34">
        <v>40238</v>
      </c>
      <c r="B1011" s="33">
        <v>1152.05</v>
      </c>
      <c r="C1011" s="33">
        <v>21.9</v>
      </c>
      <c r="D1011" s="33">
        <v>60.93</v>
      </c>
      <c r="E1011" s="37">
        <v>0.38158829418007301</v>
      </c>
      <c r="F1011" s="37">
        <v>0.13747555777754084</v>
      </c>
      <c r="G1011" s="37">
        <v>0.10989907559919398</v>
      </c>
      <c r="H1011" s="37">
        <v>7.535558123545183E-2</v>
      </c>
      <c r="I1011" s="33">
        <v>217.631</v>
      </c>
      <c r="J1011" s="33">
        <v>3.73</v>
      </c>
      <c r="K1011" s="33">
        <v>1375.0267363105438</v>
      </c>
      <c r="L1011" s="33">
        <v>26.138696693026269</v>
      </c>
      <c r="M1011" s="33">
        <v>702362.33371113427</v>
      </c>
      <c r="N1011" s="33">
        <v>72.722867100734732</v>
      </c>
      <c r="O1011" s="33">
        <v>37146.770533413845</v>
      </c>
      <c r="P1011" s="33">
        <v>21.004601209715357</v>
      </c>
      <c r="Q1011" s="33">
        <v>23.269199472972979</v>
      </c>
      <c r="R1011" s="33">
        <v>18.907763006729034</v>
      </c>
      <c r="S1011" s="37">
        <v>5.6136207167735014E-2</v>
      </c>
      <c r="T1011" s="37">
        <v>1.0561362071677349</v>
      </c>
      <c r="U1011" s="37">
        <v>0.20303692749225744</v>
      </c>
      <c r="V1011" s="37">
        <v>0.10226253725833789</v>
      </c>
      <c r="W1011" s="37">
        <v>0.12446438144088212</v>
      </c>
      <c r="X1011" s="37">
        <v>0.10557954243258294</v>
      </c>
    </row>
    <row r="1012" spans="1:24" x14ac:dyDescent="0.3">
      <c r="A1012" s="34">
        <v>40269</v>
      </c>
      <c r="B1012" s="33">
        <v>1197.32</v>
      </c>
      <c r="C1012" s="33">
        <v>21.946666666666665</v>
      </c>
      <c r="D1012" s="33">
        <v>62.986666666666665</v>
      </c>
      <c r="E1012" s="37">
        <v>0.32969891347635105</v>
      </c>
      <c r="F1012" s="37">
        <v>0.12063197367726985</v>
      </c>
      <c r="G1012" s="37">
        <v>9.6828779327995385E-2</v>
      </c>
      <c r="H1012" s="37">
        <v>6.3198842243427755E-2</v>
      </c>
      <c r="I1012" s="33">
        <v>218.00899999999999</v>
      </c>
      <c r="J1012" s="33">
        <v>3.85</v>
      </c>
      <c r="K1012" s="33">
        <v>1426.5808382222754</v>
      </c>
      <c r="L1012" s="33">
        <v>26.148977825074496</v>
      </c>
      <c r="M1012" s="33">
        <v>729809.19208264328</v>
      </c>
      <c r="N1012" s="33">
        <v>75.04724863040822</v>
      </c>
      <c r="O1012" s="33">
        <v>38392.617104849793</v>
      </c>
      <c r="P1012" s="33">
        <v>21.804845599625153</v>
      </c>
      <c r="Q1012" s="33">
        <v>24.150482266532858</v>
      </c>
      <c r="R1012" s="33">
        <v>19.009102455546145</v>
      </c>
      <c r="S1012" s="37">
        <v>3.8542761742774344E-2</v>
      </c>
      <c r="T1012" s="37">
        <v>1.0385427617427743</v>
      </c>
      <c r="U1012" s="37">
        <v>0.1246629045249783</v>
      </c>
      <c r="V1012" s="37">
        <v>9.2256666521271846E-2</v>
      </c>
      <c r="W1012" s="37">
        <v>0.11321816494037673</v>
      </c>
      <c r="X1012" s="37">
        <v>7.6126404464937458E-2</v>
      </c>
    </row>
    <row r="1013" spans="1:24" x14ac:dyDescent="0.3">
      <c r="A1013" s="34">
        <v>40299</v>
      </c>
      <c r="B1013" s="33">
        <v>1125.06</v>
      </c>
      <c r="C1013" s="33">
        <v>21.993333333333332</v>
      </c>
      <c r="D1013" s="33">
        <v>65.043333333333322</v>
      </c>
      <c r="E1013" s="37">
        <v>0.30041087797951005</v>
      </c>
      <c r="F1013" s="37">
        <v>0.11374672712000944</v>
      </c>
      <c r="G1013" s="37">
        <v>8.7265906856738518E-2</v>
      </c>
      <c r="H1013" s="37">
        <v>5.4211769502101603E-2</v>
      </c>
      <c r="I1013" s="33">
        <v>218.178</v>
      </c>
      <c r="J1013" s="33">
        <v>3.42</v>
      </c>
      <c r="K1013" s="33">
        <v>1339.4462786348761</v>
      </c>
      <c r="L1013" s="33">
        <v>26.184282161048927</v>
      </c>
      <c r="M1013" s="33">
        <v>686349.23520085751</v>
      </c>
      <c r="N1013" s="33">
        <v>77.437692908236983</v>
      </c>
      <c r="O1013" s="33">
        <v>39680.054475537094</v>
      </c>
      <c r="P1013" s="33">
        <v>20.480068638423404</v>
      </c>
      <c r="Q1013" s="33">
        <v>22.679628014583454</v>
      </c>
      <c r="R1013" s="33">
        <v>17.297083995285195</v>
      </c>
      <c r="S1013" s="37">
        <v>-6.2249358284833245E-2</v>
      </c>
      <c r="T1013" s="37">
        <v>0.93775064171516676</v>
      </c>
      <c r="U1013" s="37">
        <v>0.10512556364894077</v>
      </c>
      <c r="V1013" s="37">
        <v>8.3805860146613398E-2</v>
      </c>
      <c r="W1013" s="37">
        <v>0.10701775363046995</v>
      </c>
      <c r="X1013" s="37">
        <v>7.6314296729780295E-2</v>
      </c>
    </row>
    <row r="1014" spans="1:24" x14ac:dyDescent="0.3">
      <c r="A1014" s="34">
        <v>40330</v>
      </c>
      <c r="B1014" s="33">
        <v>1083.3599999999999</v>
      </c>
      <c r="C1014" s="33">
        <v>22.04</v>
      </c>
      <c r="D1014" s="33">
        <v>67.099999999999994</v>
      </c>
      <c r="E1014" s="37">
        <v>0.27294645662549999</v>
      </c>
      <c r="F1014" s="37">
        <v>0.10716332598550427</v>
      </c>
      <c r="G1014" s="37">
        <v>7.7873826727918427E-2</v>
      </c>
      <c r="H1014" s="37">
        <v>4.4233481513829886E-2</v>
      </c>
      <c r="I1014" s="33">
        <v>217.965</v>
      </c>
      <c r="J1014" s="33">
        <v>3.2</v>
      </c>
      <c r="K1014" s="33">
        <v>1291.060537609249</v>
      </c>
      <c r="L1014" s="33">
        <v>26.26548354093547</v>
      </c>
      <c r="M1014" s="33">
        <v>662677.33263314934</v>
      </c>
      <c r="N1014" s="33">
        <v>79.964335099671956</v>
      </c>
      <c r="O1014" s="33">
        <v>41044.204160836955</v>
      </c>
      <c r="P1014" s="33">
        <v>19.742039853739449</v>
      </c>
      <c r="Q1014" s="33">
        <v>21.859418086479803</v>
      </c>
      <c r="R1014" s="33">
        <v>16.145454545454545</v>
      </c>
      <c r="S1014" s="37">
        <v>-3.7769044812347032E-2</v>
      </c>
      <c r="T1014" s="37">
        <v>0.962230955187653</v>
      </c>
      <c r="U1014" s="37">
        <v>0.18448872218402368</v>
      </c>
      <c r="V1014" s="37">
        <v>0.11958870019859624</v>
      </c>
      <c r="W1014" s="37">
        <v>0.12162735127887903</v>
      </c>
      <c r="X1014" s="37">
        <v>8.8224510075139762E-2</v>
      </c>
    </row>
    <row r="1015" spans="1:24" x14ac:dyDescent="0.3">
      <c r="A1015" s="34">
        <v>40360</v>
      </c>
      <c r="B1015" s="33">
        <v>1079.8</v>
      </c>
      <c r="C1015" s="33">
        <v>22.143333333333334</v>
      </c>
      <c r="D1015" s="33">
        <v>68.686666666666667</v>
      </c>
      <c r="E1015" s="37">
        <v>0.24714046466778572</v>
      </c>
      <c r="F1015" s="37">
        <v>0.10086116411314183</v>
      </c>
      <c r="G1015" s="37">
        <v>6.8638046700362665E-2</v>
      </c>
      <c r="H1015" s="37">
        <v>3.4276265708364839E-2</v>
      </c>
      <c r="I1015" s="33">
        <v>218.011</v>
      </c>
      <c r="J1015" s="33">
        <v>3.01</v>
      </c>
      <c r="K1015" s="33">
        <v>1286.54650178202</v>
      </c>
      <c r="L1015" s="33">
        <v>26.383059860893869</v>
      </c>
      <c r="M1015" s="33">
        <v>661488.85654539743</v>
      </c>
      <c r="N1015" s="33">
        <v>81.83792435549887</v>
      </c>
      <c r="O1015" s="33">
        <v>42077.666783893495</v>
      </c>
      <c r="P1015" s="33">
        <v>19.668660470717697</v>
      </c>
      <c r="Q1015" s="33">
        <v>21.774656015068242</v>
      </c>
      <c r="R1015" s="33">
        <v>15.720663884305541</v>
      </c>
      <c r="S1015" s="37">
        <v>-3.2914839531485874E-3</v>
      </c>
      <c r="T1015" s="37">
        <v>0.9967085160468514</v>
      </c>
      <c r="U1015" s="37">
        <v>0.18313544772910495</v>
      </c>
      <c r="V1015" s="37">
        <v>0.12817118004226291</v>
      </c>
      <c r="W1015" s="37">
        <v>0.1281899368504229</v>
      </c>
      <c r="X1015" s="37">
        <v>9.811463224984962E-2</v>
      </c>
    </row>
    <row r="1016" spans="1:24" x14ac:dyDescent="0.3">
      <c r="A1016" s="34">
        <v>40391</v>
      </c>
      <c r="B1016" s="33">
        <v>1087.28</v>
      </c>
      <c r="C1016" s="33">
        <v>22.246666666666666</v>
      </c>
      <c r="D1016" s="33">
        <v>70.273333333333326</v>
      </c>
      <c r="E1016" s="37">
        <v>0.23362989437929671</v>
      </c>
      <c r="F1016" s="37">
        <v>9.725745151832399E-2</v>
      </c>
      <c r="G1016" s="37">
        <v>6.0945674834798957E-2</v>
      </c>
      <c r="H1016" s="37"/>
      <c r="I1016" s="33">
        <v>218.31200000000001</v>
      </c>
      <c r="J1016" s="33">
        <v>2.7</v>
      </c>
      <c r="K1016" s="33">
        <v>1293.6725504782144</v>
      </c>
      <c r="L1016" s="33">
        <v>26.469632483173925</v>
      </c>
      <c r="M1016" s="33">
        <v>666286.90753349208</v>
      </c>
      <c r="N1016" s="33">
        <v>83.612944562522117</v>
      </c>
      <c r="O1016" s="33">
        <v>43063.610062483378</v>
      </c>
      <c r="P1016" s="33">
        <v>19.770299174358573</v>
      </c>
      <c r="Q1016" s="33">
        <v>21.882717641224726</v>
      </c>
      <c r="R1016" s="33">
        <v>15.472156341903046</v>
      </c>
      <c r="S1016" s="37">
        <v>6.9033258629053185E-3</v>
      </c>
      <c r="T1016" s="37">
        <v>1.0069033258629054</v>
      </c>
      <c r="U1016" s="37">
        <v>0.22148653319720601</v>
      </c>
      <c r="V1016" s="37">
        <v>0.13936501046244132</v>
      </c>
      <c r="W1016" s="37">
        <v>0.12835926108936757</v>
      </c>
    </row>
    <row r="1017" spans="1:24" x14ac:dyDescent="0.3">
      <c r="A1017" s="34">
        <v>40422</v>
      </c>
      <c r="B1017" s="33">
        <v>1122.08</v>
      </c>
      <c r="C1017" s="33">
        <v>22.35</v>
      </c>
      <c r="D1017" s="33">
        <v>71.86</v>
      </c>
      <c r="E1017" s="37">
        <v>0.22072266205594282</v>
      </c>
      <c r="F1017" s="37">
        <v>9.3779216155942535E-2</v>
      </c>
      <c r="G1017" s="37">
        <v>5.3316170492590409E-2</v>
      </c>
      <c r="H1017" s="37"/>
      <c r="I1017" s="33">
        <v>218.43899999999999</v>
      </c>
      <c r="J1017" s="33">
        <v>2.65</v>
      </c>
      <c r="K1017" s="33">
        <v>1334.302236505386</v>
      </c>
      <c r="L1017" s="33">
        <v>26.577120157114802</v>
      </c>
      <c r="M1017" s="33">
        <v>688353.30559272354</v>
      </c>
      <c r="N1017" s="33">
        <v>85.45108968636552</v>
      </c>
      <c r="O1017" s="33">
        <v>44083.370650838711</v>
      </c>
      <c r="P1017" s="33">
        <v>20.381395233204028</v>
      </c>
      <c r="Q1017" s="33">
        <v>22.5526147271217</v>
      </c>
      <c r="R1017" s="33">
        <v>15.614806568327301</v>
      </c>
      <c r="S1017" s="37">
        <v>3.1504941141508404E-2</v>
      </c>
      <c r="T1017" s="37">
        <v>1.0315049411415085</v>
      </c>
      <c r="U1017" s="37">
        <v>7.7787557473224744E-2</v>
      </c>
      <c r="V1017" s="37">
        <v>0.13733003638904151</v>
      </c>
      <c r="W1017" s="37">
        <v>0.12159203710475541</v>
      </c>
    </row>
    <row r="1018" spans="1:24" x14ac:dyDescent="0.3">
      <c r="A1018" s="34">
        <v>40452</v>
      </c>
      <c r="B1018" s="33">
        <v>1171.58</v>
      </c>
      <c r="C1018" s="33">
        <v>22.476666666666667</v>
      </c>
      <c r="D1018" s="33">
        <v>73.69</v>
      </c>
      <c r="E1018" s="37">
        <v>0.20837923484566323</v>
      </c>
      <c r="F1018" s="37">
        <v>9.0419839556299841E-2</v>
      </c>
      <c r="G1018" s="37">
        <v>4.5743331056144143E-2</v>
      </c>
      <c r="H1018" s="37"/>
      <c r="I1018" s="33">
        <v>218.71100000000001</v>
      </c>
      <c r="J1018" s="33">
        <v>2.54</v>
      </c>
      <c r="K1018" s="33">
        <v>1391.4317054926362</v>
      </c>
      <c r="L1018" s="33">
        <v>26.694503690562733</v>
      </c>
      <c r="M1018" s="33">
        <v>718973.45185922156</v>
      </c>
      <c r="N1018" s="33">
        <v>87.518225283593395</v>
      </c>
      <c r="O1018" s="33">
        <v>45221.968339768551</v>
      </c>
      <c r="P1018" s="33">
        <v>21.240127651759412</v>
      </c>
      <c r="Q1018" s="33">
        <v>23.4938168100472</v>
      </c>
      <c r="R1018" s="33">
        <v>15.89876509702809</v>
      </c>
      <c r="S1018" s="37">
        <v>4.3169159346687906E-2</v>
      </c>
      <c r="T1018" s="37">
        <v>1.0431691593466879</v>
      </c>
      <c r="U1018" s="37">
        <v>3.4744404533762374E-2</v>
      </c>
      <c r="V1018" s="37">
        <v>0.13028730128595267</v>
      </c>
      <c r="W1018" s="37">
        <v>0.10541386555545351</v>
      </c>
    </row>
    <row r="1019" spans="1:24" x14ac:dyDescent="0.3">
      <c r="A1019" s="34">
        <v>40483</v>
      </c>
      <c r="B1019" s="33">
        <v>1198.8900000000001</v>
      </c>
      <c r="C1019" s="33">
        <v>22.603333333333335</v>
      </c>
      <c r="D1019" s="33">
        <v>75.52</v>
      </c>
      <c r="E1019" s="37">
        <v>0.17860162489714249</v>
      </c>
      <c r="F1019" s="37">
        <v>8.885565654578631E-2</v>
      </c>
      <c r="G1019" s="37">
        <v>3.7664147191597053E-2</v>
      </c>
      <c r="H1019" s="37"/>
      <c r="I1019" s="33">
        <v>218.803</v>
      </c>
      <c r="J1019" s="33">
        <v>2.76</v>
      </c>
      <c r="K1019" s="33">
        <v>1423.2678444536866</v>
      </c>
      <c r="L1019" s="33">
        <v>26.833652387459647</v>
      </c>
      <c r="M1019" s="33">
        <v>736579.10384073469</v>
      </c>
      <c r="N1019" s="33">
        <v>89.653919553205384</v>
      </c>
      <c r="O1019" s="33">
        <v>46398.296692817756</v>
      </c>
      <c r="P1019" s="33">
        <v>21.700723827760608</v>
      </c>
      <c r="Q1019" s="33">
        <v>23.993185849903526</v>
      </c>
      <c r="R1019" s="33">
        <v>15.875132415254239</v>
      </c>
      <c r="S1019" s="37">
        <v>2.3042863564302723E-2</v>
      </c>
      <c r="T1019" s="37">
        <v>1.0230428635643027</v>
      </c>
      <c r="U1019" s="37">
        <v>1.9703401153396305E-2</v>
      </c>
      <c r="V1019" s="37">
        <v>0.12248671259338018</v>
      </c>
      <c r="W1019" s="37">
        <v>0.10490032963035478</v>
      </c>
    </row>
    <row r="1020" spans="1:24" x14ac:dyDescent="0.3">
      <c r="A1020" s="34">
        <v>40513</v>
      </c>
      <c r="B1020" s="33">
        <v>1241.53</v>
      </c>
      <c r="C1020" s="33">
        <v>22.73</v>
      </c>
      <c r="D1020" s="33">
        <v>77.349999999999994</v>
      </c>
      <c r="E1020" s="37">
        <v>0.15024998702094194</v>
      </c>
      <c r="F1020" s="37">
        <v>8.7359770079458166E-2</v>
      </c>
      <c r="G1020" s="37">
        <v>2.9662650879870078E-2</v>
      </c>
      <c r="H1020" s="37"/>
      <c r="I1020" s="33">
        <v>219.179</v>
      </c>
      <c r="J1020" s="33">
        <v>3.29</v>
      </c>
      <c r="K1020" s="33">
        <v>1471.3596744669881</v>
      </c>
      <c r="L1020" s="33">
        <v>26.937734408862159</v>
      </c>
      <c r="M1020" s="33">
        <v>762629.65941274085</v>
      </c>
      <c r="N1020" s="33">
        <v>91.668885020918964</v>
      </c>
      <c r="O1020" s="33">
        <v>47513.474628543416</v>
      </c>
      <c r="P1020" s="33">
        <v>22.39637977304421</v>
      </c>
      <c r="Q1020" s="33">
        <v>24.750553777970644</v>
      </c>
      <c r="R1020" s="33">
        <v>16.050808015513898</v>
      </c>
      <c r="S1020" s="37">
        <v>3.4948361274036006E-2</v>
      </c>
      <c r="T1020" s="37">
        <v>1.034948361274036</v>
      </c>
      <c r="U1020" s="37">
        <v>1.2463408831882905E-2</v>
      </c>
      <c r="V1020" s="37">
        <v>0.12680954289511881</v>
      </c>
      <c r="W1020" s="37">
        <v>0.10571654789760121</v>
      </c>
    </row>
    <row r="1021" spans="1:24" x14ac:dyDescent="0.3">
      <c r="A1021" s="34">
        <v>40544</v>
      </c>
      <c r="B1021" s="33">
        <v>1282.6199999999999</v>
      </c>
      <c r="C1021" s="33">
        <v>22.963333333333335</v>
      </c>
      <c r="D1021" s="33">
        <v>78.67</v>
      </c>
      <c r="E1021" s="37">
        <v>0.1232242849219134</v>
      </c>
      <c r="F1021" s="37">
        <v>8.592778860849748E-2</v>
      </c>
      <c r="G1021" s="37">
        <v>2.1731445966151952E-2</v>
      </c>
      <c r="H1021" s="37"/>
      <c r="I1021" s="33">
        <v>220.22300000000001</v>
      </c>
      <c r="J1021" s="33">
        <v>3.39</v>
      </c>
      <c r="K1021" s="33">
        <v>1512.8501240106616</v>
      </c>
      <c r="L1021" s="33">
        <v>27.085248694883518</v>
      </c>
      <c r="M1021" s="33">
        <v>785304.72825027711</v>
      </c>
      <c r="N1021" s="33">
        <v>92.791254818978928</v>
      </c>
      <c r="O1021" s="33">
        <v>48166.973048486143</v>
      </c>
      <c r="P1021" s="33">
        <v>22.978299430554976</v>
      </c>
      <c r="Q1021" s="33">
        <v>25.380551443716659</v>
      </c>
      <c r="R1021" s="33">
        <v>16.303800686411591</v>
      </c>
      <c r="S1021" s="37">
        <v>3.2560370945617333E-2</v>
      </c>
      <c r="T1021" s="37">
        <v>1.0325603709456173</v>
      </c>
      <c r="U1021" s="37">
        <v>-8.3371456041777536E-3</v>
      </c>
      <c r="V1021" s="37">
        <v>0.11975701884619738</v>
      </c>
      <c r="W1021" s="37">
        <v>9.6182509228809998E-2</v>
      </c>
    </row>
    <row r="1022" spans="1:24" x14ac:dyDescent="0.3">
      <c r="A1022" s="34">
        <v>40575</v>
      </c>
      <c r="B1022" s="33">
        <v>1321.12</v>
      </c>
      <c r="C1022" s="33">
        <v>23.196666666666665</v>
      </c>
      <c r="D1022" s="33">
        <v>79.990000000000009</v>
      </c>
      <c r="E1022" s="37">
        <v>0.1112463233722909</v>
      </c>
      <c r="F1022" s="37">
        <v>8.101986333889144E-2</v>
      </c>
      <c r="G1022" s="37">
        <v>1.8300420276029961E-2</v>
      </c>
      <c r="H1022" s="37"/>
      <c r="I1022" s="33">
        <v>221.309</v>
      </c>
      <c r="J1022" s="33">
        <v>3.58</v>
      </c>
      <c r="K1022" s="33">
        <v>1550.6142242746566</v>
      </c>
      <c r="L1022" s="33">
        <v>27.226202986171668</v>
      </c>
      <c r="M1022" s="33">
        <v>806085.41552695213</v>
      </c>
      <c r="N1022" s="33">
        <v>93.885212395338655</v>
      </c>
      <c r="O1022" s="33">
        <v>48806.143566065846</v>
      </c>
      <c r="P1022" s="33">
        <v>23.489828703298521</v>
      </c>
      <c r="Q1022" s="33">
        <v>25.931891523572482</v>
      </c>
      <c r="R1022" s="33">
        <v>16.516064508063504</v>
      </c>
      <c r="S1022" s="37">
        <v>2.9575000749874056E-2</v>
      </c>
      <c r="T1022" s="37">
        <v>1.0295750007498741</v>
      </c>
      <c r="U1022" s="37">
        <v>3.6338799232584762E-3</v>
      </c>
      <c r="V1022" s="37">
        <v>0.11166614201307823</v>
      </c>
      <c r="W1022" s="37">
        <v>7.549291670295144E-2</v>
      </c>
    </row>
    <row r="1023" spans="1:24" x14ac:dyDescent="0.3">
      <c r="A1023" s="34">
        <v>40603</v>
      </c>
      <c r="B1023" s="33">
        <v>1304.49</v>
      </c>
      <c r="C1023" s="33">
        <v>23.43</v>
      </c>
      <c r="D1023" s="33">
        <v>81.31</v>
      </c>
      <c r="E1023" s="37">
        <v>9.9660464801294646E-2</v>
      </c>
      <c r="F1023" s="37">
        <v>7.6205267226029605E-2</v>
      </c>
      <c r="G1023" s="37">
        <v>1.4925803641950175E-2</v>
      </c>
      <c r="H1023" s="37"/>
      <c r="I1023" s="33">
        <v>223.46700000000001</v>
      </c>
      <c r="J1023" s="33">
        <v>3.41</v>
      </c>
      <c r="K1023" s="33">
        <v>1516.3097502987018</v>
      </c>
      <c r="L1023" s="33">
        <v>27.23450348373585</v>
      </c>
      <c r="M1023" s="33">
        <v>789432.0848121678</v>
      </c>
      <c r="N1023" s="33">
        <v>94.51290987036117</v>
      </c>
      <c r="O1023" s="33">
        <v>49205.990706005687</v>
      </c>
      <c r="P1023" s="33">
        <v>22.899336430143638</v>
      </c>
      <c r="Q1023" s="33">
        <v>25.267990036105875</v>
      </c>
      <c r="R1023" s="33">
        <v>16.043414094207353</v>
      </c>
      <c r="S1023" s="37">
        <v>-1.2667701894044002E-2</v>
      </c>
      <c r="T1023" s="37">
        <v>0.98733229810595602</v>
      </c>
      <c r="U1023" s="37">
        <v>1.2954974208906567E-2</v>
      </c>
      <c r="V1023" s="37">
        <v>0.10088014633104869</v>
      </c>
      <c r="W1023" s="37">
        <v>6.8130720962519042E-2</v>
      </c>
    </row>
    <row r="1024" spans="1:24" x14ac:dyDescent="0.3">
      <c r="A1024" s="34">
        <v>40634</v>
      </c>
      <c r="B1024" s="33">
        <v>1331.51</v>
      </c>
      <c r="C1024" s="33">
        <v>23.733333333333334</v>
      </c>
      <c r="D1024" s="33">
        <v>82.163333333333341</v>
      </c>
      <c r="E1024" s="37">
        <v>8.8447765601991524E-2</v>
      </c>
      <c r="F1024" s="37">
        <v>7.1480881587189238E-2</v>
      </c>
      <c r="G1024" s="37">
        <v>1.1605748828811713E-2</v>
      </c>
      <c r="H1024" s="37"/>
      <c r="I1024" s="33">
        <v>224.90600000000001</v>
      </c>
      <c r="J1024" s="33">
        <v>3.46</v>
      </c>
      <c r="K1024" s="33">
        <v>1537.814540430224</v>
      </c>
      <c r="L1024" s="33">
        <v>27.410582791625536</v>
      </c>
      <c r="M1024" s="33">
        <v>801817.28783320973</v>
      </c>
      <c r="N1024" s="33">
        <v>94.893743712187913</v>
      </c>
      <c r="O1024" s="33">
        <v>49477.646501092218</v>
      </c>
      <c r="P1024" s="33">
        <v>23.143929447285942</v>
      </c>
      <c r="Q1024" s="33">
        <v>25.526061033561678</v>
      </c>
      <c r="R1024" s="33">
        <v>16.205647287922428</v>
      </c>
      <c r="S1024" s="37">
        <v>2.0501476777409332E-2</v>
      </c>
      <c r="T1024" s="37">
        <v>1.0205014767774094</v>
      </c>
      <c r="U1024" s="37">
        <v>5.3456662538461819E-2</v>
      </c>
      <c r="V1024" s="37">
        <v>0.11355682983359117</v>
      </c>
      <c r="W1024" s="37">
        <v>8.2401456158406106E-2</v>
      </c>
    </row>
    <row r="1025" spans="1:23" x14ac:dyDescent="0.3">
      <c r="A1025" s="34">
        <v>40664</v>
      </c>
      <c r="B1025" s="33">
        <v>1338.31</v>
      </c>
      <c r="C1025" s="33">
        <v>24.036666666666665</v>
      </c>
      <c r="D1025" s="33">
        <v>83.016666666666666</v>
      </c>
      <c r="E1025" s="37">
        <v>7.4684343158324396E-2</v>
      </c>
      <c r="F1025" s="37">
        <v>7.049544729003987E-2</v>
      </c>
      <c r="G1025" s="37">
        <v>9.8965332748912616E-3</v>
      </c>
      <c r="H1025" s="37"/>
      <c r="I1025" s="33">
        <v>225.964</v>
      </c>
      <c r="J1025" s="33">
        <v>3.17</v>
      </c>
      <c r="K1025" s="33">
        <v>1538.4310661432794</v>
      </c>
      <c r="L1025" s="33">
        <v>27.630933585290869</v>
      </c>
      <c r="M1025" s="33">
        <v>803339.30989713478</v>
      </c>
      <c r="N1025" s="33">
        <v>95.430370398234516</v>
      </c>
      <c r="O1025" s="33">
        <v>49831.916155420244</v>
      </c>
      <c r="P1025" s="33">
        <v>23.059491506095341</v>
      </c>
      <c r="Q1025" s="33">
        <v>25.422751410495927</v>
      </c>
      <c r="R1025" s="33">
        <v>16.120979722947197</v>
      </c>
      <c r="S1025" s="37">
        <v>5.0939873881095284E-3</v>
      </c>
      <c r="T1025" s="37">
        <v>1.0050939873881095</v>
      </c>
      <c r="U1025" s="37">
        <v>3.0203006771613028E-2</v>
      </c>
      <c r="V1025" s="37">
        <v>0.10686351346908562</v>
      </c>
      <c r="W1025" s="37">
        <v>8.3514804975049373E-2</v>
      </c>
    </row>
    <row r="1026" spans="1:23" x14ac:dyDescent="0.3">
      <c r="A1026" s="34">
        <v>40695</v>
      </c>
      <c r="B1026" s="33">
        <v>1287.29</v>
      </c>
      <c r="C1026" s="33">
        <v>24.34</v>
      </c>
      <c r="D1026" s="33">
        <v>83.87</v>
      </c>
      <c r="E1026" s="37">
        <v>6.1202427531839465E-2</v>
      </c>
      <c r="F1026" s="37">
        <v>6.9527430800444101E-2</v>
      </c>
      <c r="G1026" s="37">
        <v>8.2082460415193736E-3</v>
      </c>
      <c r="H1026" s="37"/>
      <c r="I1026" s="33">
        <v>225.72200000000001</v>
      </c>
      <c r="J1026" s="33">
        <v>3</v>
      </c>
      <c r="K1026" s="33">
        <v>1481.3684061367521</v>
      </c>
      <c r="L1026" s="33">
        <v>28.009622544545941</v>
      </c>
      <c r="M1026" s="33">
        <v>774761.11987767206</v>
      </c>
      <c r="N1026" s="33">
        <v>96.514668973338885</v>
      </c>
      <c r="O1026" s="33">
        <v>50477.526527931055</v>
      </c>
      <c r="P1026" s="33">
        <v>22.100831286610994</v>
      </c>
      <c r="Q1026" s="33">
        <v>24.359226657703815</v>
      </c>
      <c r="R1026" s="33">
        <v>15.348634791939906</v>
      </c>
      <c r="S1026" s="37">
        <v>-3.8868390502178655E-2</v>
      </c>
      <c r="T1026" s="37">
        <v>0.96113160949782139</v>
      </c>
      <c r="U1026" s="37">
        <v>-8.9606844037023459E-3</v>
      </c>
      <c r="V1026" s="37">
        <v>0.10969495103770566</v>
      </c>
      <c r="W1026" s="37">
        <v>8.1517653654070266E-2</v>
      </c>
    </row>
    <row r="1027" spans="1:23" x14ac:dyDescent="0.3">
      <c r="A1027" s="34">
        <v>40725</v>
      </c>
      <c r="B1027" s="33">
        <v>1325.19</v>
      </c>
      <c r="C1027" s="33">
        <v>24.619999999999997</v>
      </c>
      <c r="D1027" s="33">
        <v>84.906666666666666</v>
      </c>
      <c r="E1027" s="37">
        <v>4.79934695176778E-2</v>
      </c>
      <c r="F1027" s="37">
        <v>6.857637043717002E-2</v>
      </c>
      <c r="G1027" s="37">
        <v>6.5404461215372578E-3</v>
      </c>
      <c r="H1027" s="37"/>
      <c r="I1027" s="33">
        <v>225.922</v>
      </c>
      <c r="J1027" s="33">
        <v>3</v>
      </c>
      <c r="K1027" s="33">
        <v>1523.6323955613</v>
      </c>
      <c r="L1027" s="33">
        <v>28.306755694443208</v>
      </c>
      <c r="M1027" s="33">
        <v>798099.05308794067</v>
      </c>
      <c r="N1027" s="33">
        <v>97.621132013113666</v>
      </c>
      <c r="O1027" s="33">
        <v>51135.256278360139</v>
      </c>
      <c r="P1027" s="33">
        <v>22.610981701156625</v>
      </c>
      <c r="Q1027" s="33">
        <v>24.915089078411953</v>
      </c>
      <c r="R1027" s="33">
        <v>15.607608354271358</v>
      </c>
      <c r="S1027" s="37">
        <v>2.9016611928066923E-2</v>
      </c>
      <c r="T1027" s="37">
        <v>1.0290166119280668</v>
      </c>
      <c r="U1027" s="37">
        <v>1.7349399859603487E-2</v>
      </c>
      <c r="V1027" s="37">
        <v>0.13295678417917145</v>
      </c>
      <c r="W1027" s="37">
        <v>9.1276389581700812E-2</v>
      </c>
    </row>
    <row r="1028" spans="1:23" x14ac:dyDescent="0.3">
      <c r="A1028" s="34">
        <v>40756</v>
      </c>
      <c r="B1028" s="33">
        <v>1185.31</v>
      </c>
      <c r="C1028" s="33">
        <v>24.9</v>
      </c>
      <c r="D1028" s="33">
        <v>85.943333333333342</v>
      </c>
      <c r="E1028" s="37">
        <v>2.9686838619444211E-2</v>
      </c>
      <c r="F1028" s="37">
        <v>6.7532842201456944E-2</v>
      </c>
      <c r="G1028" s="37">
        <v>5.748731312065658E-3</v>
      </c>
      <c r="H1028" s="37"/>
      <c r="I1028" s="33">
        <v>226.54499999999999</v>
      </c>
      <c r="J1028" s="33">
        <v>2.2999999999999998</v>
      </c>
      <c r="K1028" s="33">
        <v>1359.0581492860138</v>
      </c>
      <c r="L1028" s="33">
        <v>28.549955637952721</v>
      </c>
      <c r="M1028" s="33">
        <v>713139.09635643743</v>
      </c>
      <c r="N1028" s="33">
        <v>98.541299359214875</v>
      </c>
      <c r="O1028" s="33">
        <v>51707.613258298181</v>
      </c>
      <c r="P1028" s="33">
        <v>20.0498527216605</v>
      </c>
      <c r="Q1028" s="33">
        <v>22.092618712120792</v>
      </c>
      <c r="R1028" s="33">
        <v>13.791762013729976</v>
      </c>
      <c r="S1028" s="37">
        <v>-0.11155150163391914</v>
      </c>
      <c r="T1028" s="37">
        <v>0.88844849836608086</v>
      </c>
      <c r="U1028" s="37">
        <v>1.5413282630912351E-2</v>
      </c>
      <c r="V1028" s="37">
        <v>0.12776063881359434</v>
      </c>
      <c r="W1028" s="37">
        <v>9.1609657608105799E-2</v>
      </c>
    </row>
    <row r="1029" spans="1:23" x14ac:dyDescent="0.3">
      <c r="A1029" s="34">
        <v>40787</v>
      </c>
      <c r="B1029" s="33">
        <v>1173.8800000000001</v>
      </c>
      <c r="C1029" s="33">
        <v>25.18</v>
      </c>
      <c r="D1029" s="33">
        <v>86.98</v>
      </c>
      <c r="E1029" s="37">
        <v>1.1819204183184606E-2</v>
      </c>
      <c r="F1029" s="37">
        <v>6.6511283553956524E-2</v>
      </c>
      <c r="G1029" s="37">
        <v>4.9730203277125185E-3</v>
      </c>
      <c r="H1029" s="37"/>
      <c r="I1029" s="33">
        <v>226.88900000000001</v>
      </c>
      <c r="J1029" s="33">
        <v>1.98</v>
      </c>
      <c r="K1029" s="33">
        <v>1343.9120082507304</v>
      </c>
      <c r="L1029" s="33">
        <v>28.82722626482553</v>
      </c>
      <c r="M1029" s="33">
        <v>706451.99949070218</v>
      </c>
      <c r="N1029" s="33">
        <v>99.578718844897722</v>
      </c>
      <c r="O1029" s="33">
        <v>52345.380205558722</v>
      </c>
      <c r="P1029" s="33">
        <v>19.69811456887771</v>
      </c>
      <c r="Q1029" s="33">
        <v>21.706400031075074</v>
      </c>
      <c r="R1029" s="33">
        <v>13.495976086456658</v>
      </c>
      <c r="S1029" s="37">
        <v>-9.6898422195606567E-3</v>
      </c>
      <c r="T1029" s="37">
        <v>0.99031015778043929</v>
      </c>
      <c r="U1029" s="37">
        <v>0.17903409842817153</v>
      </c>
      <c r="V1029" s="37">
        <v>0.16567865388460046</v>
      </c>
      <c r="W1029" s="37">
        <v>0.11752060248867746</v>
      </c>
    </row>
    <row r="1030" spans="1:23" x14ac:dyDescent="0.3">
      <c r="A1030" s="34">
        <v>40817</v>
      </c>
      <c r="B1030" s="33">
        <v>1207.22</v>
      </c>
      <c r="C1030" s="33">
        <v>25.596666666666664</v>
      </c>
      <c r="D1030" s="33">
        <v>86.97</v>
      </c>
      <c r="E1030" s="37">
        <v>-5.6250376241466782E-3</v>
      </c>
      <c r="F1030" s="37">
        <v>6.5511003325818606E-2</v>
      </c>
      <c r="G1030" s="37">
        <v>4.2128271087200631E-3</v>
      </c>
      <c r="H1030" s="37"/>
      <c r="I1030" s="33">
        <v>226.42099999999999</v>
      </c>
      <c r="J1030" s="33">
        <v>2.15</v>
      </c>
      <c r="K1030" s="33">
        <v>1384.9378664523165</v>
      </c>
      <c r="L1030" s="33">
        <v>29.36481579299917</v>
      </c>
      <c r="M1030" s="33">
        <v>729304.34059494664</v>
      </c>
      <c r="N1030" s="33">
        <v>99.773070563242797</v>
      </c>
      <c r="O1030" s="33">
        <v>52540.215123624948</v>
      </c>
      <c r="P1030" s="33">
        <v>20.155824786688747</v>
      </c>
      <c r="Q1030" s="33">
        <v>22.212668163493948</v>
      </c>
      <c r="R1030" s="33">
        <v>13.880878463838105</v>
      </c>
      <c r="S1030" s="37">
        <v>2.8005694066489926E-2</v>
      </c>
      <c r="T1030" s="37">
        <v>1.0280056940664899</v>
      </c>
      <c r="U1030" s="37">
        <v>0.22400391092898975</v>
      </c>
      <c r="V1030" s="37">
        <v>0.17434694860373678</v>
      </c>
      <c r="W1030" s="37">
        <v>0.11824597786936142</v>
      </c>
    </row>
    <row r="1031" spans="1:23" x14ac:dyDescent="0.3">
      <c r="A1031" s="34">
        <v>40848</v>
      </c>
      <c r="B1031" s="33">
        <v>1226.42</v>
      </c>
      <c r="C1031" s="33">
        <v>26.013333333333335</v>
      </c>
      <c r="D1031" s="33">
        <v>86.960000000000008</v>
      </c>
      <c r="E1031" s="37">
        <v>-5.4723731028187839E-3</v>
      </c>
      <c r="F1031" s="37">
        <v>6.1657032146145596E-2</v>
      </c>
      <c r="G1031" s="37">
        <v>8.2421422652805276E-3</v>
      </c>
      <c r="H1031" s="37"/>
      <c r="I1031" s="33">
        <v>226.23</v>
      </c>
      <c r="J1031" s="33">
        <v>2.0099999999999998</v>
      </c>
      <c r="K1031" s="33">
        <v>1408.1522090792555</v>
      </c>
      <c r="L1031" s="33">
        <v>29.868016502379586</v>
      </c>
      <c r="M1031" s="33">
        <v>742839.64842545812</v>
      </c>
      <c r="N1031" s="33">
        <v>99.845824514874252</v>
      </c>
      <c r="O1031" s="33">
        <v>52671.463142380133</v>
      </c>
      <c r="P1031" s="33">
        <v>20.345246797645821</v>
      </c>
      <c r="Q1031" s="33">
        <v>22.423888769998207</v>
      </c>
      <c r="R1031" s="33">
        <v>14.103265869365226</v>
      </c>
      <c r="S1031" s="37">
        <v>1.5779160738160623E-2</v>
      </c>
      <c r="T1031" s="37">
        <v>1.0157791607381605</v>
      </c>
      <c r="U1031" s="37">
        <v>0.18603033556608906</v>
      </c>
      <c r="V1031" s="37">
        <v>0.15525135870795204</v>
      </c>
      <c r="W1031" s="37">
        <v>0.11128680414087899</v>
      </c>
    </row>
    <row r="1032" spans="1:23" x14ac:dyDescent="0.3">
      <c r="A1032" s="34">
        <v>40878</v>
      </c>
      <c r="B1032" s="33">
        <v>1243.32</v>
      </c>
      <c r="C1032" s="33">
        <v>26.43</v>
      </c>
      <c r="D1032" s="33">
        <v>86.95</v>
      </c>
      <c r="E1032" s="37">
        <v>-5.3196734680370783E-3</v>
      </c>
      <c r="F1032" s="37">
        <v>5.7758570872266546E-2</v>
      </c>
      <c r="G1032" s="37">
        <v>1.2194131648813666E-2</v>
      </c>
      <c r="H1032" s="37"/>
      <c r="I1032" s="33">
        <v>225.672</v>
      </c>
      <c r="J1032" s="33">
        <v>1.98</v>
      </c>
      <c r="K1032" s="33">
        <v>1431.0862666170369</v>
      </c>
      <c r="L1032" s="33">
        <v>30.421460305221736</v>
      </c>
      <c r="M1032" s="33">
        <v>756275.35233787971</v>
      </c>
      <c r="N1032" s="33">
        <v>100.08119460987628</v>
      </c>
      <c r="O1032" s="33">
        <v>52889.153143019212</v>
      </c>
      <c r="P1032" s="33">
        <v>20.523575499431701</v>
      </c>
      <c r="Q1032" s="33">
        <v>22.62360881526482</v>
      </c>
      <c r="R1032" s="33">
        <v>14.299252443933295</v>
      </c>
      <c r="S1032" s="37">
        <v>1.3685864734008166E-2</v>
      </c>
      <c r="T1032" s="37">
        <v>1.0136858647340081</v>
      </c>
      <c r="U1032" s="37">
        <v>0.13189526588641143</v>
      </c>
      <c r="V1032" s="37">
        <v>0.16769962175182673</v>
      </c>
      <c r="W1032" s="37">
        <v>0.11017505184825005</v>
      </c>
    </row>
    <row r="1033" spans="1:23" x14ac:dyDescent="0.3">
      <c r="A1033" s="34">
        <v>40909</v>
      </c>
      <c r="B1033" s="33">
        <v>1300.58</v>
      </c>
      <c r="C1033" s="33">
        <v>26.736666666666668</v>
      </c>
      <c r="D1033" s="33">
        <v>87.48</v>
      </c>
      <c r="E1033" s="37">
        <v>-5.1669387076846984E-3</v>
      </c>
      <c r="F1033" s="37">
        <v>5.3814576193628838E-2</v>
      </c>
      <c r="G1033" s="37">
        <v>1.6071748647954465E-2</v>
      </c>
      <c r="H1033" s="37"/>
      <c r="I1033" s="33">
        <v>226.66499999999999</v>
      </c>
      <c r="J1033" s="33">
        <v>1.97</v>
      </c>
      <c r="K1033" s="33">
        <v>1490.4354741137802</v>
      </c>
      <c r="L1033" s="33">
        <v>30.639619600144123</v>
      </c>
      <c r="M1033" s="33">
        <v>788988.5038752947</v>
      </c>
      <c r="N1033" s="33">
        <v>100.25011554496724</v>
      </c>
      <c r="O1033" s="33">
        <v>53069.180149633838</v>
      </c>
      <c r="P1033" s="33">
        <v>21.213008091803452</v>
      </c>
      <c r="Q1033" s="33">
        <v>23.386046013731431</v>
      </c>
      <c r="R1033" s="33">
        <v>14.867169638774575</v>
      </c>
      <c r="S1033" s="37">
        <v>4.5025097747086802E-2</v>
      </c>
      <c r="T1033" s="37">
        <v>1.0450250977470867</v>
      </c>
      <c r="U1033" s="37">
        <v>0.13863881258470889</v>
      </c>
      <c r="V1033" s="37">
        <v>0.16470160987989857</v>
      </c>
      <c r="W1033" s="37">
        <v>0.11476848213558632</v>
      </c>
    </row>
    <row r="1034" spans="1:23" x14ac:dyDescent="0.3">
      <c r="A1034" s="34">
        <v>40940</v>
      </c>
      <c r="B1034" s="33">
        <v>1352.49</v>
      </c>
      <c r="C1034" s="33">
        <v>27.043333333333337</v>
      </c>
      <c r="D1034" s="33">
        <v>88.01</v>
      </c>
      <c r="E1034" s="37">
        <v>-6.6523732323525708E-3</v>
      </c>
      <c r="F1034" s="37">
        <v>4.8415398816240796E-2</v>
      </c>
      <c r="G1034" s="37">
        <v>1.8831269442041609E-2</v>
      </c>
      <c r="H1034" s="37"/>
      <c r="I1034" s="33">
        <v>227.66300000000001</v>
      </c>
      <c r="J1034" s="33">
        <v>1.97</v>
      </c>
      <c r="K1034" s="33">
        <v>1543.1288130701957</v>
      </c>
      <c r="L1034" s="33">
        <v>30.855198092502224</v>
      </c>
      <c r="M1034" s="33">
        <v>818243.804852564</v>
      </c>
      <c r="N1034" s="33">
        <v>100.4153574801351</v>
      </c>
      <c r="O1034" s="33">
        <v>53245.227147760168</v>
      </c>
      <c r="P1034" s="33">
        <v>21.797435963717536</v>
      </c>
      <c r="Q1034" s="33">
        <v>24.031932260644222</v>
      </c>
      <c r="R1034" s="33">
        <v>15.367458243381433</v>
      </c>
      <c r="S1034" s="37">
        <v>3.9137019179213507E-2</v>
      </c>
      <c r="T1034" s="37">
        <v>1.0391370191792135</v>
      </c>
      <c r="U1034" s="37">
        <v>0.13321158570394931</v>
      </c>
      <c r="V1034" s="37">
        <v>0.14548812108666098</v>
      </c>
      <c r="W1034" s="37">
        <v>0.10840623367192403</v>
      </c>
    </row>
    <row r="1035" spans="1:23" x14ac:dyDescent="0.3">
      <c r="A1035" s="34">
        <v>40969</v>
      </c>
      <c r="B1035" s="33">
        <v>1389.24</v>
      </c>
      <c r="C1035" s="33">
        <v>27.35</v>
      </c>
      <c r="D1035" s="33">
        <v>88.54</v>
      </c>
      <c r="E1035" s="37">
        <v>-8.1199706348623613E-3</v>
      </c>
      <c r="F1035" s="37">
        <v>4.2996574974975665E-2</v>
      </c>
      <c r="G1035" s="37">
        <v>2.1521426817154854E-2</v>
      </c>
      <c r="H1035" s="37"/>
      <c r="I1035" s="33">
        <v>229.392</v>
      </c>
      <c r="J1035" s="33">
        <v>2.17</v>
      </c>
      <c r="K1035" s="33">
        <v>1573.111781230383</v>
      </c>
      <c r="L1035" s="33">
        <v>30.969888008300206</v>
      </c>
      <c r="M1035" s="33">
        <v>835510.75040659902</v>
      </c>
      <c r="N1035" s="33">
        <v>100.25864293436564</v>
      </c>
      <c r="O1035" s="33">
        <v>53249.346290777896</v>
      </c>
      <c r="P1035" s="33">
        <v>22.053943972904712</v>
      </c>
      <c r="Q1035" s="33">
        <v>24.31594200548782</v>
      </c>
      <c r="R1035" s="33">
        <v>15.69053535125367</v>
      </c>
      <c r="S1035" s="37">
        <v>2.6809497027676436E-2</v>
      </c>
      <c r="T1035" s="37">
        <v>1.0268094970276764</v>
      </c>
      <c r="U1035" s="37">
        <v>0.11378806757935211</v>
      </c>
      <c r="V1035" s="37">
        <v>0.14129057778611731</v>
      </c>
      <c r="W1035" s="37">
        <v>0.10540524067716195</v>
      </c>
    </row>
    <row r="1036" spans="1:23" x14ac:dyDescent="0.3">
      <c r="A1036" s="34">
        <v>41000</v>
      </c>
      <c r="B1036" s="33">
        <v>1386.43</v>
      </c>
      <c r="C1036" s="33">
        <v>27.673333333333332</v>
      </c>
      <c r="D1036" s="33">
        <v>88.333333333333343</v>
      </c>
      <c r="E1036" s="37">
        <v>-9.5700502810606158E-3</v>
      </c>
      <c r="F1036" s="37">
        <v>3.7557283184548318E-2</v>
      </c>
      <c r="G1036" s="37">
        <v>2.4145037306450234E-2</v>
      </c>
      <c r="H1036" s="37"/>
      <c r="I1036" s="33">
        <v>230.08500000000001</v>
      </c>
      <c r="J1036" s="33">
        <v>2.0499999999999998</v>
      </c>
      <c r="K1036" s="33">
        <v>1565.201346415455</v>
      </c>
      <c r="L1036" s="33">
        <v>31.241633975849499</v>
      </c>
      <c r="M1036" s="33">
        <v>832692.11626550136</v>
      </c>
      <c r="N1036" s="33">
        <v>99.723355861239696</v>
      </c>
      <c r="O1036" s="33">
        <v>53053.143880411786</v>
      </c>
      <c r="P1036" s="33">
        <v>21.779246906824888</v>
      </c>
      <c r="Q1036" s="33">
        <v>24.015130965765511</v>
      </c>
      <c r="R1036" s="33">
        <v>15.695433962264151</v>
      </c>
      <c r="S1036" s="37">
        <v>-2.0247370616681883E-3</v>
      </c>
      <c r="T1036" s="37">
        <v>0.99797526293833183</v>
      </c>
      <c r="U1036" s="37">
        <v>0.11199015524466449</v>
      </c>
      <c r="V1036" s="37">
        <v>0.13201314475424919</v>
      </c>
      <c r="W1036" s="37">
        <v>0.10321415481138896</v>
      </c>
    </row>
    <row r="1037" spans="1:23" x14ac:dyDescent="0.3">
      <c r="A1037" s="34">
        <v>41030</v>
      </c>
      <c r="B1037" s="33">
        <v>1341.27</v>
      </c>
      <c r="C1037" s="33">
        <v>27.996666666666666</v>
      </c>
      <c r="D1037" s="33">
        <v>88.126666666666665</v>
      </c>
      <c r="E1037" s="37">
        <v>4.9379324855751694E-3</v>
      </c>
      <c r="F1037" s="37">
        <v>3.339417833184477E-2</v>
      </c>
      <c r="G1037" s="37">
        <v>2.7068362013896063E-2</v>
      </c>
      <c r="H1037" s="37"/>
      <c r="I1037" s="33">
        <v>229.815</v>
      </c>
      <c r="J1037" s="33">
        <v>1.8</v>
      </c>
      <c r="K1037" s="33">
        <v>1515.9972426081849</v>
      </c>
      <c r="L1037" s="33">
        <v>31.6437924272422</v>
      </c>
      <c r="M1037" s="33">
        <v>807918.25908085401</v>
      </c>
      <c r="N1037" s="33">
        <v>99.606927514159935</v>
      </c>
      <c r="O1037" s="33">
        <v>53083.378523289161</v>
      </c>
      <c r="P1037" s="33">
        <v>20.941467419743478</v>
      </c>
      <c r="Q1037" s="33">
        <v>23.095237989596885</v>
      </c>
      <c r="R1037" s="33">
        <v>15.219797261517513</v>
      </c>
      <c r="S1037" s="37">
        <v>-3.3115171647048497E-2</v>
      </c>
      <c r="T1037" s="37">
        <v>0.96688482835295153</v>
      </c>
      <c r="U1037" s="37">
        <v>0.12843180012146727</v>
      </c>
      <c r="V1037" s="37">
        <v>0.13508872207791089</v>
      </c>
      <c r="W1037" s="37">
        <v>0.10298089790259013</v>
      </c>
    </row>
    <row r="1038" spans="1:23" x14ac:dyDescent="0.3">
      <c r="A1038" s="34">
        <v>41061</v>
      </c>
      <c r="B1038" s="33">
        <v>1323.48</v>
      </c>
      <c r="C1038" s="33">
        <v>28.32</v>
      </c>
      <c r="D1038" s="33">
        <v>87.92</v>
      </c>
      <c r="E1038" s="37">
        <v>1.9514038939292488E-2</v>
      </c>
      <c r="F1038" s="37">
        <v>2.9160132982661402E-2</v>
      </c>
      <c r="G1038" s="37">
        <v>2.9963793321429399E-2</v>
      </c>
      <c r="H1038" s="37"/>
      <c r="I1038" s="33">
        <v>229.47800000000001</v>
      </c>
      <c r="J1038" s="33">
        <v>1.62</v>
      </c>
      <c r="K1038" s="33">
        <v>1498.086528730423</v>
      </c>
      <c r="L1038" s="33">
        <v>32.056253584221579</v>
      </c>
      <c r="M1038" s="33">
        <v>799796.76889608335</v>
      </c>
      <c r="N1038" s="33">
        <v>99.51927313293649</v>
      </c>
      <c r="O1038" s="33">
        <v>53131.238795708021</v>
      </c>
      <c r="P1038" s="33">
        <v>20.54750408685609</v>
      </c>
      <c r="Q1038" s="33">
        <v>22.665536337915768</v>
      </c>
      <c r="R1038" s="33">
        <v>15.053230209281164</v>
      </c>
      <c r="S1038" s="37">
        <v>-1.3352295190864963E-2</v>
      </c>
      <c r="T1038" s="37">
        <v>0.986647704809135</v>
      </c>
      <c r="U1038" s="37">
        <v>0.21735449408230711</v>
      </c>
      <c r="V1038" s="37">
        <v>0.14917471709495533</v>
      </c>
      <c r="W1038" s="37">
        <v>0.11281296985985101</v>
      </c>
    </row>
    <row r="1039" spans="1:23" x14ac:dyDescent="0.3">
      <c r="A1039" s="34">
        <v>41091</v>
      </c>
      <c r="B1039" s="33">
        <v>1359.78</v>
      </c>
      <c r="C1039" s="33">
        <v>28.743333333333332</v>
      </c>
      <c r="D1039" s="33">
        <v>87.446666666666673</v>
      </c>
      <c r="E1039" s="37">
        <v>3.4158750110507619E-2</v>
      </c>
      <c r="F1039" s="37">
        <v>2.4852969813623282E-2</v>
      </c>
      <c r="G1039" s="37">
        <v>3.2832026234719258E-2</v>
      </c>
      <c r="H1039" s="37"/>
      <c r="I1039" s="33">
        <v>229.10400000000001</v>
      </c>
      <c r="J1039" s="33">
        <v>1.53</v>
      </c>
      <c r="K1039" s="33">
        <v>1541.6882042216632</v>
      </c>
      <c r="L1039" s="33">
        <v>32.588549581558297</v>
      </c>
      <c r="M1039" s="33">
        <v>824524.64443649363</v>
      </c>
      <c r="N1039" s="33">
        <v>99.145078246851511</v>
      </c>
      <c r="O1039" s="33">
        <v>53024.70380538758</v>
      </c>
      <c r="P1039" s="33">
        <v>20.999341293380564</v>
      </c>
      <c r="Q1039" s="33">
        <v>23.168289603671177</v>
      </c>
      <c r="R1039" s="33">
        <v>15.549820843180603</v>
      </c>
      <c r="S1039" s="37">
        <v>2.7058290832838196E-2</v>
      </c>
      <c r="T1039" s="37">
        <v>1.0270582908328383</v>
      </c>
      <c r="U1039" s="37">
        <v>0.21787297453363608</v>
      </c>
      <c r="V1039" s="37">
        <v>0.15167782483912973</v>
      </c>
      <c r="W1039" s="37">
        <v>0.11873315568173304</v>
      </c>
    </row>
    <row r="1040" spans="1:23" x14ac:dyDescent="0.3">
      <c r="A1040" s="34">
        <v>41122</v>
      </c>
      <c r="B1040" s="33">
        <v>1403.45</v>
      </c>
      <c r="C1040" s="33">
        <v>29.166666666666664</v>
      </c>
      <c r="D1040" s="33">
        <v>86.973333333333329</v>
      </c>
      <c r="E1040" s="37">
        <v>5.2723541795833828E-2</v>
      </c>
      <c r="F1040" s="37">
        <v>2.1599910982404324E-2</v>
      </c>
      <c r="G1040" s="37">
        <v>3.5865401925219587E-2</v>
      </c>
      <c r="H1040" s="37"/>
      <c r="I1040" s="33">
        <v>230.37899999999999</v>
      </c>
      <c r="J1040" s="33">
        <v>1.68</v>
      </c>
      <c r="K1040" s="33">
        <v>1582.394002274513</v>
      </c>
      <c r="L1040" s="33">
        <v>32.885502440181902</v>
      </c>
      <c r="M1040" s="33">
        <v>847760.54205086618</v>
      </c>
      <c r="N1040" s="33">
        <v>98.062689105054417</v>
      </c>
      <c r="O1040" s="33">
        <v>52536.649122261086</v>
      </c>
      <c r="P1040" s="33">
        <v>21.410428453442936</v>
      </c>
      <c r="Q1040" s="33">
        <v>23.625464836831146</v>
      </c>
      <c r="R1040" s="33">
        <v>16.136555265981912</v>
      </c>
      <c r="S1040" s="37">
        <v>3.1610569005792219E-2</v>
      </c>
      <c r="T1040" s="37">
        <v>1.0316105690057922</v>
      </c>
      <c r="U1040" s="37">
        <v>0.22179556258959532</v>
      </c>
      <c r="V1040" s="37">
        <v>0.14183964803018601</v>
      </c>
      <c r="W1040" s="37">
        <v>0.11499628520970528</v>
      </c>
    </row>
    <row r="1041" spans="1:23" x14ac:dyDescent="0.3">
      <c r="A1041" s="34">
        <v>41153</v>
      </c>
      <c r="B1041" s="33">
        <v>1443.42</v>
      </c>
      <c r="C1041" s="33">
        <v>29.59</v>
      </c>
      <c r="D1041" s="33">
        <v>86.5</v>
      </c>
      <c r="E1041" s="37">
        <v>7.1490953002087521E-2</v>
      </c>
      <c r="F1041" s="37">
        <v>1.8279727821973069E-2</v>
      </c>
      <c r="G1041" s="37">
        <v>3.8886713967111852E-2</v>
      </c>
      <c r="H1041" s="37"/>
      <c r="I1041" s="33">
        <v>231.40700000000001</v>
      </c>
      <c r="J1041" s="33">
        <v>1.72</v>
      </c>
      <c r="K1041" s="33">
        <v>1620.2304824832436</v>
      </c>
      <c r="L1041" s="33">
        <v>33.214601416551787</v>
      </c>
      <c r="M1041" s="33">
        <v>869514.14911500202</v>
      </c>
      <c r="N1041" s="33">
        <v>97.095742566128067</v>
      </c>
      <c r="O1041" s="33">
        <v>52107.476616956723</v>
      </c>
      <c r="P1041" s="33">
        <v>21.783690301727681</v>
      </c>
      <c r="Q1041" s="33">
        <v>24.040589108752915</v>
      </c>
      <c r="R1041" s="33">
        <v>16.68693641618497</v>
      </c>
      <c r="S1041" s="37">
        <v>2.8081806770415847E-2</v>
      </c>
      <c r="T1041" s="37">
        <v>1.0280818067704158</v>
      </c>
      <c r="U1041" s="37">
        <v>0.18535768759646531</v>
      </c>
      <c r="V1041" s="37">
        <v>0.122384800825313</v>
      </c>
      <c r="W1041" s="37">
        <v>0.10888820757990825</v>
      </c>
    </row>
    <row r="1042" spans="1:23" x14ac:dyDescent="0.3">
      <c r="A1042" s="34">
        <v>41183</v>
      </c>
      <c r="B1042" s="33">
        <v>1437.82</v>
      </c>
      <c r="C1042" s="33">
        <v>30.143333333333331</v>
      </c>
      <c r="D1042" s="33">
        <v>86.50333333333333</v>
      </c>
      <c r="E1042" s="37">
        <v>9.0464319182550046E-2</v>
      </c>
      <c r="F1042" s="37">
        <v>1.4890151799426654E-2</v>
      </c>
      <c r="G1042" s="37">
        <v>4.1896374706260175E-2</v>
      </c>
      <c r="H1042" s="37"/>
      <c r="I1042" s="33">
        <v>231.31700000000001</v>
      </c>
      <c r="J1042" s="33">
        <v>1.75</v>
      </c>
      <c r="K1042" s="33">
        <v>1614.5724631566204</v>
      </c>
      <c r="L1042" s="33">
        <v>33.8488795174299</v>
      </c>
      <c r="M1042" s="33">
        <v>867991.4925663633</v>
      </c>
      <c r="N1042" s="33">
        <v>97.137263337036742</v>
      </c>
      <c r="O1042" s="33">
        <v>52220.832518650212</v>
      </c>
      <c r="P1042" s="33">
        <v>21.57710965452879</v>
      </c>
      <c r="Q1042" s="33">
        <v>23.816813659366247</v>
      </c>
      <c r="R1042" s="33">
        <v>16.621556009402337</v>
      </c>
      <c r="S1042" s="37">
        <v>-3.8872201215836791E-3</v>
      </c>
      <c r="T1042" s="37">
        <v>0.99611277987841629</v>
      </c>
      <c r="U1042" s="37">
        <v>0.16471155864682463</v>
      </c>
      <c r="V1042" s="37">
        <v>9.6548313534901453E-2</v>
      </c>
      <c r="W1042" s="37">
        <v>0.10626406405813871</v>
      </c>
    </row>
    <row r="1043" spans="1:23" x14ac:dyDescent="0.3">
      <c r="A1043" s="34">
        <v>41214</v>
      </c>
      <c r="B1043" s="33">
        <v>1394.51</v>
      </c>
      <c r="C1043" s="33">
        <v>30.696666666666665</v>
      </c>
      <c r="D1043" s="33">
        <v>86.506666666666675</v>
      </c>
      <c r="E1043" s="37">
        <v>0.11264896577681394</v>
      </c>
      <c r="F1043" s="37">
        <v>9.732125310174311E-3</v>
      </c>
      <c r="G1043" s="37">
        <v>4.3623001787699067E-2</v>
      </c>
      <c r="H1043" s="37"/>
      <c r="I1043" s="33">
        <v>230.221</v>
      </c>
      <c r="J1043" s="33">
        <v>1.65</v>
      </c>
      <c r="K1043" s="33">
        <v>1573.3932005768368</v>
      </c>
      <c r="L1043" s="33">
        <v>34.634335080929482</v>
      </c>
      <c r="M1043" s="33">
        <v>847405.20238874725</v>
      </c>
      <c r="N1043" s="33">
        <v>97.603460095589313</v>
      </c>
      <c r="O1043" s="33">
        <v>52567.711507728578</v>
      </c>
      <c r="P1043" s="33">
        <v>20.8981620595737</v>
      </c>
      <c r="Q1043" s="33">
        <v>23.073935342391614</v>
      </c>
      <c r="R1043" s="33">
        <v>16.12026048088779</v>
      </c>
      <c r="S1043" s="37">
        <v>-3.0584978522643885E-2</v>
      </c>
      <c r="T1043" s="37">
        <v>0.96941502147735614</v>
      </c>
      <c r="U1043" s="37">
        <v>0.19181070080888318</v>
      </c>
      <c r="V1043" s="37">
        <v>0.11121174850136484</v>
      </c>
      <c r="W1043" s="37">
        <v>0.11211468937928259</v>
      </c>
    </row>
    <row r="1044" spans="1:23" x14ac:dyDescent="0.3">
      <c r="A1044" s="34">
        <v>41244</v>
      </c>
      <c r="B1044" s="33">
        <v>1422.29</v>
      </c>
      <c r="C1044" s="33">
        <v>31.25</v>
      </c>
      <c r="D1044" s="33">
        <v>86.51</v>
      </c>
      <c r="E1044" s="37">
        <v>0.13483188767058296</v>
      </c>
      <c r="F1044" s="37">
        <v>4.4957831637146839E-3</v>
      </c>
      <c r="G1044" s="37">
        <v>4.5335015115941069E-2</v>
      </c>
      <c r="H1044" s="37"/>
      <c r="I1044" s="33">
        <v>229.601</v>
      </c>
      <c r="J1044" s="33">
        <v>1.72</v>
      </c>
      <c r="K1044" s="33">
        <v>1609.0700579265767</v>
      </c>
      <c r="L1044" s="33">
        <v>35.353858432672332</v>
      </c>
      <c r="M1044" s="33">
        <v>868206.95841159974</v>
      </c>
      <c r="N1044" s="33">
        <v>97.87079337633547</v>
      </c>
      <c r="O1044" s="33">
        <v>52808.206464355026</v>
      </c>
      <c r="P1044" s="33">
        <v>21.238261139845612</v>
      </c>
      <c r="Q1044" s="33">
        <v>23.456313867189628</v>
      </c>
      <c r="R1044" s="33">
        <v>16.440758293838861</v>
      </c>
      <c r="S1044" s="37">
        <v>1.972514961509142E-2</v>
      </c>
      <c r="T1044" s="37">
        <v>1.0197251496150914</v>
      </c>
      <c r="U1044" s="37">
        <v>0.27398879468647519</v>
      </c>
      <c r="V1044" s="37">
        <v>0.13070272651232884</v>
      </c>
      <c r="W1044" s="37">
        <v>0.12123822142471852</v>
      </c>
    </row>
    <row r="1045" spans="1:23" x14ac:dyDescent="0.3">
      <c r="A1045" s="34">
        <v>41275</v>
      </c>
      <c r="B1045" s="33">
        <v>1480.4</v>
      </c>
      <c r="C1045" s="33">
        <v>31.536666666666665</v>
      </c>
      <c r="D1045" s="33">
        <v>86.906666666666666</v>
      </c>
      <c r="E1045" s="37">
        <v>0.15701308593686991</v>
      </c>
      <c r="F1045" s="37">
        <v>-8.2133186183552809E-4</v>
      </c>
      <c r="G1045" s="37">
        <v>4.7032660906135781E-2</v>
      </c>
      <c r="H1045" s="37"/>
      <c r="I1045" s="33">
        <v>230.28</v>
      </c>
      <c r="J1045" s="33">
        <v>1.91</v>
      </c>
      <c r="K1045" s="33">
        <v>1669.8729425047768</v>
      </c>
      <c r="L1045" s="33">
        <v>35.572971064211686</v>
      </c>
      <c r="M1045" s="33">
        <v>902613.92055328621</v>
      </c>
      <c r="N1045" s="33">
        <v>98.029648196398583</v>
      </c>
      <c r="O1045" s="33">
        <v>52987.818915305041</v>
      </c>
      <c r="P1045" s="33">
        <v>21.900475413821813</v>
      </c>
      <c r="Q1045" s="33">
        <v>24.193771416596871</v>
      </c>
      <c r="R1045" s="33">
        <v>17.034366370052165</v>
      </c>
      <c r="S1045" s="37">
        <v>4.0044072826034761E-2</v>
      </c>
      <c r="T1045" s="37">
        <v>1.0400440728260347</v>
      </c>
      <c r="U1045" s="37">
        <v>0.26621070854367268</v>
      </c>
      <c r="V1045" s="37">
        <v>0.11977178731664928</v>
      </c>
      <c r="W1045" s="37">
        <v>0.12265586738130096</v>
      </c>
    </row>
    <row r="1046" spans="1:23" x14ac:dyDescent="0.3">
      <c r="A1046" s="34">
        <v>41306</v>
      </c>
      <c r="B1046" s="33">
        <v>1512.31</v>
      </c>
      <c r="C1046" s="33">
        <v>31.823333333333331</v>
      </c>
      <c r="D1046" s="33">
        <v>87.303333333333342</v>
      </c>
      <c r="E1046" s="37">
        <v>0.15423194144806862</v>
      </c>
      <c r="F1046" s="37">
        <v>-2.4581482341781147E-3</v>
      </c>
      <c r="G1046" s="37">
        <v>4.9447043150067316E-2</v>
      </c>
      <c r="H1046" s="37"/>
      <c r="I1046" s="33">
        <v>232.166</v>
      </c>
      <c r="J1046" s="33">
        <v>1.98</v>
      </c>
      <c r="K1046" s="33">
        <v>1692.0094218360998</v>
      </c>
      <c r="L1046" s="33">
        <v>35.604723789587332</v>
      </c>
      <c r="M1046" s="33">
        <v>916183.0992398191</v>
      </c>
      <c r="N1046" s="33">
        <v>97.677104930667426</v>
      </c>
      <c r="O1046" s="33">
        <v>52889.843026429997</v>
      </c>
      <c r="P1046" s="33">
        <v>22.052724336861946</v>
      </c>
      <c r="Q1046" s="33">
        <v>24.367396962422976</v>
      </c>
      <c r="R1046" s="33">
        <v>17.322477186819899</v>
      </c>
      <c r="S1046" s="37">
        <v>2.1325961667452462E-2</v>
      </c>
      <c r="T1046" s="37">
        <v>1.0213259616674524</v>
      </c>
      <c r="U1046" s="37">
        <v>0.22723829516658856</v>
      </c>
      <c r="V1046" s="37">
        <v>8.2817541094530434E-2</v>
      </c>
      <c r="W1046" s="37">
        <v>0.12381226566260395</v>
      </c>
    </row>
    <row r="1047" spans="1:23" x14ac:dyDescent="0.3">
      <c r="A1047" s="34">
        <v>41334</v>
      </c>
      <c r="B1047" s="33">
        <v>1550.83</v>
      </c>
      <c r="C1047" s="33">
        <v>32.11</v>
      </c>
      <c r="D1047" s="33">
        <v>87.7</v>
      </c>
      <c r="E1047" s="37">
        <v>0.15147601227178331</v>
      </c>
      <c r="F1047" s="37">
        <v>-4.0878710308311916E-3</v>
      </c>
      <c r="G1047" s="37">
        <v>5.1811704992879903E-2</v>
      </c>
      <c r="H1047" s="37"/>
      <c r="I1047" s="33">
        <v>232.773</v>
      </c>
      <c r="J1047" s="33">
        <v>1.96</v>
      </c>
      <c r="K1047" s="33">
        <v>1730.5819188222001</v>
      </c>
      <c r="L1047" s="33">
        <v>35.831770995776999</v>
      </c>
      <c r="M1047" s="33">
        <v>938686.032493587</v>
      </c>
      <c r="N1047" s="33">
        <v>97.865036322941236</v>
      </c>
      <c r="O1047" s="33">
        <v>53083.036212665211</v>
      </c>
      <c r="P1047" s="33">
        <v>22.419207114602578</v>
      </c>
      <c r="Q1047" s="33">
        <v>24.777200805369702</v>
      </c>
      <c r="R1047" s="33">
        <v>17.683352337514251</v>
      </c>
      <c r="S1047" s="37">
        <v>2.5151988284479933E-2</v>
      </c>
      <c r="T1047" s="37">
        <v>1.02515198828448</v>
      </c>
      <c r="U1047" s="37">
        <v>0.1980997597093388</v>
      </c>
      <c r="V1047" s="37">
        <v>7.323978205927073E-2</v>
      </c>
      <c r="W1047" s="37">
        <v>0.11322973451095031</v>
      </c>
    </row>
    <row r="1048" spans="1:23" x14ac:dyDescent="0.3">
      <c r="A1048" s="34">
        <v>41365</v>
      </c>
      <c r="B1048" s="33">
        <v>1570.7</v>
      </c>
      <c r="C1048" s="33">
        <v>32.49666666666667</v>
      </c>
      <c r="D1048" s="33">
        <v>88.783333333333331</v>
      </c>
      <c r="E1048" s="37">
        <v>0.14874495703240775</v>
      </c>
      <c r="F1048" s="37">
        <v>-5.7105656133642491E-3</v>
      </c>
      <c r="G1048" s="37">
        <v>5.4128325610518502E-2</v>
      </c>
      <c r="H1048" s="37"/>
      <c r="I1048" s="33">
        <v>232.53100000000001</v>
      </c>
      <c r="J1048" s="33">
        <v>1.76</v>
      </c>
      <c r="K1048" s="33">
        <v>1754.5791189131771</v>
      </c>
      <c r="L1048" s="33">
        <v>36.300994949777305</v>
      </c>
      <c r="M1048" s="33">
        <v>953343.20609834674</v>
      </c>
      <c r="N1048" s="33">
        <v>99.17704384935054</v>
      </c>
      <c r="O1048" s="33">
        <v>53887.43085764195</v>
      </c>
      <c r="P1048" s="33">
        <v>22.595655396105599</v>
      </c>
      <c r="Q1048" s="33">
        <v>24.976932098870435</v>
      </c>
      <c r="R1048" s="33">
        <v>17.691383517927541</v>
      </c>
      <c r="S1048" s="37">
        <v>1.2731108385053069E-2</v>
      </c>
      <c r="T1048" s="37">
        <v>1.012731108385053</v>
      </c>
      <c r="U1048" s="37">
        <v>0.19822408720495188</v>
      </c>
      <c r="V1048" s="37">
        <v>8.4419216735628133E-2</v>
      </c>
      <c r="W1048" s="37">
        <v>0.10803726799053237</v>
      </c>
    </row>
    <row r="1049" spans="1:23" x14ac:dyDescent="0.3">
      <c r="A1049" s="34">
        <v>41395</v>
      </c>
      <c r="B1049" s="33">
        <v>1639.84</v>
      </c>
      <c r="C1049" s="33">
        <v>32.88333333333334</v>
      </c>
      <c r="D1049" s="33">
        <v>89.866666666666674</v>
      </c>
      <c r="E1049" s="37">
        <v>0.14329540443712618</v>
      </c>
      <c r="F1049" s="37">
        <v>-9.1599994664801621E-3</v>
      </c>
      <c r="G1049" s="37">
        <v>5.567980298392694E-2</v>
      </c>
      <c r="H1049" s="37"/>
      <c r="I1049" s="33">
        <v>232.94499999999999</v>
      </c>
      <c r="J1049" s="33">
        <v>1.93</v>
      </c>
      <c r="K1049" s="33">
        <v>1828.5576403013586</v>
      </c>
      <c r="L1049" s="33">
        <v>36.667644651455646</v>
      </c>
      <c r="M1049" s="33">
        <v>995199.39303058502</v>
      </c>
      <c r="N1049" s="33">
        <v>100.20878862678602</v>
      </c>
      <c r="O1049" s="33">
        <v>54539.011196426844</v>
      </c>
      <c r="P1049" s="33">
        <v>23.411841781842405</v>
      </c>
      <c r="Q1049" s="33">
        <v>25.881910504712497</v>
      </c>
      <c r="R1049" s="33">
        <v>18.247477744807121</v>
      </c>
      <c r="S1049" s="37">
        <v>4.3077296234266003E-2</v>
      </c>
      <c r="T1049" s="37">
        <v>1.043077296234266</v>
      </c>
      <c r="U1049" s="37">
        <v>0.18363087218305196</v>
      </c>
      <c r="V1049" s="37">
        <v>8.8841555485488222E-2</v>
      </c>
      <c r="W1049" s="37">
        <v>0.10174880993658064</v>
      </c>
    </row>
    <row r="1050" spans="1:23" x14ac:dyDescent="0.3">
      <c r="A1050" s="34">
        <v>41426</v>
      </c>
      <c r="B1050" s="33">
        <v>1618.77</v>
      </c>
      <c r="C1050" s="33">
        <v>33.270000000000003</v>
      </c>
      <c r="D1050" s="33">
        <v>90.95</v>
      </c>
      <c r="E1050" s="37">
        <v>0.1379764556016625</v>
      </c>
      <c r="F1050" s="37">
        <v>-1.256059241699381E-2</v>
      </c>
      <c r="G1050" s="37">
        <v>5.7182820158404368E-2</v>
      </c>
      <c r="H1050" s="37"/>
      <c r="I1050" s="33">
        <v>233.50399999999999</v>
      </c>
      <c r="J1050" s="33">
        <v>2.2999999999999998</v>
      </c>
      <c r="K1050" s="33">
        <v>1800.7415881954912</v>
      </c>
      <c r="L1050" s="33">
        <v>37.009996873715231</v>
      </c>
      <c r="M1050" s="33">
        <v>981738.97095014609</v>
      </c>
      <c r="N1050" s="33">
        <v>101.17400708339044</v>
      </c>
      <c r="O1050" s="33">
        <v>55158.644778390873</v>
      </c>
      <c r="P1050" s="33">
        <v>22.925333173915327</v>
      </c>
      <c r="Q1050" s="33">
        <v>25.347211669351644</v>
      </c>
      <c r="R1050" s="33">
        <v>17.798460692688291</v>
      </c>
      <c r="S1050" s="37">
        <v>-1.2932074499374634E-2</v>
      </c>
      <c r="T1050" s="37">
        <v>0.98706792550062539</v>
      </c>
      <c r="U1050" s="37">
        <v>0.15017125688067301</v>
      </c>
      <c r="V1050" s="37">
        <v>7.3065246775415815E-2</v>
      </c>
      <c r="W1050" s="37">
        <v>9.6816698189316597E-2</v>
      </c>
    </row>
    <row r="1051" spans="1:23" x14ac:dyDescent="0.3">
      <c r="A1051" s="34">
        <v>41456</v>
      </c>
      <c r="B1051" s="33">
        <v>1668.68</v>
      </c>
      <c r="C1051" s="33">
        <v>33.646666666666668</v>
      </c>
      <c r="D1051" s="33">
        <v>92.09</v>
      </c>
      <c r="E1051" s="37">
        <v>0.1327834710224256</v>
      </c>
      <c r="F1051" s="37">
        <v>-1.5913547957911778E-2</v>
      </c>
      <c r="G1051" s="37">
        <v>5.8639652890717819E-2</v>
      </c>
      <c r="H1051" s="37"/>
      <c r="I1051" s="33">
        <v>233.596</v>
      </c>
      <c r="J1051" s="33">
        <v>2.58</v>
      </c>
      <c r="K1051" s="33">
        <v>1855.5310709087485</v>
      </c>
      <c r="L1051" s="33">
        <v>37.414264827594081</v>
      </c>
      <c r="M1051" s="33">
        <v>1013309.2367254801</v>
      </c>
      <c r="N1051" s="33">
        <v>102.40181240260964</v>
      </c>
      <c r="O1051" s="33">
        <v>55921.834989362527</v>
      </c>
      <c r="P1051" s="33">
        <v>23.492460177159636</v>
      </c>
      <c r="Q1051" s="33">
        <v>25.976012306614173</v>
      </c>
      <c r="R1051" s="33">
        <v>18.120099902269519</v>
      </c>
      <c r="S1051" s="37">
        <v>3.0366293119314776E-2</v>
      </c>
      <c r="T1051" s="37">
        <v>1.0303662931193147</v>
      </c>
      <c r="U1051" s="37">
        <v>0.20005856595487148</v>
      </c>
      <c r="V1051" s="37">
        <v>8.0384206029395777E-2</v>
      </c>
      <c r="W1051" s="37">
        <v>0.10331222770288484</v>
      </c>
    </row>
    <row r="1052" spans="1:23" x14ac:dyDescent="0.3">
      <c r="A1052" s="34">
        <v>41487</v>
      </c>
      <c r="B1052" s="33">
        <v>1670.09</v>
      </c>
      <c r="C1052" s="33">
        <v>34.023333333333333</v>
      </c>
      <c r="D1052" s="33">
        <v>93.23</v>
      </c>
      <c r="E1052" s="37">
        <v>0.1290710328174014</v>
      </c>
      <c r="F1052" s="37">
        <v>-1.7287068693252028E-2</v>
      </c>
      <c r="G1052" s="37">
        <v>6.0387422394649448E-2</v>
      </c>
      <c r="H1052" s="37"/>
      <c r="I1052" s="33">
        <v>233.87700000000001</v>
      </c>
      <c r="J1052" s="33">
        <v>2.74</v>
      </c>
      <c r="K1052" s="33">
        <v>1854.8676773261157</v>
      </c>
      <c r="L1052" s="33">
        <v>37.787652925825675</v>
      </c>
      <c r="M1052" s="33">
        <v>1014666.6155768943</v>
      </c>
      <c r="N1052" s="33">
        <v>103.54490689550489</v>
      </c>
      <c r="O1052" s="33">
        <v>56642.078313284823</v>
      </c>
      <c r="P1052" s="33">
        <v>23.35664909491609</v>
      </c>
      <c r="Q1052" s="33">
        <v>25.82739725094417</v>
      </c>
      <c r="R1052" s="33">
        <v>17.913654403089133</v>
      </c>
      <c r="S1052" s="37">
        <v>8.4462247104348206E-4</v>
      </c>
      <c r="T1052" s="37">
        <v>1.0008446224710434</v>
      </c>
      <c r="U1052" s="37">
        <v>0.18014661668868892</v>
      </c>
      <c r="V1052" s="37">
        <v>8.0499297505646439E-2</v>
      </c>
      <c r="W1052" s="37">
        <v>0.10011539671130354</v>
      </c>
    </row>
    <row r="1053" spans="1:23" x14ac:dyDescent="0.3">
      <c r="A1053" s="34">
        <v>41518</v>
      </c>
      <c r="B1053" s="33">
        <v>1687.17</v>
      </c>
      <c r="C1053" s="33">
        <v>34.4</v>
      </c>
      <c r="D1053" s="33">
        <v>94.37</v>
      </c>
      <c r="E1053" s="37">
        <v>0.12544883563933307</v>
      </c>
      <c r="F1053" s="37">
        <v>-1.8632534443570492E-2</v>
      </c>
      <c r="G1053" s="37">
        <v>6.2078422238570852E-2</v>
      </c>
      <c r="H1053" s="37"/>
      <c r="I1053" s="33">
        <v>234.149</v>
      </c>
      <c r="J1053" s="33">
        <v>2.81</v>
      </c>
      <c r="K1053" s="33">
        <v>1871.660647749937</v>
      </c>
      <c r="L1053" s="33">
        <v>38.161611623368024</v>
      </c>
      <c r="M1053" s="33">
        <v>1025592.4852884595</v>
      </c>
      <c r="N1053" s="33">
        <v>104.68928165398955</v>
      </c>
      <c r="O1053" s="33">
        <v>57365.388690334657</v>
      </c>
      <c r="P1053" s="33">
        <v>23.4422871679606</v>
      </c>
      <c r="Q1053" s="33">
        <v>25.923107076121422</v>
      </c>
      <c r="R1053" s="33">
        <v>17.878245205043974</v>
      </c>
      <c r="S1053" s="37">
        <v>1.0175051893412149E-2</v>
      </c>
      <c r="T1053" s="37">
        <v>1.0101750518934121</v>
      </c>
      <c r="U1053" s="37">
        <v>0.17221594224152326</v>
      </c>
      <c r="V1053" s="37">
        <v>8.3624776879048568E-2</v>
      </c>
      <c r="W1053" s="37">
        <v>0.10447531115064024</v>
      </c>
    </row>
    <row r="1054" spans="1:23" x14ac:dyDescent="0.3">
      <c r="A1054" s="34">
        <v>41548</v>
      </c>
      <c r="B1054" s="33">
        <v>1720.03</v>
      </c>
      <c r="C1054" s="33">
        <v>34.596666666666664</v>
      </c>
      <c r="D1054" s="33">
        <v>96.313333333333333</v>
      </c>
      <c r="E1054" s="37">
        <v>0.12191362863774913</v>
      </c>
      <c r="F1054" s="37">
        <v>-1.9950806744192917E-2</v>
      </c>
      <c r="G1054" s="37">
        <v>6.3715431234760977E-2</v>
      </c>
      <c r="H1054" s="37"/>
      <c r="I1054" s="33">
        <v>233.54599999999999</v>
      </c>
      <c r="J1054" s="33">
        <v>2.62</v>
      </c>
      <c r="K1054" s="33">
        <v>1913.0404827742714</v>
      </c>
      <c r="L1054" s="33">
        <v>38.478877637239201</v>
      </c>
      <c r="M1054" s="33">
        <v>1050023.9895842106</v>
      </c>
      <c r="N1054" s="33">
        <v>107.12098376051541</v>
      </c>
      <c r="O1054" s="33">
        <v>58796.248040336861</v>
      </c>
      <c r="P1054" s="33">
        <v>23.834737887631434</v>
      </c>
      <c r="Q1054" s="33">
        <v>26.356918954589567</v>
      </c>
      <c r="R1054" s="33">
        <v>17.858690385547174</v>
      </c>
      <c r="S1054" s="37">
        <v>1.928916344820775E-2</v>
      </c>
      <c r="T1054" s="37">
        <v>1.0192891634482077</v>
      </c>
      <c r="U1054" s="37">
        <v>0.1790119984967693</v>
      </c>
      <c r="V1054" s="37">
        <v>7.8165174121494374E-2</v>
      </c>
      <c r="W1054" s="37">
        <v>0.10547018225210358</v>
      </c>
    </row>
    <row r="1055" spans="1:23" x14ac:dyDescent="0.3">
      <c r="A1055" s="34">
        <v>41579</v>
      </c>
      <c r="B1055" s="33">
        <v>1783.54</v>
      </c>
      <c r="C1055" s="33">
        <v>34.793333333333337</v>
      </c>
      <c r="D1055" s="33">
        <v>98.256666666666661</v>
      </c>
      <c r="E1055" s="37">
        <v>8.680401479165778E-2</v>
      </c>
      <c r="F1055" s="37">
        <v>-2.0003196592467187E-2</v>
      </c>
      <c r="G1055" s="37">
        <v>6.0681447471564454E-2</v>
      </c>
      <c r="H1055" s="37"/>
      <c r="I1055" s="33">
        <v>233.06899999999999</v>
      </c>
      <c r="J1055" s="33">
        <v>2.72</v>
      </c>
      <c r="K1055" s="33">
        <v>1987.7369603851218</v>
      </c>
      <c r="L1055" s="33">
        <v>38.776811645192339</v>
      </c>
      <c r="M1055" s="33">
        <v>1092796.8125874591</v>
      </c>
      <c r="N1055" s="33">
        <v>109.50604300300196</v>
      </c>
      <c r="O1055" s="33">
        <v>60203.063653633653</v>
      </c>
      <c r="P1055" s="33">
        <v>24.642077092412055</v>
      </c>
      <c r="Q1055" s="33">
        <v>27.246316008132883</v>
      </c>
      <c r="R1055" s="33">
        <v>18.151847202903959</v>
      </c>
      <c r="S1055" s="37">
        <v>3.6258420842075298E-2</v>
      </c>
      <c r="T1055" s="37">
        <v>1.0362584208420753</v>
      </c>
      <c r="U1055" s="37">
        <v>0.12376124506166741</v>
      </c>
      <c r="V1055" s="37">
        <v>6.946162562148217E-2</v>
      </c>
      <c r="W1055" s="37">
        <v>9.3214234134319618E-2</v>
      </c>
    </row>
    <row r="1056" spans="1:23" x14ac:dyDescent="0.3">
      <c r="A1056" s="34">
        <v>41609</v>
      </c>
      <c r="B1056" s="33">
        <v>1807.78</v>
      </c>
      <c r="C1056" s="33">
        <v>34.99</v>
      </c>
      <c r="D1056" s="33">
        <v>100.2</v>
      </c>
      <c r="E1056" s="37">
        <v>5.3069664702054986E-2</v>
      </c>
      <c r="F1056" s="37">
        <v>-2.0053541738604519E-2</v>
      </c>
      <c r="G1056" s="37">
        <v>5.7723266146622265E-2</v>
      </c>
      <c r="H1056" s="37"/>
      <c r="I1056" s="33">
        <v>233.04900000000001</v>
      </c>
      <c r="J1056" s="33">
        <v>2.9</v>
      </c>
      <c r="K1056" s="33">
        <v>2014.9250944651124</v>
      </c>
      <c r="L1056" s="33">
        <v>38.999341211504877</v>
      </c>
      <c r="M1056" s="33">
        <v>1109530.7349188027</v>
      </c>
      <c r="N1056" s="33">
        <v>111.68145154023402</v>
      </c>
      <c r="O1056" s="33">
        <v>61498.06925558643</v>
      </c>
      <c r="P1056" s="33">
        <v>24.861869296461936</v>
      </c>
      <c r="Q1056" s="33">
        <v>27.483753598662702</v>
      </c>
      <c r="R1056" s="33">
        <v>18.041716566866267</v>
      </c>
      <c r="S1056" s="37">
        <v>1.349941977447679E-2</v>
      </c>
      <c r="T1056" s="37">
        <v>1.0134994197744769</v>
      </c>
      <c r="U1056" s="37">
        <v>0.14290088485687247</v>
      </c>
      <c r="V1056" s="37">
        <v>6.092599529081788E-2</v>
      </c>
      <c r="W1056" s="37">
        <v>8.1435122696229101E-2</v>
      </c>
    </row>
    <row r="1057" spans="1:23" x14ac:dyDescent="0.3">
      <c r="A1057" s="34">
        <v>41640</v>
      </c>
      <c r="B1057" s="33">
        <v>1822.36</v>
      </c>
      <c r="C1057" s="33">
        <v>35.403333333333336</v>
      </c>
      <c r="D1057" s="33">
        <v>100.41666666666666</v>
      </c>
      <c r="E1057" s="37">
        <v>2.0631324349100089E-2</v>
      </c>
      <c r="F1057" s="37">
        <v>-2.010195959844463E-2</v>
      </c>
      <c r="G1057" s="37">
        <v>5.4837772680422781E-2</v>
      </c>
      <c r="H1057" s="37"/>
      <c r="I1057" s="33">
        <v>233.916</v>
      </c>
      <c r="J1057" s="33">
        <v>2.86</v>
      </c>
      <c r="K1057" s="33">
        <v>2023.6472797072449</v>
      </c>
      <c r="L1057" s="33">
        <v>39.313779490643363</v>
      </c>
      <c r="M1057" s="33">
        <v>1116137.6901149345</v>
      </c>
      <c r="N1057" s="33">
        <v>111.508107255026</v>
      </c>
      <c r="O1057" s="33">
        <v>61502.022861769728</v>
      </c>
      <c r="P1057" s="33">
        <v>24.859609093632706</v>
      </c>
      <c r="Q1057" s="33">
        <v>27.474102609349298</v>
      </c>
      <c r="R1057" s="33">
        <v>18.147983402489626</v>
      </c>
      <c r="S1057" s="37">
        <v>8.0327912414859867E-3</v>
      </c>
      <c r="T1057" s="37">
        <v>1.0080327912414859</v>
      </c>
      <c r="U1057" s="37">
        <v>0.13301524943699405</v>
      </c>
      <c r="V1057" s="37">
        <v>6.8613207832141754E-2</v>
      </c>
      <c r="W1057" s="37">
        <v>6.6507919561919593E-2</v>
      </c>
    </row>
    <row r="1058" spans="1:23" x14ac:dyDescent="0.3">
      <c r="A1058" s="34">
        <v>41671</v>
      </c>
      <c r="B1058" s="33">
        <v>1817.04</v>
      </c>
      <c r="C1058" s="33">
        <v>35.816666666666663</v>
      </c>
      <c r="D1058" s="33">
        <v>100.63333333333333</v>
      </c>
      <c r="E1058" s="37">
        <v>8.2270957790118171E-3</v>
      </c>
      <c r="F1058" s="37">
        <v>-1.4217568270767256E-2</v>
      </c>
      <c r="G1058" s="37">
        <v>5.5410941512051615E-2</v>
      </c>
      <c r="H1058" s="37"/>
      <c r="I1058" s="33">
        <v>234.78100000000001</v>
      </c>
      <c r="J1058" s="33">
        <v>2.71</v>
      </c>
      <c r="K1058" s="33">
        <v>2010.3057364948609</v>
      </c>
      <c r="L1058" s="33">
        <v>39.626233028510249</v>
      </c>
      <c r="M1058" s="33">
        <v>1110600.5073331471</v>
      </c>
      <c r="N1058" s="33">
        <v>111.33699163617725</v>
      </c>
      <c r="O1058" s="33">
        <v>61508.514427104361</v>
      </c>
      <c r="P1058" s="33">
        <v>24.590930877894127</v>
      </c>
      <c r="Q1058" s="33">
        <v>27.170675136889425</v>
      </c>
      <c r="R1058" s="33">
        <v>18.056045048029151</v>
      </c>
      <c r="S1058" s="37">
        <v>-2.9235609107335124E-3</v>
      </c>
      <c r="T1058" s="37">
        <v>0.99707643908926646</v>
      </c>
      <c r="U1058" s="37">
        <v>0.1096200259590856</v>
      </c>
      <c r="V1058" s="37">
        <v>7.0129269916803239E-2</v>
      </c>
      <c r="W1058" s="37">
        <v>6.7990502032060363E-2</v>
      </c>
    </row>
    <row r="1059" spans="1:23" x14ac:dyDescent="0.3">
      <c r="A1059" s="34">
        <v>41699</v>
      </c>
      <c r="B1059" s="33">
        <v>1863.52</v>
      </c>
      <c r="C1059" s="33">
        <v>36.229999999999997</v>
      </c>
      <c r="D1059" s="33">
        <v>100.85</v>
      </c>
      <c r="E1059" s="37">
        <v>-4.123777705609899E-3</v>
      </c>
      <c r="F1059" s="37">
        <v>-8.4572637156030694E-3</v>
      </c>
      <c r="G1059" s="37">
        <v>5.5980051888471216E-2</v>
      </c>
      <c r="H1059" s="37"/>
      <c r="I1059" s="33">
        <v>236.29300000000001</v>
      </c>
      <c r="J1059" s="33">
        <v>2.72</v>
      </c>
      <c r="K1059" s="33">
        <v>2048.5368189493552</v>
      </c>
      <c r="L1059" s="33">
        <v>39.827041808263466</v>
      </c>
      <c r="M1059" s="33">
        <v>1133554.9530849997</v>
      </c>
      <c r="N1059" s="33">
        <v>110.86274265424704</v>
      </c>
      <c r="O1059" s="33">
        <v>61345.741939245192</v>
      </c>
      <c r="P1059" s="33">
        <v>24.956039153965385</v>
      </c>
      <c r="Q1059" s="33">
        <v>27.566812365082868</v>
      </c>
      <c r="R1059" s="33">
        <v>18.478135845314824</v>
      </c>
      <c r="S1059" s="37">
        <v>2.5258368891180855E-2</v>
      </c>
      <c r="T1059" s="37">
        <v>1.0252583688911809</v>
      </c>
      <c r="U1059" s="37">
        <v>0.14212678364756881</v>
      </c>
      <c r="V1059" s="37">
        <v>7.8999362953459773E-2</v>
      </c>
      <c r="W1059" s="37">
        <v>7.9356784745966635E-2</v>
      </c>
    </row>
    <row r="1060" spans="1:23" x14ac:dyDescent="0.3">
      <c r="A1060" s="34">
        <v>41730</v>
      </c>
      <c r="B1060" s="33">
        <v>1864.26</v>
      </c>
      <c r="C1060" s="33">
        <v>36.61333333333333</v>
      </c>
      <c r="D1060" s="33">
        <v>101.60666666666667</v>
      </c>
      <c r="E1060" s="37">
        <v>-1.6421639647841046E-2</v>
      </c>
      <c r="F1060" s="37">
        <v>-2.8163270547878483E-3</v>
      </c>
      <c r="G1060" s="37">
        <v>5.6545149021140162E-2</v>
      </c>
      <c r="H1060" s="37"/>
      <c r="I1060" s="33">
        <v>237.072</v>
      </c>
      <c r="J1060" s="33">
        <v>2.71</v>
      </c>
      <c r="K1060" s="33">
        <v>2042.616284419923</v>
      </c>
      <c r="L1060" s="33">
        <v>40.11618062585768</v>
      </c>
      <c r="M1060" s="33">
        <v>1132128.6863256651</v>
      </c>
      <c r="N1060" s="33">
        <v>111.32751436975546</v>
      </c>
      <c r="O1060" s="33">
        <v>61703.744142589065</v>
      </c>
      <c r="P1060" s="33">
        <v>24.786315396962642</v>
      </c>
      <c r="Q1060" s="33">
        <v>27.372610571113686</v>
      </c>
      <c r="R1060" s="33">
        <v>18.34781182337117</v>
      </c>
      <c r="S1060" s="37">
        <v>3.9701914261050747E-4</v>
      </c>
      <c r="T1060" s="37">
        <v>1.0003970191426106</v>
      </c>
      <c r="U1060" s="37">
        <v>0.11280624177355025</v>
      </c>
      <c r="V1060" s="37">
        <v>7.5862837632239888E-2</v>
      </c>
      <c r="W1060" s="37">
        <v>7.7861897524591939E-2</v>
      </c>
    </row>
    <row r="1061" spans="1:23" x14ac:dyDescent="0.3">
      <c r="A1061" s="34">
        <v>41760</v>
      </c>
      <c r="B1061" s="33">
        <v>1889.77</v>
      </c>
      <c r="C1061" s="33">
        <v>36.99666666666667</v>
      </c>
      <c r="D1061" s="33">
        <v>102.36333333333334</v>
      </c>
      <c r="E1061" s="37">
        <v>-3.8054210912823239E-2</v>
      </c>
      <c r="F1061" s="37">
        <v>-1.2169998497970624E-3</v>
      </c>
      <c r="G1061" s="37">
        <v>5.5486402399675505E-2</v>
      </c>
      <c r="H1061" s="37"/>
      <c r="I1061" s="33">
        <v>237.9</v>
      </c>
      <c r="J1061" s="33">
        <v>2.56</v>
      </c>
      <c r="K1061" s="33">
        <v>2063.3603480874317</v>
      </c>
      <c r="L1061" s="33">
        <v>40.395103642987252</v>
      </c>
      <c r="M1061" s="33">
        <v>1145491.9341003925</v>
      </c>
      <c r="N1061" s="33">
        <v>111.76621657559198</v>
      </c>
      <c r="O1061" s="33">
        <v>62047.959635809217</v>
      </c>
      <c r="P1061" s="33">
        <v>24.943274109902593</v>
      </c>
      <c r="Q1061" s="33">
        <v>27.538632386895781</v>
      </c>
      <c r="R1061" s="33">
        <v>18.461395682047606</v>
      </c>
      <c r="S1061" s="37">
        <v>1.3590937029834107E-2</v>
      </c>
      <c r="T1061" s="37">
        <v>1.0135909370298342</v>
      </c>
      <c r="U1061" s="37">
        <v>0.12028869605562353</v>
      </c>
      <c r="V1061" s="37">
        <v>7.4661993112551173E-2</v>
      </c>
      <c r="W1061" s="37">
        <v>8.4705045781430677E-2</v>
      </c>
    </row>
    <row r="1062" spans="1:23" x14ac:dyDescent="0.3">
      <c r="A1062" s="34">
        <v>41791</v>
      </c>
      <c r="B1062" s="33">
        <v>1947.09</v>
      </c>
      <c r="C1062" s="33">
        <v>37.380000000000003</v>
      </c>
      <c r="D1062" s="33">
        <v>103.12</v>
      </c>
      <c r="E1062" s="37">
        <v>-5.9368147396254733E-2</v>
      </c>
      <c r="F1062" s="37">
        <v>3.5150586128462891E-4</v>
      </c>
      <c r="G1062" s="37">
        <v>5.4437857697733349E-2</v>
      </c>
      <c r="H1062" s="37"/>
      <c r="I1062" s="33">
        <v>238.34299999999999</v>
      </c>
      <c r="J1062" s="33">
        <v>2.6</v>
      </c>
      <c r="K1062" s="33">
        <v>2121.994221646954</v>
      </c>
      <c r="L1062" s="33">
        <v>40.737790243472645</v>
      </c>
      <c r="M1062" s="33">
        <v>1179927.6852145577</v>
      </c>
      <c r="N1062" s="33">
        <v>112.38311743999195</v>
      </c>
      <c r="O1062" s="33">
        <v>62490.251040950956</v>
      </c>
      <c r="P1062" s="33">
        <v>25.558007623511301</v>
      </c>
      <c r="Q1062" s="33">
        <v>28.208601072722175</v>
      </c>
      <c r="R1062" s="33">
        <v>18.881788207913111</v>
      </c>
      <c r="S1062" s="37">
        <v>2.9880821738552089E-2</v>
      </c>
      <c r="T1062" s="37">
        <v>1.029880821738552</v>
      </c>
      <c r="U1062" s="37">
        <v>0.11424210475471241</v>
      </c>
      <c r="V1062" s="37">
        <v>7.5180872335944393E-2</v>
      </c>
      <c r="W1062" s="37">
        <v>7.8524012367219953E-2</v>
      </c>
    </row>
    <row r="1063" spans="1:23" x14ac:dyDescent="0.3">
      <c r="A1063" s="34">
        <v>41821</v>
      </c>
      <c r="B1063" s="33">
        <v>1973.1</v>
      </c>
      <c r="C1063" s="33">
        <v>37.75</v>
      </c>
      <c r="D1063" s="33">
        <v>104.06666666666666</v>
      </c>
      <c r="E1063" s="37">
        <v>-8.0370437854330623E-2</v>
      </c>
      <c r="F1063" s="37">
        <v>1.8900894134956658E-3</v>
      </c>
      <c r="G1063" s="37">
        <v>5.3399354094058715E-2</v>
      </c>
      <c r="H1063" s="37"/>
      <c r="I1063" s="33">
        <v>238.25</v>
      </c>
      <c r="J1063" s="33">
        <v>2.54</v>
      </c>
      <c r="K1063" s="33">
        <v>2151.180039034627</v>
      </c>
      <c r="L1063" s="33">
        <v>41.157086044071356</v>
      </c>
      <c r="M1063" s="33">
        <v>1198063.4647551395</v>
      </c>
      <c r="N1063" s="33">
        <v>113.45909282966072</v>
      </c>
      <c r="O1063" s="33">
        <v>63189.129406611355</v>
      </c>
      <c r="P1063" s="33">
        <v>25.817545976158744</v>
      </c>
      <c r="Q1063" s="33">
        <v>28.485636237139381</v>
      </c>
      <c r="R1063" s="33">
        <v>18.959961563100578</v>
      </c>
      <c r="S1063" s="37">
        <v>1.3269959710076782E-2</v>
      </c>
      <c r="T1063" s="37">
        <v>1.0132699597100767</v>
      </c>
      <c r="U1063" s="37">
        <v>7.54137544308906E-2</v>
      </c>
      <c r="V1063" s="37">
        <v>7.0630979461120624E-2</v>
      </c>
      <c r="W1063" s="37">
        <v>7.5067310370342533E-2</v>
      </c>
    </row>
    <row r="1064" spans="1:23" x14ac:dyDescent="0.3">
      <c r="A1064" s="34">
        <v>41852</v>
      </c>
      <c r="B1064" s="33">
        <v>1961.53</v>
      </c>
      <c r="C1064" s="33">
        <v>38.120000000000005</v>
      </c>
      <c r="D1064" s="33">
        <v>105.01333333333334</v>
      </c>
      <c r="E1064" s="37">
        <v>-0.10240325605085454</v>
      </c>
      <c r="F1064" s="37">
        <v>2.0947503278234691E-3</v>
      </c>
      <c r="G1064" s="37">
        <v>5.0392130569838933E-2</v>
      </c>
      <c r="H1064" s="37"/>
      <c r="I1064" s="33">
        <v>237.852</v>
      </c>
      <c r="J1064" s="33">
        <v>2.42</v>
      </c>
      <c r="K1064" s="33">
        <v>2142.1442833778988</v>
      </c>
      <c r="L1064" s="33">
        <v>41.630023544052612</v>
      </c>
      <c r="M1064" s="33">
        <v>1194963.2479342879</v>
      </c>
      <c r="N1064" s="33">
        <v>114.68277909512356</v>
      </c>
      <c r="O1064" s="33">
        <v>63974.078334976264</v>
      </c>
      <c r="P1064" s="33">
        <v>25.617606421799412</v>
      </c>
      <c r="Q1064" s="33">
        <v>28.256055533515138</v>
      </c>
      <c r="R1064" s="33">
        <v>18.678866175723716</v>
      </c>
      <c r="S1064" s="37">
        <v>-5.8811290252285585E-3</v>
      </c>
      <c r="T1064" s="37">
        <v>0.99411887097477147</v>
      </c>
      <c r="U1064" s="37">
        <v>5.8723084231517397E-2</v>
      </c>
      <c r="V1064" s="37">
        <v>6.8958594386994143E-2</v>
      </c>
      <c r="W1064" s="37">
        <v>7.953291334824808E-2</v>
      </c>
    </row>
    <row r="1065" spans="1:23" x14ac:dyDescent="0.3">
      <c r="A1065" s="34">
        <v>41883</v>
      </c>
      <c r="B1065" s="33">
        <v>1993.23</v>
      </c>
      <c r="C1065" s="33">
        <v>38.49</v>
      </c>
      <c r="D1065" s="33">
        <v>105.96</v>
      </c>
      <c r="E1065" s="37">
        <v>-0.12404061775305342</v>
      </c>
      <c r="F1065" s="37">
        <v>2.2956189861806919E-3</v>
      </c>
      <c r="G1065" s="37">
        <v>4.7395153460474404E-2</v>
      </c>
      <c r="H1065" s="37"/>
      <c r="I1065" s="33">
        <v>238.03100000000001</v>
      </c>
      <c r="J1065" s="33">
        <v>2.5299999999999998</v>
      </c>
      <c r="K1065" s="33">
        <v>2175.1262322554626</v>
      </c>
      <c r="L1065" s="33">
        <v>42.00248274384429</v>
      </c>
      <c r="M1065" s="33">
        <v>1215314.2745632068</v>
      </c>
      <c r="N1065" s="33">
        <v>115.62959396045051</v>
      </c>
      <c r="O1065" s="33">
        <v>64606.041717572669</v>
      </c>
      <c r="P1065" s="33">
        <v>25.918436892606209</v>
      </c>
      <c r="Q1065" s="33">
        <v>28.578155878854155</v>
      </c>
      <c r="R1065" s="33">
        <v>18.811155152887885</v>
      </c>
      <c r="S1065" s="37">
        <v>1.603165751778696E-2</v>
      </c>
      <c r="T1065" s="37">
        <v>1.016031657517787</v>
      </c>
      <c r="U1065" s="37">
        <v>3.7023178358628117E-2</v>
      </c>
      <c r="V1065" s="37">
        <v>7.1225627896192023E-2</v>
      </c>
      <c r="W1065" s="37">
        <v>7.3868393852899672E-2</v>
      </c>
    </row>
    <row r="1066" spans="1:23" x14ac:dyDescent="0.3">
      <c r="A1066" s="34">
        <v>41913</v>
      </c>
      <c r="B1066" s="33">
        <v>1937.27</v>
      </c>
      <c r="C1066" s="33">
        <v>38.806666666666665</v>
      </c>
      <c r="D1066" s="33">
        <v>104.74333333333334</v>
      </c>
      <c r="E1066" s="37">
        <v>-0.14529307537726899</v>
      </c>
      <c r="F1066" s="37">
        <v>2.4927998598789358E-3</v>
      </c>
      <c r="G1066" s="37">
        <v>4.4408038479922141E-2</v>
      </c>
      <c r="H1066" s="37"/>
      <c r="I1066" s="33">
        <v>237.43299999999999</v>
      </c>
      <c r="J1066" s="33">
        <v>2.2999999999999998</v>
      </c>
      <c r="K1066" s="33">
        <v>2119.3839706780441</v>
      </c>
      <c r="L1066" s="33">
        <v>42.454705481827155</v>
      </c>
      <c r="M1066" s="33">
        <v>1186145.9833389553</v>
      </c>
      <c r="N1066" s="33">
        <v>114.58977927808407</v>
      </c>
      <c r="O1066" s="33">
        <v>64131.940367045703</v>
      </c>
      <c r="P1066" s="33">
        <v>25.162748283083275</v>
      </c>
      <c r="Q1066" s="33">
        <v>27.736945618288246</v>
      </c>
      <c r="R1066" s="33">
        <v>18.495401457531106</v>
      </c>
      <c r="S1066" s="37">
        <v>-2.8476672964442066E-2</v>
      </c>
      <c r="T1066" s="37">
        <v>0.97152332703555788</v>
      </c>
      <c r="U1066" s="37">
        <v>-2.8257385668919444E-2</v>
      </c>
      <c r="V1066" s="37">
        <v>7.0818598079330108E-2</v>
      </c>
      <c r="W1066" s="37">
        <v>7.6381520952328863E-2</v>
      </c>
    </row>
    <row r="1067" spans="1:23" x14ac:dyDescent="0.3">
      <c r="A1067" s="34">
        <v>41944</v>
      </c>
      <c r="B1067" s="33">
        <v>2044.57</v>
      </c>
      <c r="C1067" s="33">
        <v>39.123333333333335</v>
      </c>
      <c r="D1067" s="33">
        <v>103.52666666666667</v>
      </c>
      <c r="E1067" s="37">
        <v>-0.14853797494217869</v>
      </c>
      <c r="F1067" s="37">
        <v>9.2484271275603547E-3</v>
      </c>
      <c r="G1067" s="37">
        <v>4.9995547361994852E-2</v>
      </c>
      <c r="H1067" s="37"/>
      <c r="I1067" s="33">
        <v>236.15100000000001</v>
      </c>
      <c r="J1067" s="33">
        <v>2.33</v>
      </c>
      <c r="K1067" s="33">
        <v>2248.9135816066837</v>
      </c>
      <c r="L1067" s="33">
        <v>43.033496378729424</v>
      </c>
      <c r="M1067" s="33">
        <v>1260646.2613997092</v>
      </c>
      <c r="N1067" s="33">
        <v>113.87359040049233</v>
      </c>
      <c r="O1067" s="33">
        <v>63832.740032626527</v>
      </c>
      <c r="P1067" s="33">
        <v>26.606817147143442</v>
      </c>
      <c r="Q1067" s="33">
        <v>29.318654523381458</v>
      </c>
      <c r="R1067" s="33">
        <v>19.749211153326033</v>
      </c>
      <c r="S1067" s="37">
        <v>5.3907732915100835E-2</v>
      </c>
      <c r="T1067" s="37">
        <v>1.0539077329151008</v>
      </c>
      <c r="U1067" s="37">
        <v>4.0752140104360901E-2</v>
      </c>
      <c r="V1067" s="37">
        <v>8.8933225564613139E-2</v>
      </c>
      <c r="W1067" s="37">
        <v>8.1895006241023971E-2</v>
      </c>
    </row>
    <row r="1068" spans="1:23" x14ac:dyDescent="0.3">
      <c r="A1068" s="34">
        <v>41974</v>
      </c>
      <c r="B1068" s="33">
        <v>2054.27</v>
      </c>
      <c r="C1068" s="33">
        <v>39.44</v>
      </c>
      <c r="D1068" s="33">
        <v>102.31</v>
      </c>
      <c r="E1068" s="37">
        <v>-0.15185959845425112</v>
      </c>
      <c r="F1068" s="37">
        <v>1.6028714927292853E-2</v>
      </c>
      <c r="G1068" s="37">
        <v>5.5561108875246568E-2</v>
      </c>
      <c r="H1068" s="37"/>
      <c r="I1068" s="33">
        <v>234.81200000000001</v>
      </c>
      <c r="J1068" s="33">
        <v>2.21</v>
      </c>
      <c r="K1068" s="33">
        <v>2272.4681673423843</v>
      </c>
      <c r="L1068" s="33">
        <v>43.629194078667183</v>
      </c>
      <c r="M1068" s="33">
        <v>1275888.0278065968</v>
      </c>
      <c r="N1068" s="33">
        <v>113.17704985264807</v>
      </c>
      <c r="O1068" s="33">
        <v>63543.79128590347</v>
      </c>
      <c r="P1068" s="33">
        <v>26.794085482572576</v>
      </c>
      <c r="Q1068" s="33">
        <v>29.515332882231384</v>
      </c>
      <c r="R1068" s="33">
        <v>20.078877920046917</v>
      </c>
      <c r="S1068" s="37">
        <v>4.7330552586217836E-3</v>
      </c>
      <c r="T1068" s="37">
        <v>1.0047330552586218</v>
      </c>
      <c r="U1068" s="37">
        <v>1.4367972605213275E-2</v>
      </c>
      <c r="V1068" s="37">
        <v>7.6048936483188001E-2</v>
      </c>
      <c r="W1068" s="37">
        <v>7.9575911644944597E-2</v>
      </c>
    </row>
    <row r="1069" spans="1:23" x14ac:dyDescent="0.3">
      <c r="A1069" s="34">
        <v>42005</v>
      </c>
      <c r="B1069" s="33">
        <v>2028.18</v>
      </c>
      <c r="C1069" s="33">
        <v>39.896666666666668</v>
      </c>
      <c r="D1069" s="33">
        <v>101.28999999999999</v>
      </c>
      <c r="E1069" s="37">
        <v>-0.15526069968090983</v>
      </c>
      <c r="F1069" s="37">
        <v>2.2835205201538145E-2</v>
      </c>
      <c r="G1069" s="37">
        <v>6.1106976010489866E-2</v>
      </c>
      <c r="H1069" s="37"/>
      <c r="I1069" s="33">
        <v>233.70699999999999</v>
      </c>
      <c r="J1069" s="33">
        <v>1.88</v>
      </c>
      <c r="K1069" s="33">
        <v>2254.2150621932587</v>
      </c>
      <c r="L1069" s="33">
        <v>44.343040031606527</v>
      </c>
      <c r="M1069" s="33">
        <v>1267714.4528778384</v>
      </c>
      <c r="N1069" s="33">
        <v>112.57849088816337</v>
      </c>
      <c r="O1069" s="33">
        <v>63311.341661980812</v>
      </c>
      <c r="P1069" s="33">
        <v>26.49229542038314</v>
      </c>
      <c r="Q1069" s="33">
        <v>29.174671165351537</v>
      </c>
      <c r="R1069" s="33">
        <v>20.023496890117485</v>
      </c>
      <c r="S1069" s="37">
        <v>-1.2781714508435049E-2</v>
      </c>
      <c r="T1069" s="37">
        <v>0.98721828549156498</v>
      </c>
      <c r="U1069" s="37">
        <v>-3.3714466117205077E-3</v>
      </c>
      <c r="V1069" s="37">
        <v>8.3373322233481595E-2</v>
      </c>
      <c r="W1069" s="37">
        <v>8.3179372086674697E-2</v>
      </c>
    </row>
    <row r="1070" spans="1:23" x14ac:dyDescent="0.3">
      <c r="A1070" s="34">
        <v>42036</v>
      </c>
      <c r="B1070" s="33">
        <v>2082.1999999999998</v>
      </c>
      <c r="C1070" s="33">
        <v>40.353333333333332</v>
      </c>
      <c r="D1070" s="33">
        <v>100.27000000000001</v>
      </c>
      <c r="E1070" s="37">
        <v>-0.1470068609467361</v>
      </c>
      <c r="F1070" s="37">
        <v>3.1741459097773372E-2</v>
      </c>
      <c r="G1070" s="37">
        <v>5.136051803348618E-2</v>
      </c>
      <c r="H1070" s="37"/>
      <c r="I1070" s="33">
        <v>234.72200000000001</v>
      </c>
      <c r="J1070" s="33">
        <v>1.98</v>
      </c>
      <c r="K1070" s="33">
        <v>2304.2479895365577</v>
      </c>
      <c r="L1070" s="33">
        <v>44.656655078490012</v>
      </c>
      <c r="M1070" s="33">
        <v>1297944.5420608998</v>
      </c>
      <c r="N1070" s="33">
        <v>110.96289785363111</v>
      </c>
      <c r="O1070" s="33">
        <v>62503.553564713504</v>
      </c>
      <c r="P1070" s="33">
        <v>26.995513699383267</v>
      </c>
      <c r="Q1070" s="33">
        <v>29.71991669561929</v>
      </c>
      <c r="R1070" s="33">
        <v>20.765931983644158</v>
      </c>
      <c r="S1070" s="37">
        <v>2.6286187871833535E-2</v>
      </c>
      <c r="T1070" s="37">
        <v>1.0262861878718335</v>
      </c>
      <c r="U1070" s="37">
        <v>-5.9350598675025235E-2</v>
      </c>
      <c r="V1070" s="37">
        <v>0.1028063793972338</v>
      </c>
      <c r="W1070" s="37">
        <v>9.2006726272470196E-2</v>
      </c>
    </row>
    <row r="1071" spans="1:23" x14ac:dyDescent="0.3">
      <c r="A1071" s="34">
        <v>42064</v>
      </c>
      <c r="B1071" s="33">
        <v>2079.9899999999998</v>
      </c>
      <c r="C1071" s="33">
        <v>40.81</v>
      </c>
      <c r="D1071" s="33">
        <v>99.25</v>
      </c>
      <c r="E1071" s="37">
        <v>-0.13858423662794395</v>
      </c>
      <c r="F1071" s="37">
        <v>4.0598041925451689E-2</v>
      </c>
      <c r="G1071" s="37">
        <v>4.0910622210067693E-2</v>
      </c>
      <c r="H1071" s="37"/>
      <c r="I1071" s="33">
        <v>236.119</v>
      </c>
      <c r="J1071" s="33">
        <v>2.04</v>
      </c>
      <c r="K1071" s="33">
        <v>2288.1836805593789</v>
      </c>
      <c r="L1071" s="33">
        <v>44.894819688377474</v>
      </c>
      <c r="M1071" s="33">
        <v>1291003.1595723706</v>
      </c>
      <c r="N1071" s="33">
        <v>109.18428948962175</v>
      </c>
      <c r="O1071" s="33">
        <v>61602.249812526868</v>
      </c>
      <c r="P1071" s="33">
        <v>26.728605452928498</v>
      </c>
      <c r="Q1071" s="33">
        <v>29.418369171807683</v>
      </c>
      <c r="R1071" s="33">
        <v>20.957078085642316</v>
      </c>
      <c r="S1071" s="37">
        <v>-1.06194104915356E-3</v>
      </c>
      <c r="T1071" s="37">
        <v>0.99893805895084642</v>
      </c>
      <c r="U1071" s="37">
        <v>-9.0242627252123508E-2</v>
      </c>
      <c r="V1071" s="37">
        <v>8.3578186528953324E-2</v>
      </c>
      <c r="W1071" s="37">
        <v>8.6724118096397795E-2</v>
      </c>
    </row>
    <row r="1072" spans="1:23" x14ac:dyDescent="0.3">
      <c r="A1072" s="34">
        <v>42095</v>
      </c>
      <c r="B1072" s="33">
        <v>2094.86</v>
      </c>
      <c r="C1072" s="33">
        <v>41.120000000000005</v>
      </c>
      <c r="D1072" s="33">
        <v>97.803333333333342</v>
      </c>
      <c r="E1072" s="37">
        <v>-0.12998759588659481</v>
      </c>
      <c r="F1072" s="37">
        <v>4.9408448523338144E-2</v>
      </c>
      <c r="G1072" s="37">
        <v>2.9662398477560359E-2</v>
      </c>
      <c r="H1072" s="37"/>
      <c r="I1072" s="33">
        <v>236.59899999999999</v>
      </c>
      <c r="J1072" s="33">
        <v>1.94</v>
      </c>
      <c r="K1072" s="33">
        <v>2299.866734770646</v>
      </c>
      <c r="L1072" s="33">
        <v>45.144076517652238</v>
      </c>
      <c r="M1072" s="33">
        <v>1299717.32976245</v>
      </c>
      <c r="N1072" s="33">
        <v>107.37454191832313</v>
      </c>
      <c r="O1072" s="33">
        <v>60680.278033790702</v>
      </c>
      <c r="P1072" s="33">
        <v>26.791371680192345</v>
      </c>
      <c r="Q1072" s="33">
        <v>29.480373846198781</v>
      </c>
      <c r="R1072" s="33">
        <v>21.419106369926041</v>
      </c>
      <c r="S1072" s="37">
        <v>7.1236393561413596E-3</v>
      </c>
      <c r="T1072" s="37">
        <v>1.0071236393561414</v>
      </c>
      <c r="U1072" s="37">
        <v>-3.4736852659511208E-2</v>
      </c>
      <c r="V1072" s="37">
        <v>8.3638009522688073E-2</v>
      </c>
      <c r="W1072" s="37">
        <v>3.9148222286891965E-2</v>
      </c>
    </row>
    <row r="1073" spans="1:23" x14ac:dyDescent="0.3">
      <c r="A1073" s="34">
        <v>42125</v>
      </c>
      <c r="B1073" s="33">
        <v>2111.94</v>
      </c>
      <c r="C1073" s="33">
        <v>41.43</v>
      </c>
      <c r="D1073" s="33">
        <v>96.356666666666669</v>
      </c>
      <c r="E1073" s="37">
        <v>-0.11538973343554837</v>
      </c>
      <c r="F1073" s="37">
        <v>6.103385843181286E-2</v>
      </c>
      <c r="G1073" s="37">
        <v>2.1248022811876766E-2</v>
      </c>
      <c r="H1073" s="37"/>
      <c r="I1073" s="33">
        <v>237.80500000000001</v>
      </c>
      <c r="J1073" s="33">
        <v>2.2000000000000002</v>
      </c>
      <c r="K1073" s="33">
        <v>2306.8596153150688</v>
      </c>
      <c r="L1073" s="33">
        <v>45.253744832951362</v>
      </c>
      <c r="M1073" s="33">
        <v>1305800.3739884638</v>
      </c>
      <c r="N1073" s="33">
        <v>105.24981912351156</v>
      </c>
      <c r="O1073" s="33">
        <v>59576.773662895292</v>
      </c>
      <c r="P1073" s="33">
        <v>26.806111379650844</v>
      </c>
      <c r="Q1073" s="33">
        <v>29.489896186353278</v>
      </c>
      <c r="R1073" s="33">
        <v>21.917943750648632</v>
      </c>
      <c r="S1073" s="37">
        <v>8.1202309840569184E-3</v>
      </c>
      <c r="T1073" s="37">
        <v>1.0081202309840569</v>
      </c>
      <c r="U1073" s="37">
        <v>-1.649271560257215E-2</v>
      </c>
      <c r="V1073" s="37">
        <v>7.5042395111558413E-2</v>
      </c>
      <c r="W1073" s="37">
        <v>4.5688703947643461E-2</v>
      </c>
    </row>
    <row r="1074" spans="1:23" x14ac:dyDescent="0.3">
      <c r="A1074" s="34">
        <v>42156</v>
      </c>
      <c r="B1074" s="33">
        <v>2099.29</v>
      </c>
      <c r="C1074" s="33">
        <v>41.74</v>
      </c>
      <c r="D1074" s="33">
        <v>94.91</v>
      </c>
      <c r="E1074" s="37">
        <v>-0.10035020889943924</v>
      </c>
      <c r="F1074" s="37">
        <v>7.2614431001240654E-2</v>
      </c>
      <c r="G1074" s="37">
        <v>1.068683431665729E-2</v>
      </c>
      <c r="H1074" s="37"/>
      <c r="I1074" s="33">
        <v>238.63800000000001</v>
      </c>
      <c r="J1074" s="33">
        <v>2.36</v>
      </c>
      <c r="K1074" s="33">
        <v>2285.0379041477045</v>
      </c>
      <c r="L1074" s="33">
        <v>45.433209379897583</v>
      </c>
      <c r="M1074" s="33">
        <v>1295591.2972720426</v>
      </c>
      <c r="N1074" s="33">
        <v>103.3077599963124</v>
      </c>
      <c r="O1074" s="33">
        <v>58574.360866811912</v>
      </c>
      <c r="P1074" s="33">
        <v>26.495895292784859</v>
      </c>
      <c r="Q1074" s="33">
        <v>29.142936079173268</v>
      </c>
      <c r="R1074" s="33">
        <v>22.118744073332632</v>
      </c>
      <c r="S1074" s="37">
        <v>-6.0077640253587035E-3</v>
      </c>
      <c r="T1074" s="37">
        <v>0.99399223597464126</v>
      </c>
      <c r="U1074" s="37">
        <v>-2.9121723000197663E-2</v>
      </c>
      <c r="V1074" s="37">
        <v>7.8272780528870989E-2</v>
      </c>
      <c r="W1074" s="37">
        <v>5.4913715076764902E-2</v>
      </c>
    </row>
    <row r="1075" spans="1:23" x14ac:dyDescent="0.3">
      <c r="A1075" s="34">
        <v>42186</v>
      </c>
      <c r="B1075" s="33">
        <v>2094.14</v>
      </c>
      <c r="C1075" s="33">
        <v>41.99666666666667</v>
      </c>
      <c r="D1075" s="33">
        <v>93.493333333333339</v>
      </c>
      <c r="E1075" s="37">
        <v>-8.4848670307909102E-2</v>
      </c>
      <c r="F1075" s="37">
        <v>8.415729631230473E-2</v>
      </c>
      <c r="G1075" s="37">
        <v>1.2319450358511119E-5</v>
      </c>
      <c r="H1075" s="37"/>
      <c r="I1075" s="33">
        <v>238.654</v>
      </c>
      <c r="J1075" s="33">
        <v>2.3199999999999998</v>
      </c>
      <c r="K1075" s="33">
        <v>2279.2794062534044</v>
      </c>
      <c r="L1075" s="33">
        <v>45.709521552819844</v>
      </c>
      <c r="M1075" s="33">
        <v>1294486.0253527286</v>
      </c>
      <c r="N1075" s="33">
        <v>101.758922177434</v>
      </c>
      <c r="O1075" s="33">
        <v>57792.608642996383</v>
      </c>
      <c r="P1075" s="33">
        <v>26.38113633639971</v>
      </c>
      <c r="Q1075" s="33">
        <v>29.011703864238946</v>
      </c>
      <c r="R1075" s="33">
        <v>22.398816314888759</v>
      </c>
      <c r="S1075" s="37">
        <v>-2.4562244220978522E-3</v>
      </c>
      <c r="T1075" s="37">
        <v>0.99754377557790219</v>
      </c>
      <c r="U1075" s="37">
        <v>-1.4619414696650512E-2</v>
      </c>
      <c r="V1075" s="37">
        <v>8.673675195787478E-2</v>
      </c>
      <c r="W1075" s="37">
        <v>6.8113907941266483E-2</v>
      </c>
    </row>
    <row r="1076" spans="1:23" x14ac:dyDescent="0.3">
      <c r="A1076" s="34">
        <v>42217</v>
      </c>
      <c r="B1076" s="33">
        <v>2039.87</v>
      </c>
      <c r="C1076" s="33">
        <v>42.25333333333333</v>
      </c>
      <c r="D1076" s="33">
        <v>92.076666666666668</v>
      </c>
      <c r="E1076" s="37">
        <v>-6.3175604171821775E-2</v>
      </c>
      <c r="F1076" s="37">
        <v>9.6324243974144963E-2</v>
      </c>
      <c r="G1076" s="37"/>
      <c r="H1076" s="37"/>
      <c r="I1076" s="33">
        <v>238.316</v>
      </c>
      <c r="J1076" s="33">
        <v>2.17</v>
      </c>
      <c r="K1076" s="33">
        <v>2223.3603791184814</v>
      </c>
      <c r="L1076" s="33">
        <v>46.054105025820057</v>
      </c>
      <c r="M1076" s="33">
        <v>1264907.2181010426</v>
      </c>
      <c r="N1076" s="33">
        <v>100.35914666521201</v>
      </c>
      <c r="O1076" s="33">
        <v>57096.011160196642</v>
      </c>
      <c r="P1076" s="33">
        <v>25.693658417057723</v>
      </c>
      <c r="Q1076" s="33">
        <v>28.25252518177194</v>
      </c>
      <c r="R1076" s="33">
        <v>22.154038301415486</v>
      </c>
      <c r="S1076" s="37">
        <v>-2.6256887566730051E-2</v>
      </c>
      <c r="T1076" s="37">
        <v>0.97374311243326994</v>
      </c>
      <c r="U1076" s="37">
        <v>1.8152034437776132E-2</v>
      </c>
      <c r="V1076" s="37">
        <v>9.2285770240855491E-2</v>
      </c>
      <c r="W1076" s="37"/>
    </row>
    <row r="1077" spans="1:23" x14ac:dyDescent="0.3">
      <c r="A1077" s="34">
        <v>42248</v>
      </c>
      <c r="B1077" s="33">
        <v>1944.41</v>
      </c>
      <c r="C1077" s="33">
        <v>42.51</v>
      </c>
      <c r="D1077" s="33">
        <v>90.66</v>
      </c>
      <c r="E1077" s="37">
        <v>-4.0830438902314969E-2</v>
      </c>
      <c r="F1077" s="37">
        <v>0.10843554430455171</v>
      </c>
      <c r="G1077" s="37"/>
      <c r="H1077" s="37"/>
      <c r="I1077" s="33">
        <v>237.94499999999999</v>
      </c>
      <c r="J1077" s="33">
        <v>2.17</v>
      </c>
      <c r="K1077" s="33">
        <v>2122.6179609993906</v>
      </c>
      <c r="L1077" s="33">
        <v>46.406102376599634</v>
      </c>
      <c r="M1077" s="33">
        <v>1209793.2585392101</v>
      </c>
      <c r="N1077" s="33">
        <v>98.969118829981724</v>
      </c>
      <c r="O1077" s="33">
        <v>56407.782730578831</v>
      </c>
      <c r="P1077" s="33">
        <v>24.496752170486456</v>
      </c>
      <c r="Q1077" s="33">
        <v>26.936105268538277</v>
      </c>
      <c r="R1077" s="33">
        <v>21.447275534965808</v>
      </c>
      <c r="S1077" s="37">
        <v>-4.7927491184738637E-2</v>
      </c>
      <c r="T1077" s="37">
        <v>0.9520725088152614</v>
      </c>
      <c r="U1077" s="37">
        <v>5.6280766282079453E-2</v>
      </c>
      <c r="V1077" s="37">
        <v>0.10877856827391685</v>
      </c>
      <c r="W1077" s="37"/>
    </row>
    <row r="1078" spans="1:23" x14ac:dyDescent="0.3">
      <c r="A1078" s="34">
        <v>42278</v>
      </c>
      <c r="B1078" s="33">
        <v>2024.81</v>
      </c>
      <c r="C1078" s="33">
        <v>42.803333333333335</v>
      </c>
      <c r="D1078" s="33">
        <v>89.283333333333331</v>
      </c>
      <c r="E1078" s="37">
        <v>-1.7781418264713467E-2</v>
      </c>
      <c r="F1078" s="37">
        <v>0.12049938404213467</v>
      </c>
      <c r="G1078" s="37"/>
      <c r="H1078" s="37"/>
      <c r="I1078" s="33">
        <v>237.83799999999999</v>
      </c>
      <c r="J1078" s="33">
        <v>2.0699999999999998</v>
      </c>
      <c r="K1078" s="33">
        <v>2211.3811583094375</v>
      </c>
      <c r="L1078" s="33">
        <v>46.747341649918575</v>
      </c>
      <c r="M1078" s="33">
        <v>1262604.4589861617</v>
      </c>
      <c r="N1078" s="33">
        <v>97.51012741165556</v>
      </c>
      <c r="O1078" s="33">
        <v>55674.12980961892</v>
      </c>
      <c r="P1078" s="33">
        <v>25.491441046066775</v>
      </c>
      <c r="Q1078" s="33">
        <v>28.028090261451567</v>
      </c>
      <c r="R1078" s="33">
        <v>22.678476759380249</v>
      </c>
      <c r="S1078" s="37">
        <v>4.0517279845330323E-2</v>
      </c>
      <c r="T1078" s="37">
        <v>1.0405172798453304</v>
      </c>
      <c r="U1078" s="37">
        <v>0.10265687639786325</v>
      </c>
      <c r="V1078" s="37">
        <v>0.13038135545284213</v>
      </c>
      <c r="W1078" s="37"/>
    </row>
    <row r="1079" spans="1:23" x14ac:dyDescent="0.3">
      <c r="A1079" s="34">
        <v>42309</v>
      </c>
      <c r="B1079" s="33">
        <v>2080.62</v>
      </c>
      <c r="C1079" s="33">
        <v>43.096666666666664</v>
      </c>
      <c r="D1079" s="33">
        <v>87.906666666666666</v>
      </c>
      <c r="E1079" s="37">
        <v>1.7653435430344144E-2</v>
      </c>
      <c r="F1079" s="37">
        <v>0.12740551269423506</v>
      </c>
      <c r="G1079" s="37"/>
      <c r="H1079" s="37"/>
      <c r="I1079" s="33">
        <v>237.33600000000001</v>
      </c>
      <c r="J1079" s="33">
        <v>2.2599999999999998</v>
      </c>
      <c r="K1079" s="33">
        <v>2277.1399486803516</v>
      </c>
      <c r="L1079" s="33">
        <v>47.167258471814918</v>
      </c>
      <c r="M1079" s="33">
        <v>1302394.1356088212</v>
      </c>
      <c r="N1079" s="33">
        <v>96.209679048550015</v>
      </c>
      <c r="O1079" s="33">
        <v>55026.447476034125</v>
      </c>
      <c r="P1079" s="33">
        <v>26.22585189097196</v>
      </c>
      <c r="Q1079" s="33">
        <v>28.832783137035257</v>
      </c>
      <c r="R1079" s="33">
        <v>23.668512058243589</v>
      </c>
      <c r="S1079" s="37">
        <v>2.7190057224238319E-2</v>
      </c>
      <c r="T1079" s="37">
        <v>1.0271900572242383</v>
      </c>
      <c r="U1079" s="37">
        <v>5.2490333965550917E-2</v>
      </c>
      <c r="V1079" s="37">
        <v>0.10298786765177859</v>
      </c>
      <c r="W1079" s="37"/>
    </row>
    <row r="1080" spans="1:23" x14ac:dyDescent="0.3">
      <c r="A1080" s="34">
        <v>42339</v>
      </c>
      <c r="B1080" s="33">
        <v>2054.08</v>
      </c>
      <c r="C1080" s="33">
        <v>43.39</v>
      </c>
      <c r="D1080" s="33">
        <v>86.53</v>
      </c>
      <c r="E1080" s="37">
        <v>5.4206920808267389E-2</v>
      </c>
      <c r="F1080" s="37">
        <v>0.13438829982624867</v>
      </c>
      <c r="G1080" s="37"/>
      <c r="H1080" s="37"/>
      <c r="I1080" s="33">
        <v>236.52500000000001</v>
      </c>
      <c r="J1080" s="33">
        <v>2.2400000000000002</v>
      </c>
      <c r="K1080" s="33">
        <v>2255.8014680900537</v>
      </c>
      <c r="L1080" s="33">
        <v>47.651126392558929</v>
      </c>
      <c r="M1080" s="33">
        <v>1292460.8859201872</v>
      </c>
      <c r="N1080" s="33">
        <v>95.027701469189296</v>
      </c>
      <c r="O1080" s="33">
        <v>54446.097746277555</v>
      </c>
      <c r="P1080" s="33">
        <v>25.965424037124201</v>
      </c>
      <c r="Q1080" s="33">
        <v>28.544376783609188</v>
      </c>
      <c r="R1080" s="33">
        <v>23.738356639315843</v>
      </c>
      <c r="S1080" s="37">
        <v>-1.2837867078927255E-2</v>
      </c>
      <c r="T1080" s="37">
        <v>0.9871621329210728</v>
      </c>
      <c r="U1080" s="37">
        <v>3.5081487739400563E-2</v>
      </c>
      <c r="V1080" s="37">
        <v>8.6297098197050559E-2</v>
      </c>
      <c r="W1080" s="37"/>
    </row>
    <row r="1081" spans="1:23" x14ac:dyDescent="0.3">
      <c r="A1081" s="34">
        <v>42370</v>
      </c>
      <c r="B1081" s="33">
        <v>1918.6</v>
      </c>
      <c r="C1081" s="33">
        <v>43.553333333333335</v>
      </c>
      <c r="D1081" s="33">
        <v>86.5</v>
      </c>
      <c r="E1081" s="37">
        <v>9.1932860001620265E-2</v>
      </c>
      <c r="F1081" s="37">
        <v>0.14145055272774165</v>
      </c>
      <c r="G1081" s="37"/>
      <c r="H1081" s="37"/>
      <c r="I1081" s="33">
        <v>236.916</v>
      </c>
      <c r="J1081" s="33">
        <v>2.09</v>
      </c>
      <c r="K1081" s="33">
        <v>2103.5392535751066</v>
      </c>
      <c r="L1081" s="33">
        <v>47.751561706821548</v>
      </c>
      <c r="M1081" s="33">
        <v>1207502.2253748281</v>
      </c>
      <c r="N1081" s="33">
        <v>94.837978439615725</v>
      </c>
      <c r="O1081" s="33">
        <v>54440.186852352046</v>
      </c>
      <c r="P1081" s="33">
        <v>24.206167203878497</v>
      </c>
      <c r="Q1081" s="33">
        <v>26.611684960823304</v>
      </c>
      <c r="R1081" s="33">
        <v>22.180346820809248</v>
      </c>
      <c r="S1081" s="37">
        <v>-6.8232305739566138E-2</v>
      </c>
      <c r="T1081" s="37">
        <v>0.93176769426043382</v>
      </c>
      <c r="U1081" s="37">
        <v>8.7354940449865914E-2</v>
      </c>
      <c r="V1081" s="37">
        <v>7.0243513691510273E-2</v>
      </c>
      <c r="W1081" s="37"/>
    </row>
    <row r="1082" spans="1:23" x14ac:dyDescent="0.3">
      <c r="A1082" s="34">
        <v>42401</v>
      </c>
      <c r="B1082" s="33">
        <v>1904.42</v>
      </c>
      <c r="C1082" s="33">
        <v>43.716666666666669</v>
      </c>
      <c r="D1082" s="33">
        <v>86.47</v>
      </c>
      <c r="E1082" s="37">
        <v>0.11419519372180353</v>
      </c>
      <c r="F1082" s="37">
        <v>0.14325748286210249</v>
      </c>
      <c r="G1082" s="37"/>
      <c r="H1082" s="37"/>
      <c r="I1082" s="33">
        <v>237.11099999999999</v>
      </c>
      <c r="J1082" s="33">
        <v>1.78</v>
      </c>
      <c r="K1082" s="33">
        <v>2086.2752392761199</v>
      </c>
      <c r="L1082" s="33">
        <v>47.891221059616242</v>
      </c>
      <c r="M1082" s="33">
        <v>1199883.0318383919</v>
      </c>
      <c r="N1082" s="33">
        <v>94.727118986466252</v>
      </c>
      <c r="O1082" s="33">
        <v>54480.569287796665</v>
      </c>
      <c r="P1082" s="33">
        <v>24.002606777289781</v>
      </c>
      <c r="Q1082" s="33">
        <v>26.389562040454301</v>
      </c>
      <c r="R1082" s="33">
        <v>22.024054585405345</v>
      </c>
      <c r="S1082" s="37">
        <v>-7.4182531232499099E-3</v>
      </c>
      <c r="T1082" s="37">
        <v>0.99258174687675005</v>
      </c>
      <c r="U1082" s="37">
        <v>0.18168641348288395</v>
      </c>
      <c r="V1082" s="37">
        <v>9.9127258120815576E-2</v>
      </c>
      <c r="W1082" s="37"/>
    </row>
    <row r="1083" spans="1:23" x14ac:dyDescent="0.3">
      <c r="A1083" s="34">
        <v>42430</v>
      </c>
      <c r="B1083" s="33">
        <v>2021.95</v>
      </c>
      <c r="C1083" s="33">
        <v>43.88</v>
      </c>
      <c r="D1083" s="33">
        <v>86.44</v>
      </c>
      <c r="E1083" s="37">
        <v>0.13647296346231741</v>
      </c>
      <c r="F1083" s="37">
        <v>0.14505629543988974</v>
      </c>
      <c r="G1083" s="37"/>
      <c r="H1083" s="37"/>
      <c r="I1083" s="33">
        <v>238.13200000000001</v>
      </c>
      <c r="J1083" s="33">
        <v>1.89</v>
      </c>
      <c r="K1083" s="33">
        <v>2205.5312950380458</v>
      </c>
      <c r="L1083" s="33">
        <v>47.864048678883975</v>
      </c>
      <c r="M1083" s="33">
        <v>1270764.9812998755</v>
      </c>
      <c r="N1083" s="33">
        <v>94.288249038348468</v>
      </c>
      <c r="O1083" s="33">
        <v>54326.232094543018</v>
      </c>
      <c r="P1083" s="33">
        <v>25.372298620187927</v>
      </c>
      <c r="Q1083" s="33">
        <v>27.893951322288938</v>
      </c>
      <c r="R1083" s="33">
        <v>23.391369736233226</v>
      </c>
      <c r="S1083" s="37">
        <v>5.9884892021990474E-2</v>
      </c>
      <c r="T1083" s="37">
        <v>1.0598848920219905</v>
      </c>
      <c r="U1083" s="37">
        <v>0.21884854533614884</v>
      </c>
      <c r="V1083" s="37">
        <v>0.11964684313986051</v>
      </c>
      <c r="W1083" s="37"/>
    </row>
    <row r="1084" spans="1:23" x14ac:dyDescent="0.3">
      <c r="A1084" s="34">
        <v>42461</v>
      </c>
      <c r="B1084" s="33">
        <v>2075.54</v>
      </c>
      <c r="C1084" s="33">
        <v>44.073333333333338</v>
      </c>
      <c r="D1084" s="33">
        <v>86.6</v>
      </c>
      <c r="E1084" s="37">
        <v>0.158766186102278</v>
      </c>
      <c r="F1084" s="37">
        <v>0.14684707042375589</v>
      </c>
      <c r="G1084" s="37"/>
      <c r="H1084" s="37"/>
      <c r="I1084" s="33">
        <v>239.261</v>
      </c>
      <c r="J1084" s="33">
        <v>1.81</v>
      </c>
      <c r="K1084" s="33">
        <v>2253.3038883060758</v>
      </c>
      <c r="L1084" s="33">
        <v>47.848084532511919</v>
      </c>
      <c r="M1084" s="33">
        <v>1300587.5964944046</v>
      </c>
      <c r="N1084" s="33">
        <v>94.017034953460865</v>
      </c>
      <c r="O1084" s="33">
        <v>54265.822801013433</v>
      </c>
      <c r="P1084" s="33">
        <v>25.922337543673898</v>
      </c>
      <c r="Q1084" s="33">
        <v>28.495838319794856</v>
      </c>
      <c r="R1084" s="33">
        <v>23.966974595842956</v>
      </c>
      <c r="S1084" s="37">
        <v>2.6158968489260432E-2</v>
      </c>
      <c r="T1084" s="37">
        <v>1.0261589684892605</v>
      </c>
      <c r="U1084" s="37">
        <v>0.16805700268741108</v>
      </c>
      <c r="V1084" s="37">
        <v>0.10597233949106233</v>
      </c>
      <c r="W1084" s="37"/>
    </row>
    <row r="1085" spans="1:23" x14ac:dyDescent="0.3">
      <c r="A1085" s="34">
        <v>42491</v>
      </c>
      <c r="B1085" s="33">
        <v>2065.5500000000002</v>
      </c>
      <c r="C1085" s="33">
        <v>44.266666666666666</v>
      </c>
      <c r="D1085" s="33">
        <v>86.759999999999991</v>
      </c>
      <c r="E1085" s="37">
        <v>0.17087824647934502</v>
      </c>
      <c r="F1085" s="37">
        <v>0.14695854318756485</v>
      </c>
      <c r="G1085" s="37"/>
      <c r="H1085" s="37"/>
      <c r="I1085" s="33">
        <v>240.22900000000001</v>
      </c>
      <c r="J1085" s="33">
        <v>1.81</v>
      </c>
      <c r="K1085" s="33">
        <v>2233.4223143334066</v>
      </c>
      <c r="L1085" s="33">
        <v>47.864327232210371</v>
      </c>
      <c r="M1085" s="33">
        <v>1291414.3630235381</v>
      </c>
      <c r="N1085" s="33">
        <v>93.811197981925559</v>
      </c>
      <c r="O1085" s="33">
        <v>54243.717235565418</v>
      </c>
      <c r="P1085" s="33">
        <v>25.694709923449981</v>
      </c>
      <c r="Q1085" s="33">
        <v>28.243292837964663</v>
      </c>
      <c r="R1085" s="33">
        <v>23.807630244352239</v>
      </c>
      <c r="S1085" s="37">
        <v>-4.8248260142691006E-3</v>
      </c>
      <c r="T1085" s="37">
        <v>0.99517517398573085</v>
      </c>
      <c r="U1085" s="37">
        <v>0.13466320664798159</v>
      </c>
      <c r="V1085" s="37">
        <v>0.10885114653160866</v>
      </c>
      <c r="W1085" s="37"/>
    </row>
    <row r="1086" spans="1:23" x14ac:dyDescent="0.3">
      <c r="A1086" s="34">
        <v>42522</v>
      </c>
      <c r="B1086" s="33">
        <v>2083.89</v>
      </c>
      <c r="C1086" s="33">
        <v>44.46</v>
      </c>
      <c r="D1086" s="33">
        <v>86.92</v>
      </c>
      <c r="E1086" s="37">
        <v>0.18294567249193094</v>
      </c>
      <c r="F1086" s="37">
        <v>0.14706956958528306</v>
      </c>
      <c r="G1086" s="37"/>
      <c r="H1086" s="37"/>
      <c r="I1086" s="33">
        <v>241.018</v>
      </c>
      <c r="J1086" s="33">
        <v>1.64</v>
      </c>
      <c r="K1086" s="33">
        <v>2245.8765700902004</v>
      </c>
      <c r="L1086" s="33">
        <v>47.91599955190069</v>
      </c>
      <c r="M1086" s="33">
        <v>1300924.5314015062</v>
      </c>
      <c r="N1086" s="33">
        <v>93.676533536914249</v>
      </c>
      <c r="O1086" s="33">
        <v>54262.154081750443</v>
      </c>
      <c r="P1086" s="33">
        <v>25.840372927670526</v>
      </c>
      <c r="Q1086" s="33">
        <v>28.400742884581799</v>
      </c>
      <c r="R1086" s="33">
        <v>23.974804417855498</v>
      </c>
      <c r="S1086" s="37">
        <v>8.8398046131960509E-3</v>
      </c>
      <c r="T1086" s="37">
        <v>1.0088398046131961</v>
      </c>
      <c r="U1086" s="37">
        <v>0.1574493680623108</v>
      </c>
      <c r="V1086" s="37">
        <v>0.10469432536162326</v>
      </c>
      <c r="W1086" s="37"/>
    </row>
    <row r="1087" spans="1:23" x14ac:dyDescent="0.3">
      <c r="A1087" s="34">
        <v>42552</v>
      </c>
      <c r="B1087" s="33">
        <v>2148.9</v>
      </c>
      <c r="C1087" s="33">
        <v>44.65</v>
      </c>
      <c r="D1087" s="33">
        <v>87.643333333333331</v>
      </c>
      <c r="E1087" s="37">
        <v>0.1949687104759803</v>
      </c>
      <c r="F1087" s="37">
        <v>0.14718015229857606</v>
      </c>
      <c r="G1087" s="37"/>
      <c r="H1087" s="37"/>
      <c r="I1087" s="33">
        <v>240.62799999999999</v>
      </c>
      <c r="J1087" s="33">
        <v>1.5</v>
      </c>
      <c r="K1087" s="33">
        <v>2319.6935589374471</v>
      </c>
      <c r="L1087" s="33">
        <v>48.198760950512821</v>
      </c>
      <c r="M1087" s="33">
        <v>1346009.6348525896</v>
      </c>
      <c r="N1087" s="33">
        <v>94.609184148699796</v>
      </c>
      <c r="O1087" s="33">
        <v>54897.282841111177</v>
      </c>
      <c r="P1087" s="33">
        <v>26.694003256096313</v>
      </c>
      <c r="Q1087" s="33">
        <v>29.334649115975481</v>
      </c>
      <c r="R1087" s="33">
        <v>24.518693188301071</v>
      </c>
      <c r="S1087" s="37">
        <v>3.071974391774002E-2</v>
      </c>
      <c r="T1087" s="37">
        <v>1.03071974391774</v>
      </c>
      <c r="U1087" s="37">
        <v>0.1656672137097106</v>
      </c>
      <c r="V1087" s="37">
        <v>0.10586064227542824</v>
      </c>
      <c r="W1087" s="37"/>
    </row>
    <row r="1088" spans="1:23" x14ac:dyDescent="0.3">
      <c r="A1088" s="34">
        <v>42583</v>
      </c>
      <c r="B1088" s="33">
        <v>2170.9499999999998</v>
      </c>
      <c r="C1088" s="33">
        <v>44.84</v>
      </c>
      <c r="D1088" s="33">
        <v>88.366666666666674</v>
      </c>
      <c r="E1088" s="37">
        <v>0.19671164521263695</v>
      </c>
      <c r="F1088" s="37">
        <v>0.14241407708150877</v>
      </c>
      <c r="G1088" s="37"/>
      <c r="H1088" s="37"/>
      <c r="I1088" s="33">
        <v>240.84899999999999</v>
      </c>
      <c r="J1088" s="33">
        <v>1.56</v>
      </c>
      <c r="K1088" s="33">
        <v>2341.3457201400042</v>
      </c>
      <c r="L1088" s="33">
        <v>48.359447288550093</v>
      </c>
      <c r="M1088" s="33">
        <v>1360911.7646158282</v>
      </c>
      <c r="N1088" s="33">
        <v>95.302479008285985</v>
      </c>
      <c r="O1088" s="33">
        <v>55394.751729220879</v>
      </c>
      <c r="P1088" s="33">
        <v>26.948872433723867</v>
      </c>
      <c r="Q1088" s="33">
        <v>29.609327744137769</v>
      </c>
      <c r="R1088" s="33">
        <v>24.567521689928324</v>
      </c>
      <c r="S1088" s="37">
        <v>1.0208776463208011E-2</v>
      </c>
      <c r="T1088" s="37">
        <v>1.0102087764632079</v>
      </c>
      <c r="U1088" s="37">
        <v>0.14023096413134328</v>
      </c>
      <c r="V1088" s="37">
        <v>0.107579275986323</v>
      </c>
      <c r="W1088" s="37"/>
    </row>
    <row r="1089" spans="1:23" x14ac:dyDescent="0.3">
      <c r="A1089" s="34">
        <v>42614</v>
      </c>
      <c r="B1089" s="33">
        <v>2157.69</v>
      </c>
      <c r="C1089" s="33">
        <v>45.03</v>
      </c>
      <c r="D1089" s="33">
        <v>89.09</v>
      </c>
      <c r="E1089" s="37">
        <v>0.19842616178193628</v>
      </c>
      <c r="F1089" s="37">
        <v>0.13766094585559774</v>
      </c>
      <c r="G1089" s="37"/>
      <c r="H1089" s="37"/>
      <c r="I1089" s="33">
        <v>241.428</v>
      </c>
      <c r="J1089" s="33">
        <v>1.63</v>
      </c>
      <c r="K1089" s="33">
        <v>2321.4641655897408</v>
      </c>
      <c r="L1089" s="33">
        <v>48.447891669566083</v>
      </c>
      <c r="M1089" s="33">
        <v>1351702.2748956655</v>
      </c>
      <c r="N1089" s="33">
        <v>95.8521578690127</v>
      </c>
      <c r="O1089" s="33">
        <v>55811.147880582866</v>
      </c>
      <c r="P1089" s="33">
        <v>26.727873346478543</v>
      </c>
      <c r="Q1089" s="33">
        <v>29.360965010602918</v>
      </c>
      <c r="R1089" s="33">
        <v>24.219216522617579</v>
      </c>
      <c r="S1089" s="37">
        <v>-6.1266547817060597E-3</v>
      </c>
      <c r="T1089" s="37">
        <v>0.99387334521829396</v>
      </c>
      <c r="U1089" s="37">
        <v>0.12968285960285697</v>
      </c>
      <c r="V1089" s="37">
        <v>9.2723576613216174E-2</v>
      </c>
      <c r="W1089" s="37"/>
    </row>
    <row r="1090" spans="1:23" x14ac:dyDescent="0.3">
      <c r="A1090" s="34">
        <v>42644</v>
      </c>
      <c r="B1090" s="33">
        <v>2143.02</v>
      </c>
      <c r="C1090" s="33">
        <v>45.25333333333333</v>
      </c>
      <c r="D1090" s="33">
        <v>90.91</v>
      </c>
      <c r="E1090" s="37">
        <v>0.20011294959706216</v>
      </c>
      <c r="F1090" s="37">
        <v>0.1329202360446553</v>
      </c>
      <c r="G1090" s="37"/>
      <c r="H1090" s="37"/>
      <c r="I1090" s="33">
        <v>241.72900000000001</v>
      </c>
      <c r="J1090" s="33">
        <v>1.76</v>
      </c>
      <c r="K1090" s="33">
        <v>2302.8096507245714</v>
      </c>
      <c r="L1090" s="33">
        <v>48.627550245660771</v>
      </c>
      <c r="M1090" s="33">
        <v>1343199.9456550279</v>
      </c>
      <c r="N1090" s="33">
        <v>97.688507502202867</v>
      </c>
      <c r="O1090" s="33">
        <v>56980.479444661549</v>
      </c>
      <c r="P1090" s="33">
        <v>26.525143085070599</v>
      </c>
      <c r="Q1090" s="33">
        <v>29.132461051587647</v>
      </c>
      <c r="R1090" s="33">
        <v>23.572984270157299</v>
      </c>
      <c r="S1090" s="37">
        <v>-6.8221558288370501E-3</v>
      </c>
      <c r="T1090" s="37">
        <v>0.99317784417116295</v>
      </c>
      <c r="U1090" s="37">
        <v>0.15346798150672281</v>
      </c>
      <c r="V1090" s="37">
        <v>0.10433058880988089</v>
      </c>
      <c r="W1090" s="37"/>
    </row>
    <row r="1091" spans="1:23" x14ac:dyDescent="0.3">
      <c r="A1091" s="34">
        <v>42675</v>
      </c>
      <c r="B1091" s="33">
        <v>2164.9899999999998</v>
      </c>
      <c r="C1091" s="33">
        <v>45.476666666666667</v>
      </c>
      <c r="D1091" s="33">
        <v>92.73</v>
      </c>
      <c r="E1091" s="37">
        <v>0.18653292870398652</v>
      </c>
      <c r="F1091" s="37">
        <v>0.13163656807709057</v>
      </c>
      <c r="G1091" s="37"/>
      <c r="H1091" s="37"/>
      <c r="I1091" s="33">
        <v>241.35300000000001</v>
      </c>
      <c r="J1091" s="33">
        <v>2.14</v>
      </c>
      <c r="K1091" s="33">
        <v>2330.042085534466</v>
      </c>
      <c r="L1091" s="33">
        <v>48.943665902916749</v>
      </c>
      <c r="M1091" s="33">
        <v>1361463.3016349217</v>
      </c>
      <c r="N1091" s="33">
        <v>99.799445998185234</v>
      </c>
      <c r="O1091" s="33">
        <v>58313.660552984686</v>
      </c>
      <c r="P1091" s="33">
        <v>26.85095353105627</v>
      </c>
      <c r="Q1091" s="33">
        <v>29.482997451792812</v>
      </c>
      <c r="R1091" s="33">
        <v>23.347244688881695</v>
      </c>
      <c r="S1091" s="37">
        <v>1.0199693347098233E-2</v>
      </c>
      <c r="T1091" s="37">
        <v>1.0101996933470982</v>
      </c>
      <c r="U1091" s="37">
        <v>0.1909045309551809</v>
      </c>
      <c r="V1091" s="37">
        <v>0.10612698756408179</v>
      </c>
      <c r="W1091" s="37"/>
    </row>
    <row r="1092" spans="1:23" x14ac:dyDescent="0.3">
      <c r="A1092" s="34">
        <v>42705</v>
      </c>
      <c r="B1092" s="33">
        <v>2246.63</v>
      </c>
      <c r="C1092" s="33">
        <v>45.7</v>
      </c>
      <c r="D1092" s="33">
        <v>94.55</v>
      </c>
      <c r="E1092" s="37">
        <v>0.17348082600040082</v>
      </c>
      <c r="F1092" s="37">
        <v>0.13039830674684794</v>
      </c>
      <c r="G1092" s="37"/>
      <c r="H1092" s="37"/>
      <c r="I1092" s="33">
        <v>241.43199999999999</v>
      </c>
      <c r="J1092" s="33">
        <v>2.4900000000000002</v>
      </c>
      <c r="K1092" s="33">
        <v>2417.1148911080554</v>
      </c>
      <c r="L1092" s="33">
        <v>49.167931757182153</v>
      </c>
      <c r="M1092" s="33">
        <v>1414734.7817317089</v>
      </c>
      <c r="N1092" s="33">
        <v>101.72490038603001</v>
      </c>
      <c r="O1092" s="33">
        <v>59539.47628792149</v>
      </c>
      <c r="P1092" s="33">
        <v>27.865098223923528</v>
      </c>
      <c r="Q1092" s="33">
        <v>30.586141859448865</v>
      </c>
      <c r="R1092" s="33">
        <v>23.761290322580646</v>
      </c>
      <c r="S1092" s="37">
        <v>3.701557314200675E-2</v>
      </c>
      <c r="T1092" s="37">
        <v>1.0370155731420068</v>
      </c>
      <c r="U1092" s="37">
        <v>0.19563931273165114</v>
      </c>
      <c r="V1092" s="37">
        <v>0.11650197569614118</v>
      </c>
      <c r="W1092" s="37"/>
    </row>
    <row r="1093" spans="1:23" x14ac:dyDescent="0.3">
      <c r="A1093" s="34">
        <v>42736</v>
      </c>
      <c r="B1093" s="33">
        <v>2275.12</v>
      </c>
      <c r="C1093" s="33">
        <v>45.926666666666669</v>
      </c>
      <c r="D1093" s="33">
        <v>96.463333333333338</v>
      </c>
      <c r="E1093" s="37">
        <v>0.16092644401538791</v>
      </c>
      <c r="F1093" s="37">
        <v>0.12920307670609166</v>
      </c>
      <c r="G1093" s="37"/>
      <c r="H1093" s="37"/>
      <c r="I1093" s="33">
        <v>242.839</v>
      </c>
      <c r="J1093" s="33">
        <v>2.4300000000000002</v>
      </c>
      <c r="K1093" s="33">
        <v>2433.5845780949517</v>
      </c>
      <c r="L1093" s="33">
        <v>49.125508862524832</v>
      </c>
      <c r="M1093" s="33">
        <v>1426770.5644065242</v>
      </c>
      <c r="N1093" s="33">
        <v>103.18210923012091</v>
      </c>
      <c r="O1093" s="33">
        <v>60493.971546351262</v>
      </c>
      <c r="P1093" s="33">
        <v>28.063573742124461</v>
      </c>
      <c r="Q1093" s="33">
        <v>30.792138471115777</v>
      </c>
      <c r="R1093" s="33">
        <v>23.585334669477174</v>
      </c>
      <c r="S1093" s="37">
        <v>1.260148261642533E-2</v>
      </c>
      <c r="T1093" s="37">
        <v>1.0126014826164254</v>
      </c>
      <c r="U1093" s="37">
        <v>0.18398295151990984</v>
      </c>
      <c r="V1093" s="37">
        <v>0.11188205515517691</v>
      </c>
      <c r="W1093" s="37"/>
    </row>
    <row r="1094" spans="1:23" x14ac:dyDescent="0.3">
      <c r="A1094" s="34">
        <v>42767</v>
      </c>
      <c r="B1094" s="33">
        <v>2329.91</v>
      </c>
      <c r="C1094" s="33">
        <v>46.153333333333336</v>
      </c>
      <c r="D1094" s="33">
        <v>98.376666666666665</v>
      </c>
      <c r="E1094" s="37">
        <v>0.15716157545309262</v>
      </c>
      <c r="F1094" s="37">
        <v>0.1028132807949218</v>
      </c>
      <c r="G1094" s="37"/>
      <c r="H1094" s="37"/>
      <c r="I1094" s="33">
        <v>243.60300000000001</v>
      </c>
      <c r="J1094" s="33">
        <v>2.42</v>
      </c>
      <c r="K1094" s="33">
        <v>2484.3746268724112</v>
      </c>
      <c r="L1094" s="33">
        <v>49.21313281582465</v>
      </c>
      <c r="M1094" s="33">
        <v>1458952.337762194</v>
      </c>
      <c r="N1094" s="33">
        <v>104.89868473157827</v>
      </c>
      <c r="O1094" s="33">
        <v>61601.89355579632</v>
      </c>
      <c r="P1094" s="33">
        <v>28.655106525184134</v>
      </c>
      <c r="Q1094" s="33">
        <v>31.427485362109682</v>
      </c>
      <c r="R1094" s="33">
        <v>23.683563175549757</v>
      </c>
      <c r="S1094" s="37">
        <v>2.3796841957566942E-2</v>
      </c>
      <c r="T1094" s="37">
        <v>1.0237968419575669</v>
      </c>
      <c r="U1094" s="37">
        <v>0.22304995158760343</v>
      </c>
      <c r="V1094" s="37">
        <v>0.11808428245896962</v>
      </c>
      <c r="W1094" s="37"/>
    </row>
    <row r="1095" spans="1:23" x14ac:dyDescent="0.3">
      <c r="A1095" s="34">
        <v>42795</v>
      </c>
      <c r="B1095" s="33">
        <v>2366.8200000000002</v>
      </c>
      <c r="C1095" s="33">
        <v>46.38</v>
      </c>
      <c r="D1095" s="33">
        <v>100.29</v>
      </c>
      <c r="E1095" s="37">
        <v>0.15354175469865727</v>
      </c>
      <c r="F1095" s="37">
        <v>7.5387029896074154E-2</v>
      </c>
      <c r="G1095" s="37"/>
      <c r="H1095" s="37"/>
      <c r="I1095" s="33">
        <v>243.80099999999999</v>
      </c>
      <c r="J1095" s="33">
        <v>2.48</v>
      </c>
      <c r="K1095" s="33">
        <v>2521.6820089335156</v>
      </c>
      <c r="L1095" s="33">
        <v>49.414662532147119</v>
      </c>
      <c r="M1095" s="33">
        <v>1483279.3835863327</v>
      </c>
      <c r="N1095" s="33">
        <v>106.85201607048371</v>
      </c>
      <c r="O1095" s="33">
        <v>62851.458657554562</v>
      </c>
      <c r="P1095" s="33">
        <v>29.086921742464639</v>
      </c>
      <c r="Q1095" s="33">
        <v>31.886026295005646</v>
      </c>
      <c r="R1095" s="33">
        <v>23.599760693987438</v>
      </c>
      <c r="S1095" s="37">
        <v>1.5717641790714887E-2</v>
      </c>
      <c r="T1095" s="37">
        <v>1.0157176417907148</v>
      </c>
      <c r="U1095" s="37">
        <v>0.15781680745567006</v>
      </c>
      <c r="V1095" s="37">
        <v>0.11007914233065019</v>
      </c>
      <c r="W1095" s="37"/>
    </row>
    <row r="1096" spans="1:23" x14ac:dyDescent="0.3">
      <c r="A1096" s="34">
        <v>42826</v>
      </c>
      <c r="B1096" s="33">
        <v>2359.31</v>
      </c>
      <c r="C1096" s="33">
        <v>46.660000000000004</v>
      </c>
      <c r="D1096" s="33">
        <v>101.53333333333333</v>
      </c>
      <c r="E1096" s="37">
        <v>0.15005875767088561</v>
      </c>
      <c r="F1096" s="37">
        <v>4.6764550289646323E-2</v>
      </c>
      <c r="G1096" s="37"/>
      <c r="H1096" s="37"/>
      <c r="I1096" s="33">
        <v>244.524</v>
      </c>
      <c r="J1096" s="33">
        <v>2.2999999999999998</v>
      </c>
      <c r="K1096" s="33">
        <v>2506.2482636878181</v>
      </c>
      <c r="L1096" s="33">
        <v>49.565993440316696</v>
      </c>
      <c r="M1096" s="33">
        <v>1476630.6977520413</v>
      </c>
      <c r="N1096" s="33">
        <v>107.85684813487974</v>
      </c>
      <c r="O1096" s="33">
        <v>63547.069628446698</v>
      </c>
      <c r="P1096" s="33">
        <v>28.904245956275158</v>
      </c>
      <c r="Q1096" s="33">
        <v>31.670821333081481</v>
      </c>
      <c r="R1096" s="33">
        <v>23.236802363755746</v>
      </c>
      <c r="S1096" s="37">
        <v>-3.1780786059760206E-3</v>
      </c>
      <c r="T1096" s="37">
        <v>0.99682192139402392</v>
      </c>
      <c r="U1096" s="37">
        <v>0.13889272014232446</v>
      </c>
      <c r="V1096" s="37">
        <v>2.5171480735425966E-2</v>
      </c>
      <c r="W1096" s="37"/>
    </row>
    <row r="1097" spans="1:23" x14ac:dyDescent="0.3">
      <c r="A1097" s="34">
        <v>42856</v>
      </c>
      <c r="B1097" s="33">
        <v>2395.35</v>
      </c>
      <c r="C1097" s="33">
        <v>46.94</v>
      </c>
      <c r="D1097" s="33">
        <v>102.77666666666667</v>
      </c>
      <c r="E1097" s="37">
        <v>0.15892344458831409</v>
      </c>
      <c r="F1097" s="37">
        <v>2.3690076564804485E-2</v>
      </c>
      <c r="G1097" s="37"/>
      <c r="H1097" s="37"/>
      <c r="I1097" s="33">
        <v>244.733</v>
      </c>
      <c r="J1097" s="33">
        <v>2.2999999999999998</v>
      </c>
      <c r="K1097" s="33">
        <v>2542.3598311220799</v>
      </c>
      <c r="L1097" s="33">
        <v>49.820848925155168</v>
      </c>
      <c r="M1097" s="33">
        <v>1500353.0211898384</v>
      </c>
      <c r="N1097" s="33">
        <v>109.08437969814723</v>
      </c>
      <c r="O1097" s="33">
        <v>64375.261377733645</v>
      </c>
      <c r="P1097" s="33">
        <v>29.313344980271431</v>
      </c>
      <c r="Q1097" s="33">
        <v>32.103121568918986</v>
      </c>
      <c r="R1097" s="33">
        <v>23.306360068757499</v>
      </c>
      <c r="S1097" s="37">
        <v>1.5160154565969614E-2</v>
      </c>
      <c r="T1097" s="37">
        <v>1.0151601545659696</v>
      </c>
      <c r="U1097" s="37">
        <v>0.12155997167649923</v>
      </c>
      <c r="V1097" s="37">
        <v>3.9499565127483649E-2</v>
      </c>
      <c r="W1097" s="37"/>
    </row>
    <row r="1098" spans="1:23" x14ac:dyDescent="0.3">
      <c r="A1098" s="34">
        <v>42887</v>
      </c>
      <c r="B1098" s="33">
        <v>2433.9899999999998</v>
      </c>
      <c r="C1098" s="33">
        <v>47.22</v>
      </c>
      <c r="D1098" s="33">
        <v>104.02</v>
      </c>
      <c r="E1098" s="37">
        <v>0.16757492597000767</v>
      </c>
      <c r="F1098" s="37">
        <v>-2.948822883457769E-3</v>
      </c>
      <c r="G1098" s="37"/>
      <c r="H1098" s="37"/>
      <c r="I1098" s="33">
        <v>244.95500000000001</v>
      </c>
      <c r="J1098" s="33">
        <v>2.19</v>
      </c>
      <c r="K1098" s="33">
        <v>2581.0300033475528</v>
      </c>
      <c r="L1098" s="33">
        <v>50.07261194913351</v>
      </c>
      <c r="M1098" s="33">
        <v>1525636.4049551669</v>
      </c>
      <c r="N1098" s="33">
        <v>110.30396219713823</v>
      </c>
      <c r="O1098" s="33">
        <v>65200.226312941501</v>
      </c>
      <c r="P1098" s="33">
        <v>29.748503240632747</v>
      </c>
      <c r="Q1098" s="33">
        <v>32.562583794402144</v>
      </c>
      <c r="R1098" s="33">
        <v>23.399250144203037</v>
      </c>
      <c r="S1098" s="37">
        <v>1.6002528120612248E-2</v>
      </c>
      <c r="T1098" s="37">
        <v>1.0160025281206122</v>
      </c>
      <c r="U1098" s="37">
        <v>0.12455931674962439</v>
      </c>
      <c r="V1098" s="37">
        <v>5.2540575467356909E-2</v>
      </c>
      <c r="W1098" s="37"/>
    </row>
    <row r="1099" spans="1:23" x14ac:dyDescent="0.3">
      <c r="A1099" s="34">
        <v>42917</v>
      </c>
      <c r="B1099" s="33">
        <v>2454.1</v>
      </c>
      <c r="C1099" s="33">
        <v>47.536666666666669</v>
      </c>
      <c r="D1099" s="33">
        <v>105.03999999999999</v>
      </c>
      <c r="E1099" s="37">
        <v>0.17602080252162233</v>
      </c>
      <c r="F1099" s="37">
        <v>-2.9760556550093131E-2</v>
      </c>
      <c r="G1099" s="37"/>
      <c r="H1099" s="37"/>
      <c r="I1099" s="33">
        <v>244.786</v>
      </c>
      <c r="J1099" s="33">
        <v>2.3199999999999998</v>
      </c>
      <c r="K1099" s="33">
        <v>2604.1515335844365</v>
      </c>
      <c r="L1099" s="33">
        <v>50.443210709218121</v>
      </c>
      <c r="M1099" s="33">
        <v>1541788.1795439911</v>
      </c>
      <c r="N1099" s="33">
        <v>111.46248200468979</v>
      </c>
      <c r="O1099" s="33">
        <v>65991.37377421491</v>
      </c>
      <c r="P1099" s="33">
        <v>30.002220744018555</v>
      </c>
      <c r="Q1099" s="33">
        <v>32.822440838488497</v>
      </c>
      <c r="R1099" s="33">
        <v>23.363480578827115</v>
      </c>
      <c r="S1099" s="37">
        <v>8.2282091612594626E-3</v>
      </c>
      <c r="T1099" s="37">
        <v>1.0082282091612595</v>
      </c>
      <c r="U1099" s="37">
        <v>0.12829545581403168</v>
      </c>
      <c r="V1099" s="37">
        <v>6.7200902520637484E-2</v>
      </c>
      <c r="W1099" s="37"/>
    </row>
    <row r="1100" spans="1:23" x14ac:dyDescent="0.3">
      <c r="A1100" s="34">
        <v>42948</v>
      </c>
      <c r="B1100" s="33">
        <v>2456.2199999999998</v>
      </c>
      <c r="C1100" s="33">
        <v>47.853333333333339</v>
      </c>
      <c r="D1100" s="33">
        <v>106.06</v>
      </c>
      <c r="E1100" s="37">
        <v>0.18946191427769921</v>
      </c>
      <c r="F1100" s="37"/>
      <c r="G1100" s="37"/>
      <c r="H1100" s="37"/>
      <c r="I1100" s="33">
        <v>245.51900000000001</v>
      </c>
      <c r="J1100" s="33">
        <v>2.21</v>
      </c>
      <c r="K1100" s="33">
        <v>2598.619714400922</v>
      </c>
      <c r="L1100" s="33">
        <v>50.627637345107033</v>
      </c>
      <c r="M1100" s="33">
        <v>1541010.9069207704</v>
      </c>
      <c r="N1100" s="33">
        <v>112.2088440405834</v>
      </c>
      <c r="O1100" s="33">
        <v>66541.114716115379</v>
      </c>
      <c r="P1100" s="33">
        <v>29.914959397497483</v>
      </c>
      <c r="Q1100" s="33">
        <v>32.710126862242042</v>
      </c>
      <c r="R1100" s="33">
        <v>23.158778050160283</v>
      </c>
      <c r="S1100" s="37">
        <v>8.634875656675779E-4</v>
      </c>
      <c r="T1100" s="37">
        <v>1.0008634875656677</v>
      </c>
      <c r="U1100" s="37">
        <v>0.13493804033327028</v>
      </c>
      <c r="V1100" s="37"/>
      <c r="W1100" s="37"/>
    </row>
    <row r="1101" spans="1:23" x14ac:dyDescent="0.3">
      <c r="A1101" s="34">
        <v>42979</v>
      </c>
      <c r="B1101" s="33">
        <v>2492.84</v>
      </c>
      <c r="C1101" s="33">
        <v>48.17</v>
      </c>
      <c r="D1101" s="33">
        <v>107.08</v>
      </c>
      <c r="E1101" s="37">
        <v>0.20264571150433897</v>
      </c>
      <c r="F1101" s="37"/>
      <c r="G1101" s="37"/>
      <c r="H1101" s="37"/>
      <c r="I1101" s="33">
        <v>246.81899999999999</v>
      </c>
      <c r="J1101" s="33">
        <v>2.2000000000000002</v>
      </c>
      <c r="K1101" s="33">
        <v>2623.4717283515452</v>
      </c>
      <c r="L1101" s="33">
        <v>50.694241569733286</v>
      </c>
      <c r="M1101" s="33">
        <v>1558253.6207763732</v>
      </c>
      <c r="N1101" s="33">
        <v>112.69128892022088</v>
      </c>
      <c r="O1101" s="33">
        <v>66934.820410750006</v>
      </c>
      <c r="P1101" s="33">
        <v>30.168114410678889</v>
      </c>
      <c r="Q1101" s="33">
        <v>32.970280770701343</v>
      </c>
      <c r="R1101" s="33">
        <v>23.280164363093018</v>
      </c>
      <c r="S1101" s="37">
        <v>1.479903995825891E-2</v>
      </c>
      <c r="T1101" s="37">
        <v>1.0147990399582589</v>
      </c>
      <c r="U1101" s="37">
        <v>0.15971527303949395</v>
      </c>
      <c r="V1101" s="37"/>
      <c r="W1101" s="37"/>
    </row>
    <row r="1102" spans="1:23" x14ac:dyDescent="0.3">
      <c r="A1102" s="34">
        <v>43009</v>
      </c>
      <c r="B1102" s="33">
        <v>2557</v>
      </c>
      <c r="C1102" s="33">
        <v>48.423333333333332</v>
      </c>
      <c r="D1102" s="33">
        <v>108.01333333333334</v>
      </c>
      <c r="E1102" s="37">
        <v>0.21557951375761975</v>
      </c>
      <c r="F1102" s="37"/>
      <c r="G1102" s="37"/>
      <c r="H1102" s="37"/>
      <c r="I1102" s="33">
        <v>246.66300000000001</v>
      </c>
      <c r="J1102" s="33">
        <v>2.36</v>
      </c>
      <c r="K1102" s="33">
        <v>2692.695787369812</v>
      </c>
      <c r="L1102" s="33">
        <v>50.993080045784453</v>
      </c>
      <c r="M1102" s="33">
        <v>1601894.3883417682</v>
      </c>
      <c r="N1102" s="33">
        <v>113.7454234049425</v>
      </c>
      <c r="O1102" s="33">
        <v>67667.560630721753</v>
      </c>
      <c r="P1102" s="33">
        <v>30.92039329033382</v>
      </c>
      <c r="Q1102" s="33">
        <v>33.775350452959323</v>
      </c>
      <c r="R1102" s="33">
        <v>23.673003332921862</v>
      </c>
      <c r="S1102" s="37">
        <v>2.5412073530402743E-2</v>
      </c>
      <c r="T1102" s="37">
        <v>1.0254120735304026</v>
      </c>
      <c r="U1102" s="37">
        <v>0.16013777671985063</v>
      </c>
      <c r="V1102" s="37"/>
      <c r="W1102" s="37"/>
    </row>
    <row r="1103" spans="1:23" x14ac:dyDescent="0.3">
      <c r="A1103" s="34">
        <v>43040</v>
      </c>
      <c r="B1103" s="33">
        <v>2593.61</v>
      </c>
      <c r="C1103" s="33">
        <v>48.676666666666662</v>
      </c>
      <c r="D1103" s="33">
        <v>108.94666666666666</v>
      </c>
      <c r="E1103" s="37">
        <v>0.21126684701399778</v>
      </c>
      <c r="F1103" s="37"/>
      <c r="G1103" s="37"/>
      <c r="H1103" s="37"/>
      <c r="I1103" s="33">
        <v>246.66900000000001</v>
      </c>
      <c r="J1103" s="33">
        <v>2.35</v>
      </c>
      <c r="K1103" s="33">
        <v>2731.1821847496035</v>
      </c>
      <c r="L1103" s="33">
        <v>51.258610513143779</v>
      </c>
      <c r="M1103" s="33">
        <v>1627331.2452230337</v>
      </c>
      <c r="N1103" s="33">
        <v>114.72549654260025</v>
      </c>
      <c r="O1103" s="33">
        <v>68357.353160099403</v>
      </c>
      <c r="P1103" s="33">
        <v>31.298913333880257</v>
      </c>
      <c r="Q1103" s="33">
        <v>34.172935972227094</v>
      </c>
      <c r="R1103" s="33">
        <v>23.806235466895121</v>
      </c>
      <c r="S1103" s="37">
        <v>1.4216031327455907E-2</v>
      </c>
      <c r="T1103" s="37">
        <v>1.014216031327456</v>
      </c>
      <c r="U1103" s="37">
        <v>8.5209544012097016E-2</v>
      </c>
      <c r="V1103" s="37"/>
      <c r="W1103" s="37"/>
    </row>
    <row r="1104" spans="1:23" x14ac:dyDescent="0.3">
      <c r="A1104" s="34">
        <v>43070</v>
      </c>
      <c r="B1104" s="33">
        <v>2664.34</v>
      </c>
      <c r="C1104" s="33">
        <v>48.93</v>
      </c>
      <c r="D1104" s="33">
        <v>109.88</v>
      </c>
      <c r="E1104" s="37">
        <v>0.20702775826759212</v>
      </c>
      <c r="F1104" s="37"/>
      <c r="G1104" s="37"/>
      <c r="H1104" s="37"/>
      <c r="I1104" s="33">
        <v>246.524</v>
      </c>
      <c r="J1104" s="33">
        <v>2.4</v>
      </c>
      <c r="K1104" s="33">
        <v>2807.3141277117033</v>
      </c>
      <c r="L1104" s="33">
        <v>51.555687438139898</v>
      </c>
      <c r="M1104" s="33">
        <v>1675253.132440595</v>
      </c>
      <c r="N1104" s="33">
        <v>115.77639353572066</v>
      </c>
      <c r="O1104" s="33">
        <v>69089.085549356532</v>
      </c>
      <c r="P1104" s="33">
        <v>32.086132007705984</v>
      </c>
      <c r="Q1104" s="33">
        <v>35.017141106605777</v>
      </c>
      <c r="R1104" s="33">
        <v>24.247724790680746</v>
      </c>
      <c r="S1104" s="37">
        <v>2.6905644525552049E-2</v>
      </c>
      <c r="T1104" s="37">
        <v>1.026905644525552</v>
      </c>
      <c r="U1104" s="37">
        <v>4.5822489583076553E-2</v>
      </c>
      <c r="V1104" s="37"/>
      <c r="W1104" s="37"/>
    </row>
    <row r="1105" spans="1:23" x14ac:dyDescent="0.3">
      <c r="A1105" s="34">
        <v>43101</v>
      </c>
      <c r="B1105" s="33">
        <v>2789.8</v>
      </c>
      <c r="C1105" s="33">
        <v>49.286666666666662</v>
      </c>
      <c r="D1105" s="33">
        <v>111.73333333333332</v>
      </c>
      <c r="E1105" s="37">
        <v>0.20286038047789656</v>
      </c>
      <c r="F1105" s="37"/>
      <c r="G1105" s="37"/>
      <c r="H1105" s="37"/>
      <c r="I1105" s="33">
        <v>247.86699999999999</v>
      </c>
      <c r="J1105" s="33">
        <v>2.58</v>
      </c>
      <c r="K1105" s="33">
        <v>2923.5796592527445</v>
      </c>
      <c r="L1105" s="33">
        <v>51.650116904092378</v>
      </c>
      <c r="M1105" s="33">
        <v>1747202.608605861</v>
      </c>
      <c r="N1105" s="33">
        <v>117.09129708002004</v>
      </c>
      <c r="O1105" s="33">
        <v>69976.618921868299</v>
      </c>
      <c r="P1105" s="33">
        <v>33.307343828030646</v>
      </c>
      <c r="Q1105" s="33">
        <v>36.333940411695835</v>
      </c>
      <c r="R1105" s="33">
        <v>24.968377088305495</v>
      </c>
      <c r="S1105" s="37">
        <v>4.6013536513940329E-2</v>
      </c>
      <c r="T1105" s="37">
        <v>1.0460135365139402</v>
      </c>
      <c r="U1105" s="37">
        <v>-4.1624922034119383E-2</v>
      </c>
      <c r="V1105" s="37"/>
      <c r="W1105" s="37"/>
    </row>
    <row r="1106" spans="1:23" x14ac:dyDescent="0.3">
      <c r="A1106" s="34">
        <v>43132</v>
      </c>
      <c r="B1106" s="33">
        <v>2705.16</v>
      </c>
      <c r="C1106" s="33">
        <v>49.643333333333331</v>
      </c>
      <c r="D1106" s="33">
        <v>113.58666666666666</v>
      </c>
      <c r="E1106" s="37">
        <v>0.18901461841626888</v>
      </c>
      <c r="F1106" s="37"/>
      <c r="G1106" s="37"/>
      <c r="H1106" s="37"/>
      <c r="I1106" s="33">
        <v>248.99100000000001</v>
      </c>
      <c r="J1106" s="33">
        <v>2.86</v>
      </c>
      <c r="K1106" s="33">
        <v>2822.0836314565586</v>
      </c>
      <c r="L1106" s="33">
        <v>51.789039617228461</v>
      </c>
      <c r="M1106" s="33">
        <v>1689125.3030790945</v>
      </c>
      <c r="N1106" s="33">
        <v>118.49616020927127</v>
      </c>
      <c r="O1106" s="33">
        <v>70924.497168033457</v>
      </c>
      <c r="P1106" s="33">
        <v>32.035382339250276</v>
      </c>
      <c r="Q1106" s="33">
        <v>34.93408478415629</v>
      </c>
      <c r="R1106" s="33">
        <v>23.815823453456979</v>
      </c>
      <c r="S1106" s="37">
        <v>-3.0808848404093196E-2</v>
      </c>
      <c r="T1106" s="37">
        <v>0.96919115159590685</v>
      </c>
      <c r="U1106" s="37">
        <v>-6.9590122331056992E-2</v>
      </c>
      <c r="V1106" s="37"/>
      <c r="W1106" s="37"/>
    </row>
    <row r="1107" spans="1:23" x14ac:dyDescent="0.3">
      <c r="A1107" s="34">
        <v>43160</v>
      </c>
      <c r="B1107" s="33">
        <v>2702.77</v>
      </c>
      <c r="C1107" s="33">
        <v>50</v>
      </c>
      <c r="D1107" s="33">
        <v>115.44</v>
      </c>
      <c r="E1107" s="37">
        <v>0.17561704518923338</v>
      </c>
      <c r="F1107" s="37"/>
      <c r="G1107" s="37"/>
      <c r="H1107" s="37"/>
      <c r="I1107" s="33">
        <v>249.554</v>
      </c>
      <c r="J1107" s="33">
        <v>2.84</v>
      </c>
      <c r="K1107" s="33">
        <v>2813.2292642474172</v>
      </c>
      <c r="L1107" s="33">
        <v>52.043445506784103</v>
      </c>
      <c r="M1107" s="33">
        <v>1686421.457869861</v>
      </c>
      <c r="N1107" s="33">
        <v>120.15790698606313</v>
      </c>
      <c r="O1107" s="33">
        <v>72029.988898980213</v>
      </c>
      <c r="P1107" s="33">
        <v>31.808409057643107</v>
      </c>
      <c r="Q1107" s="33">
        <v>34.675728647302464</v>
      </c>
      <c r="R1107" s="33">
        <v>23.412768537768539</v>
      </c>
      <c r="S1107" s="37">
        <v>-8.8388723803757888E-4</v>
      </c>
      <c r="T1107" s="37">
        <v>0.99911611276196244</v>
      </c>
      <c r="U1107" s="37">
        <v>1.2801392806200962E-2</v>
      </c>
      <c r="V1107" s="37"/>
      <c r="W1107" s="37"/>
    </row>
    <row r="1108" spans="1:23" x14ac:dyDescent="0.3">
      <c r="A1108" s="34">
        <v>43191</v>
      </c>
      <c r="B1108" s="33">
        <v>2653.63</v>
      </c>
      <c r="C1108" s="33">
        <v>50.33</v>
      </c>
      <c r="D1108" s="33">
        <v>117.78666666666666</v>
      </c>
      <c r="E1108" s="37">
        <v>0.16264624528788962</v>
      </c>
      <c r="F1108" s="37"/>
      <c r="G1108" s="37"/>
      <c r="H1108" s="37"/>
      <c r="I1108" s="33">
        <v>250.54599999999999</v>
      </c>
      <c r="J1108" s="33">
        <v>2.87</v>
      </c>
      <c r="K1108" s="33">
        <v>2751.1449130698552</v>
      </c>
      <c r="L1108" s="33">
        <v>52.179513901638821</v>
      </c>
      <c r="M1108" s="33">
        <v>1651810.9378757132</v>
      </c>
      <c r="N1108" s="33">
        <v>122.11506081384921</v>
      </c>
      <c r="O1108" s="33">
        <v>73318.927030490566</v>
      </c>
      <c r="P1108" s="33">
        <v>30.970179293325209</v>
      </c>
      <c r="Q1108" s="33">
        <v>33.753721250693445</v>
      </c>
      <c r="R1108" s="33">
        <v>22.529120443740098</v>
      </c>
      <c r="S1108" s="37">
        <v>-1.8348659050624314E-2</v>
      </c>
      <c r="T1108" s="37">
        <v>0.98165134094937567</v>
      </c>
      <c r="U1108" s="37">
        <v>3.1612675674564716E-2</v>
      </c>
      <c r="V1108" s="37"/>
      <c r="W1108" s="37"/>
    </row>
    <row r="1109" spans="1:23" x14ac:dyDescent="0.3">
      <c r="A1109" s="34">
        <v>43221</v>
      </c>
      <c r="B1109" s="33">
        <v>2701.49</v>
      </c>
      <c r="C1109" s="33">
        <v>50.66</v>
      </c>
      <c r="D1109" s="33">
        <v>120.13333333333333</v>
      </c>
      <c r="E1109" s="37">
        <v>0.14219546120543058</v>
      </c>
      <c r="F1109" s="37"/>
      <c r="G1109" s="37"/>
      <c r="H1109" s="37"/>
      <c r="I1109" s="33">
        <v>251.58799999999999</v>
      </c>
      <c r="J1109" s="33">
        <v>2.976</v>
      </c>
      <c r="K1109" s="33">
        <v>2789.1637596785217</v>
      </c>
      <c r="L1109" s="33">
        <v>52.304112199309976</v>
      </c>
      <c r="M1109" s="33">
        <v>1677254.7649383878</v>
      </c>
      <c r="N1109" s="33">
        <v>124.03212288874401</v>
      </c>
      <c r="O1109" s="33">
        <v>74586.323014804788</v>
      </c>
      <c r="P1109" s="33">
        <v>31.2436150748646</v>
      </c>
      <c r="Q1109" s="33">
        <v>34.044187061418882</v>
      </c>
      <c r="R1109" s="33">
        <v>22.48743063263041</v>
      </c>
      <c r="S1109" s="37">
        <v>1.787495866465659E-2</v>
      </c>
      <c r="T1109" s="37">
        <v>1.0178749586646565</v>
      </c>
      <c r="U1109" s="37">
        <v>8.7655914449144001E-2</v>
      </c>
      <c r="V1109" s="37"/>
      <c r="W1109" s="37"/>
    </row>
    <row r="1110" spans="1:23" x14ac:dyDescent="0.3">
      <c r="A1110" s="34">
        <v>43252</v>
      </c>
      <c r="B1110" s="33">
        <v>2754.35</v>
      </c>
      <c r="C1110" s="33">
        <v>50.99</v>
      </c>
      <c r="D1110" s="33">
        <v>122.48</v>
      </c>
      <c r="E1110" s="37">
        <v>0.12253595415795737</v>
      </c>
      <c r="F1110" s="37"/>
      <c r="G1110" s="37"/>
      <c r="H1110" s="37"/>
      <c r="I1110" s="33">
        <v>251.989</v>
      </c>
      <c r="J1110" s="33">
        <v>2.91</v>
      </c>
      <c r="K1110" s="33">
        <v>2839.2139162820595</v>
      </c>
      <c r="L1110" s="33">
        <v>52.56104619646095</v>
      </c>
      <c r="M1110" s="33">
        <v>1709986.2190995144</v>
      </c>
      <c r="N1110" s="33">
        <v>126.25371520185404</v>
      </c>
      <c r="O1110" s="33">
        <v>76039.396632711374</v>
      </c>
      <c r="P1110" s="33">
        <v>31.630556496454588</v>
      </c>
      <c r="Q1110" s="33">
        <v>34.458919633674256</v>
      </c>
      <c r="R1110" s="33">
        <v>22.48816133246244</v>
      </c>
      <c r="S1110" s="37">
        <v>1.9378007455770337E-2</v>
      </c>
      <c r="T1110" s="37">
        <v>1.0193780074557703</v>
      </c>
      <c r="U1110" s="37">
        <v>5.0336697067465686E-2</v>
      </c>
      <c r="V1110" s="37"/>
      <c r="W1110" s="37"/>
    </row>
    <row r="1111" spans="1:23" x14ac:dyDescent="0.3">
      <c r="A1111" s="34">
        <v>43282</v>
      </c>
      <c r="B1111" s="33">
        <v>2793.64</v>
      </c>
      <c r="C1111" s="33">
        <v>51.44</v>
      </c>
      <c r="D1111" s="33">
        <v>125.11666666666667</v>
      </c>
      <c r="E1111" s="37">
        <v>0.10362267116382329</v>
      </c>
      <c r="F1111" s="37"/>
      <c r="G1111" s="37"/>
      <c r="H1111" s="37"/>
      <c r="I1111" s="33">
        <v>252.006</v>
      </c>
      <c r="J1111" s="33">
        <v>2.89</v>
      </c>
      <c r="K1111" s="33">
        <v>2879.5202134869801</v>
      </c>
      <c r="L1111" s="33">
        <v>53.021334095219949</v>
      </c>
      <c r="M1111" s="33">
        <v>1736922.7917695714</v>
      </c>
      <c r="N1111" s="33">
        <v>128.96291959979789</v>
      </c>
      <c r="O1111" s="33">
        <v>77790.262869793369</v>
      </c>
      <c r="P1111" s="33">
        <v>31.88636696215897</v>
      </c>
      <c r="Q1111" s="33">
        <v>34.731777571325303</v>
      </c>
      <c r="R1111" s="33">
        <v>22.328280271746369</v>
      </c>
      <c r="S1111" s="37">
        <v>1.4163924899122073E-2</v>
      </c>
      <c r="T1111" s="37">
        <v>1.0141639248991221</v>
      </c>
      <c r="U1111" s="37">
        <v>4.3090159981474141E-2</v>
      </c>
      <c r="V1111" s="37"/>
      <c r="W1111" s="37"/>
    </row>
    <row r="1112" spans="1:23" x14ac:dyDescent="0.3">
      <c r="A1112" s="34">
        <v>43313</v>
      </c>
      <c r="B1112" s="33">
        <v>2857.82</v>
      </c>
      <c r="C1112" s="33">
        <v>51.89</v>
      </c>
      <c r="D1112" s="33">
        <v>127.75333333333333</v>
      </c>
      <c r="E1112" s="37">
        <v>7.4277518664746411E-2</v>
      </c>
      <c r="F1112" s="37"/>
      <c r="G1112" s="37"/>
      <c r="H1112" s="37"/>
      <c r="I1112" s="33">
        <v>252.14599999999999</v>
      </c>
      <c r="J1112" s="33">
        <v>2.89</v>
      </c>
      <c r="K1112" s="33">
        <v>2944.0376546128036</v>
      </c>
      <c r="L1112" s="33">
        <v>53.455470917642955</v>
      </c>
      <c r="M1112" s="33">
        <v>1778526.6495507343</v>
      </c>
      <c r="N1112" s="33">
        <v>131.60752735848808</v>
      </c>
      <c r="O1112" s="33">
        <v>79505.604937424854</v>
      </c>
      <c r="P1112" s="33">
        <v>32.390276880301101</v>
      </c>
      <c r="Q1112" s="33">
        <v>35.274629408295581</v>
      </c>
      <c r="R1112" s="33">
        <v>22.369827271304079</v>
      </c>
      <c r="S1112" s="37">
        <v>2.2713691415822777E-2</v>
      </c>
      <c r="T1112" s="37">
        <v>1.0227136914158228</v>
      </c>
      <c r="U1112" s="37">
        <v>6.5549738526800683E-2</v>
      </c>
      <c r="V1112" s="37"/>
      <c r="W1112" s="37"/>
    </row>
    <row r="1113" spans="1:23" x14ac:dyDescent="0.3">
      <c r="A1113" s="34">
        <v>43344</v>
      </c>
      <c r="B1113" s="33">
        <v>2901.5</v>
      </c>
      <c r="C1113" s="33">
        <v>52.34</v>
      </c>
      <c r="D1113" s="33">
        <v>130.38999999999999</v>
      </c>
      <c r="E1113" s="37">
        <v>4.6131347332863726E-2</v>
      </c>
      <c r="F1113" s="37"/>
      <c r="G1113" s="37"/>
      <c r="H1113" s="37"/>
      <c r="I1113" s="33">
        <v>252.43899999999999</v>
      </c>
      <c r="J1113" s="33">
        <v>3</v>
      </c>
      <c r="K1113" s="33">
        <v>2985.5661347889986</v>
      </c>
      <c r="L1113" s="33">
        <v>53.856464413184966</v>
      </c>
      <c r="M1113" s="33">
        <v>1806325.7522607795</v>
      </c>
      <c r="N1113" s="33">
        <v>134.16783329834135</v>
      </c>
      <c r="O1113" s="33">
        <v>81174.156414710655</v>
      </c>
      <c r="P1113" s="33">
        <v>32.622891120500178</v>
      </c>
      <c r="Q1113" s="33">
        <v>35.522018512241367</v>
      </c>
      <c r="R1113" s="33">
        <v>22.252473349183223</v>
      </c>
      <c r="S1113" s="37">
        <v>1.5168748229911688E-2</v>
      </c>
      <c r="T1113" s="37">
        <v>1.0151687482299117</v>
      </c>
      <c r="U1113" s="37">
        <v>7.0145551162981157E-3</v>
      </c>
      <c r="V1113" s="37"/>
      <c r="W1113" s="37"/>
    </row>
    <row r="1114" spans="1:23" x14ac:dyDescent="0.3">
      <c r="A1114" s="34">
        <v>43374</v>
      </c>
      <c r="B1114" s="33">
        <v>2785.46</v>
      </c>
      <c r="C1114" s="33">
        <v>52.81</v>
      </c>
      <c r="D1114" s="33">
        <v>131.05666666666667</v>
      </c>
      <c r="E1114" s="37">
        <v>1.9112145258083135E-2</v>
      </c>
      <c r="F1114" s="37"/>
      <c r="G1114" s="37"/>
      <c r="H1114" s="37"/>
      <c r="I1114" s="33">
        <v>252.88499999999999</v>
      </c>
      <c r="J1114" s="33">
        <v>3.15</v>
      </c>
      <c r="K1114" s="33">
        <v>2861.1091657472766</v>
      </c>
      <c r="L1114" s="33">
        <v>54.244245131186119</v>
      </c>
      <c r="M1114" s="33">
        <v>1733761.7603611343</v>
      </c>
      <c r="N1114" s="33">
        <v>134.61598092677173</v>
      </c>
      <c r="O1114" s="33">
        <v>81573.972380526873</v>
      </c>
      <c r="P1114" s="33">
        <v>31.037961078006486</v>
      </c>
      <c r="Q1114" s="33">
        <v>33.793743849936064</v>
      </c>
      <c r="R1114" s="33">
        <v>21.253859653584964</v>
      </c>
      <c r="S1114" s="37">
        <v>-4.0814814351880079E-2</v>
      </c>
      <c r="T1114" s="37">
        <v>0.95918518564811994</v>
      </c>
      <c r="U1114" s="37">
        <v>2.0535185150767576E-2</v>
      </c>
      <c r="V1114" s="37"/>
      <c r="W1114" s="37"/>
    </row>
    <row r="1115" spans="1:23" x14ac:dyDescent="0.3">
      <c r="A1115" s="34">
        <v>43405</v>
      </c>
      <c r="B1115" s="33">
        <v>2723.23</v>
      </c>
      <c r="C1115" s="33">
        <v>53.28</v>
      </c>
      <c r="D1115" s="33">
        <v>131.72333333333333</v>
      </c>
      <c r="E1115" s="37">
        <v>3.0513323058660502E-2</v>
      </c>
      <c r="F1115" s="37"/>
      <c r="G1115" s="37"/>
      <c r="H1115" s="37"/>
      <c r="I1115" s="33">
        <v>252.03800000000001</v>
      </c>
      <c r="J1115" s="33">
        <v>3.12</v>
      </c>
      <c r="K1115" s="33">
        <v>2806.589332521286</v>
      </c>
      <c r="L1115" s="33">
        <v>54.910925495361809</v>
      </c>
      <c r="M1115" s="33">
        <v>1703496.9719726606</v>
      </c>
      <c r="N1115" s="33">
        <v>135.75544562063391</v>
      </c>
      <c r="O1115" s="33">
        <v>82398.585309165501</v>
      </c>
      <c r="P1115" s="33">
        <v>30.195583406705222</v>
      </c>
      <c r="Q1115" s="33">
        <v>32.880333947031971</v>
      </c>
      <c r="R1115" s="33">
        <v>20.673861882227904</v>
      </c>
      <c r="S1115" s="37">
        <v>-2.259435450917464E-2</v>
      </c>
      <c r="T1115" s="37">
        <v>0.97740564549082531</v>
      </c>
      <c r="U1115" s="37">
        <v>6.2362409660241758E-2</v>
      </c>
      <c r="V1115" s="37"/>
      <c r="W1115" s="37"/>
    </row>
    <row r="1116" spans="1:23" x14ac:dyDescent="0.3">
      <c r="A1116" s="34">
        <v>43435</v>
      </c>
      <c r="B1116" s="33">
        <v>2567.31</v>
      </c>
      <c r="C1116" s="33">
        <v>53.75</v>
      </c>
      <c r="D1116" s="33">
        <v>132.38999999999999</v>
      </c>
      <c r="E1116" s="37">
        <v>4.1799380867444613E-2</v>
      </c>
      <c r="F1116" s="37"/>
      <c r="G1116" s="37"/>
      <c r="H1116" s="37"/>
      <c r="I1116" s="33">
        <v>251.233</v>
      </c>
      <c r="J1116" s="33">
        <v>2.83</v>
      </c>
      <c r="K1116" s="33">
        <v>2654.3745225746616</v>
      </c>
      <c r="L1116" s="33">
        <v>55.572809901565478</v>
      </c>
      <c r="M1116" s="33">
        <v>1613919.0435343953</v>
      </c>
      <c r="N1116" s="33">
        <v>136.87970796033957</v>
      </c>
      <c r="O1116" s="33">
        <v>83225.922141665229</v>
      </c>
      <c r="P1116" s="33">
        <v>28.291857012072853</v>
      </c>
      <c r="Q1116" s="33">
        <v>30.818335095022306</v>
      </c>
      <c r="R1116" s="33">
        <v>19.39202356673465</v>
      </c>
      <c r="S1116" s="37">
        <v>-5.8960017652593781E-2</v>
      </c>
      <c r="T1116" s="37">
        <v>0.94103998234740627</v>
      </c>
      <c r="U1116" s="37">
        <v>0.13239579463112827</v>
      </c>
      <c r="V1116" s="37"/>
      <c r="W1116" s="37"/>
    </row>
    <row r="1117" spans="1:23" x14ac:dyDescent="0.3">
      <c r="A1117" s="34">
        <v>43466</v>
      </c>
      <c r="B1117" s="33">
        <v>2607.39</v>
      </c>
      <c r="C1117" s="33">
        <v>54.146666666666668</v>
      </c>
      <c r="D1117" s="33">
        <v>133.05666666666664</v>
      </c>
      <c r="E1117" s="37">
        <v>5.2972053696893839E-2</v>
      </c>
      <c r="F1117" s="37"/>
      <c r="G1117" s="37"/>
      <c r="H1117" s="37"/>
      <c r="I1117" s="33">
        <v>251.71199999999999</v>
      </c>
      <c r="J1117" s="33">
        <v>2.71</v>
      </c>
      <c r="K1117" s="33">
        <v>2690.6836967248282</v>
      </c>
      <c r="L1117" s="33">
        <v>55.876394874565641</v>
      </c>
      <c r="M1117" s="33">
        <v>1638827.0078029442</v>
      </c>
      <c r="N1117" s="33">
        <v>137.30719368431645</v>
      </c>
      <c r="O1117" s="33">
        <v>83630.319553870751</v>
      </c>
      <c r="P1117" s="33">
        <v>28.380164463547565</v>
      </c>
      <c r="Q1117" s="33">
        <v>30.929105694293312</v>
      </c>
      <c r="R1117" s="33">
        <v>19.596086880276577</v>
      </c>
      <c r="S1117" s="37">
        <v>1.5491062866141129E-2</v>
      </c>
      <c r="T1117" s="37">
        <v>1.0154910628661411</v>
      </c>
      <c r="U1117" s="37">
        <v>0.2308722233864684</v>
      </c>
      <c r="V1117" s="37"/>
      <c r="W1117" s="37"/>
    </row>
    <row r="1118" spans="1:23" x14ac:dyDescent="0.3">
      <c r="A1118" s="34">
        <v>43497</v>
      </c>
      <c r="B1118" s="33">
        <v>2754.86</v>
      </c>
      <c r="C1118" s="33">
        <v>54.543333333333337</v>
      </c>
      <c r="D1118" s="33">
        <v>133.7233333333333</v>
      </c>
      <c r="E1118" s="37">
        <v>-1.1897637755808876E-2</v>
      </c>
      <c r="F1118" s="37"/>
      <c r="G1118" s="37"/>
      <c r="H1118" s="37"/>
      <c r="I1118" s="33">
        <v>252.77600000000001</v>
      </c>
      <c r="J1118" s="33">
        <v>2.68</v>
      </c>
      <c r="K1118" s="33">
        <v>2830.8983035572996</v>
      </c>
      <c r="L1118" s="33">
        <v>56.048811846588812</v>
      </c>
      <c r="M1118" s="33">
        <v>1727072.9842457841</v>
      </c>
      <c r="N1118" s="33">
        <v>137.41429963023913</v>
      </c>
      <c r="O1118" s="33">
        <v>83833.645398783861</v>
      </c>
      <c r="P1118" s="33">
        <v>29.541548965131195</v>
      </c>
      <c r="Q1118" s="33">
        <v>32.208640010689486</v>
      </c>
      <c r="R1118" s="33">
        <v>20.60119151481916</v>
      </c>
      <c r="S1118" s="37">
        <v>5.5016903615732672E-2</v>
      </c>
      <c r="T1118" s="37">
        <v>1.0550169036157326</v>
      </c>
      <c r="U1118" s="37">
        <v>0.25020004277197949</v>
      </c>
      <c r="V1118" s="37"/>
      <c r="W1118" s="37"/>
    </row>
    <row r="1119" spans="1:23" x14ac:dyDescent="0.3">
      <c r="A1119" s="34">
        <v>43525</v>
      </c>
      <c r="B1119" s="33">
        <v>2803.98</v>
      </c>
      <c r="C1119" s="33">
        <v>54.94</v>
      </c>
      <c r="D1119" s="33">
        <v>134.38999999999999</v>
      </c>
      <c r="E1119" s="37">
        <v>-7.6123154539339599E-2</v>
      </c>
      <c r="F1119" s="37"/>
      <c r="G1119" s="37"/>
      <c r="H1119" s="37"/>
      <c r="I1119" s="33">
        <v>254.202</v>
      </c>
      <c r="J1119" s="33">
        <v>2.57</v>
      </c>
      <c r="K1119" s="33">
        <v>2865.2104111690701</v>
      </c>
      <c r="L1119" s="33">
        <v>56.139722818860591</v>
      </c>
      <c r="M1119" s="33">
        <v>1750860.2383561947</v>
      </c>
      <c r="N1119" s="33">
        <v>137.32466963281169</v>
      </c>
      <c r="O1119" s="33">
        <v>83915.758112643103</v>
      </c>
      <c r="P1119" s="33">
        <v>29.576196014784802</v>
      </c>
      <c r="Q1119" s="33">
        <v>32.26103863164942</v>
      </c>
      <c r="R1119" s="33">
        <v>20.864498846640377</v>
      </c>
      <c r="S1119" s="37">
        <v>1.7673211862537418E-2</v>
      </c>
      <c r="T1119" s="37">
        <v>1.0176732118625373</v>
      </c>
      <c r="U1119" s="37">
        <v>0.1846834791020735</v>
      </c>
      <c r="V1119" s="37"/>
      <c r="W1119" s="37"/>
    </row>
    <row r="1120" spans="1:23" x14ac:dyDescent="0.3">
      <c r="A1120" s="34">
        <v>43556</v>
      </c>
      <c r="B1120" s="33">
        <v>2903.8</v>
      </c>
      <c r="C1120" s="33">
        <v>55.319091580592705</v>
      </c>
      <c r="D1120" s="33">
        <v>134.68333333333334</v>
      </c>
      <c r="E1120" s="37">
        <v>-0.1397142642504472</v>
      </c>
      <c r="F1120" s="37"/>
      <c r="G1120" s="37"/>
      <c r="H1120" s="37"/>
      <c r="I1120" s="33">
        <v>255.548</v>
      </c>
      <c r="J1120" s="33">
        <v>2.5299999999999998</v>
      </c>
      <c r="K1120" s="33">
        <v>2951.5815478892418</v>
      </c>
      <c r="L1120" s="33">
        <v>56.229358067109494</v>
      </c>
      <c r="M1120" s="33">
        <v>1806502.900413112</v>
      </c>
      <c r="N1120" s="33">
        <v>136.89952526857314</v>
      </c>
      <c r="O1120" s="33">
        <v>83788.770681166949</v>
      </c>
      <c r="P1120" s="33">
        <v>30.133517171387496</v>
      </c>
      <c r="Q1120" s="33">
        <v>32.883690363719694</v>
      </c>
      <c r="R1120" s="33">
        <v>21.560202945180052</v>
      </c>
      <c r="S1120" s="37">
        <v>3.4980387588161882E-2</v>
      </c>
      <c r="T1120" s="37">
        <v>1.0349803875881618</v>
      </c>
      <c r="U1120" s="37">
        <v>-8.2171222144520217E-2</v>
      </c>
      <c r="V1120" s="37"/>
      <c r="W1120" s="37"/>
    </row>
    <row r="1121" spans="1:23" x14ac:dyDescent="0.3">
      <c r="A1121" s="34">
        <v>43586</v>
      </c>
      <c r="B1121" s="33">
        <v>2854.71</v>
      </c>
      <c r="C1121" s="33">
        <v>55.698183161185412</v>
      </c>
      <c r="D1121" s="33">
        <v>134.97666666666666</v>
      </c>
      <c r="E1121" s="37">
        <v>-0.18896461401048292</v>
      </c>
      <c r="F1121" s="37"/>
      <c r="G1121" s="37"/>
      <c r="H1121" s="37"/>
      <c r="I1121" s="33">
        <v>256.09199999999998</v>
      </c>
      <c r="J1121" s="33">
        <v>2.4</v>
      </c>
      <c r="K1121" s="33">
        <v>2895.5199171782015</v>
      </c>
      <c r="L1121" s="33">
        <v>56.494424545348529</v>
      </c>
      <c r="M1121" s="33">
        <v>1775072.0493615696</v>
      </c>
      <c r="N1121" s="33">
        <v>136.9062450083043</v>
      </c>
      <c r="O1121" s="33">
        <v>83929.123559308457</v>
      </c>
      <c r="P1121" s="33">
        <v>29.242030936939834</v>
      </c>
      <c r="Q1121" s="33">
        <v>31.926648340129912</v>
      </c>
      <c r="R1121" s="33">
        <v>21.149655496011658</v>
      </c>
      <c r="S1121" s="37">
        <v>-1.7049962300823198E-2</v>
      </c>
      <c r="T1121" s="37">
        <v>0.98295003769917677</v>
      </c>
      <c r="U1121" s="37">
        <v>-7.7290931328948931E-2</v>
      </c>
      <c r="V1121" s="37"/>
      <c r="W1121" s="37"/>
    </row>
    <row r="1122" spans="1:23" x14ac:dyDescent="0.3">
      <c r="A1122" s="34">
        <v>43617</v>
      </c>
      <c r="B1122" s="33">
        <v>2890.17</v>
      </c>
      <c r="C1122" s="33">
        <v>56.077274741778119</v>
      </c>
      <c r="D1122" s="33">
        <v>135.27000000000001</v>
      </c>
      <c r="E1122" s="37">
        <v>-0.24373755323930635</v>
      </c>
      <c r="F1122" s="37"/>
      <c r="G1122" s="37"/>
      <c r="H1122" s="37"/>
      <c r="I1122" s="33">
        <v>256.14299999999997</v>
      </c>
      <c r="J1122" s="33">
        <v>2.06</v>
      </c>
      <c r="K1122" s="33">
        <v>2930.9031596022537</v>
      </c>
      <c r="L1122" s="33">
        <v>56.867610459786491</v>
      </c>
      <c r="M1122" s="33">
        <v>1799668.6038664414</v>
      </c>
      <c r="N1122" s="33">
        <v>137.17645342640637</v>
      </c>
      <c r="O1122" s="33">
        <v>84230.744919853692</v>
      </c>
      <c r="P1122" s="33">
        <v>29.283796275306255</v>
      </c>
      <c r="Q1122" s="33">
        <v>31.98794203459622</v>
      </c>
      <c r="R1122" s="33">
        <v>21.365934797072519</v>
      </c>
      <c r="S1122" s="37">
        <v>1.2345062157089533E-2</v>
      </c>
      <c r="T1122" s="37">
        <v>1.0123450621570895</v>
      </c>
      <c r="U1122" s="37">
        <v>-9.1819369892039981E-3</v>
      </c>
      <c r="V1122" s="37"/>
      <c r="W1122" s="37"/>
    </row>
    <row r="1123" spans="1:23" x14ac:dyDescent="0.3">
      <c r="A1123" s="34">
        <v>43647</v>
      </c>
      <c r="B1123" s="33">
        <v>2996.1136363636365</v>
      </c>
      <c r="C1123" s="33">
        <v>56.458183161185417</v>
      </c>
      <c r="D1123" s="33">
        <v>134.48000000000002</v>
      </c>
      <c r="E1123" s="37">
        <v>-0.29540154723647183</v>
      </c>
      <c r="F1123" s="37"/>
      <c r="G1123" s="37"/>
      <c r="H1123" s="37"/>
      <c r="I1123" s="33">
        <v>256.57100000000003</v>
      </c>
      <c r="J1123" s="33">
        <v>1.63</v>
      </c>
      <c r="K1123" s="33">
        <v>3033.2715130952583</v>
      </c>
      <c r="L1123" s="33">
        <v>57.15837896982665</v>
      </c>
      <c r="M1123" s="33">
        <v>1865450.8148955558</v>
      </c>
      <c r="N1123" s="33">
        <v>136.14782434491818</v>
      </c>
      <c r="O1123" s="33">
        <v>83730.410803653169</v>
      </c>
      <c r="P1123" s="33">
        <v>29.986685335042512</v>
      </c>
      <c r="Q1123" s="33">
        <v>32.770388154606188</v>
      </c>
      <c r="R1123" s="33">
        <v>22.279250716564814</v>
      </c>
      <c r="S1123" s="37">
        <v>3.6000670372315816E-2</v>
      </c>
      <c r="T1123" s="37">
        <v>1.0360006703723159</v>
      </c>
      <c r="U1123" s="37">
        <v>3.888149430190313E-2</v>
      </c>
      <c r="V1123" s="37"/>
      <c r="W1123" s="37"/>
    </row>
    <row r="1124" spans="1:23" x14ac:dyDescent="0.3">
      <c r="A1124" s="34">
        <v>43678</v>
      </c>
      <c r="B1124" s="33">
        <v>2897.4981818181818</v>
      </c>
      <c r="C1124" s="33">
        <v>56.839091580592708</v>
      </c>
      <c r="D1124" s="33">
        <v>133.69</v>
      </c>
      <c r="E1124" s="37"/>
      <c r="F1124" s="37"/>
      <c r="G1124" s="37"/>
      <c r="H1124" s="37"/>
      <c r="I1124" s="33">
        <v>256.55799999999999</v>
      </c>
      <c r="J1124" s="33">
        <v>1.63</v>
      </c>
      <c r="K1124" s="33">
        <v>2933.5816666087912</v>
      </c>
      <c r="L1124" s="33">
        <v>57.546927226333608</v>
      </c>
      <c r="M1124" s="33">
        <v>1807091.1886383391</v>
      </c>
      <c r="N1124" s="33">
        <v>135.35488493829857</v>
      </c>
      <c r="O1124" s="33">
        <v>83378.834376856001</v>
      </c>
      <c r="P1124" s="33">
        <v>28.705397371833065</v>
      </c>
      <c r="Q1124" s="33">
        <v>31.386112854170051</v>
      </c>
      <c r="R1124" s="33">
        <v>21.673260392087531</v>
      </c>
      <c r="S1124" s="37">
        <v>-3.3468325564655572E-2</v>
      </c>
      <c r="T1124" s="37">
        <v>0.96653167443534438</v>
      </c>
      <c r="U1124" s="37"/>
      <c r="V1124" s="37"/>
      <c r="W1124" s="37"/>
    </row>
    <row r="1125" spans="1:23" x14ac:dyDescent="0.3">
      <c r="A1125" s="34">
        <v>43709</v>
      </c>
      <c r="B1125" s="33">
        <v>2982.1559999999999</v>
      </c>
      <c r="C1125" s="33">
        <v>57.22</v>
      </c>
      <c r="D1125" s="33">
        <v>132.9</v>
      </c>
      <c r="E1125" s="37"/>
      <c r="F1125" s="37"/>
      <c r="G1125" s="37"/>
      <c r="H1125" s="37"/>
      <c r="I1125" s="33">
        <v>256.75900000000001</v>
      </c>
      <c r="J1125" s="33">
        <v>1.7</v>
      </c>
      <c r="K1125" s="33">
        <v>3016.930146433036</v>
      </c>
      <c r="L1125" s="33">
        <v>57.887227555801346</v>
      </c>
      <c r="M1125" s="33">
        <v>1861405.5432926901</v>
      </c>
      <c r="N1125" s="33">
        <v>134.44971237619711</v>
      </c>
      <c r="O1125" s="33">
        <v>82953.674020942737</v>
      </c>
      <c r="P1125" s="33">
        <v>29.229520233035267</v>
      </c>
      <c r="Q1125" s="33">
        <v>31.974134120476869</v>
      </c>
      <c r="R1125" s="33">
        <v>22.439097065462754</v>
      </c>
      <c r="S1125" s="37">
        <v>2.8798860126146162E-2</v>
      </c>
      <c r="T1125" s="37">
        <v>1.0287988601261462</v>
      </c>
      <c r="U1125" s="37"/>
      <c r="V1125" s="37"/>
      <c r="W1125" s="37"/>
    </row>
    <row r="1126" spans="1:23" x14ac:dyDescent="0.3">
      <c r="A1126" s="34">
        <v>43739</v>
      </c>
      <c r="B1126" s="33">
        <v>2977.68</v>
      </c>
      <c r="C1126" s="33">
        <v>57.56</v>
      </c>
      <c r="D1126" s="33">
        <v>135.09</v>
      </c>
      <c r="E1126" s="37"/>
      <c r="F1126" s="37"/>
      <c r="G1126" s="37"/>
      <c r="H1126" s="37"/>
      <c r="I1126" s="33">
        <v>257.346</v>
      </c>
      <c r="J1126" s="33">
        <v>1.71</v>
      </c>
      <c r="K1126" s="33">
        <v>3005.5307369844486</v>
      </c>
      <c r="L1126" s="33">
        <v>58.098368266846968</v>
      </c>
      <c r="M1126" s="33">
        <v>1857359.4198218007</v>
      </c>
      <c r="N1126" s="33">
        <v>136.35351926977685</v>
      </c>
      <c r="O1126" s="33">
        <v>84263.817476601587</v>
      </c>
      <c r="P1126" s="33">
        <v>28.841122881953392</v>
      </c>
      <c r="Q1126" s="33">
        <v>31.564281230570661</v>
      </c>
      <c r="R1126" s="33">
        <v>22.042194092827003</v>
      </c>
      <c r="S1126" s="37">
        <v>-1.5020550369343017E-3</v>
      </c>
      <c r="T1126" s="37">
        <v>0.99849794496306565</v>
      </c>
      <c r="U1126" s="37"/>
      <c r="V1126" s="37"/>
      <c r="W1126" s="37"/>
    </row>
    <row r="1127" spans="1:23" x14ac:dyDescent="0.3">
      <c r="A1127" s="34">
        <v>43770</v>
      </c>
      <c r="B1127" s="33">
        <v>3104.9044999999996</v>
      </c>
      <c r="C1127" s="33">
        <v>57.900000000000006</v>
      </c>
      <c r="D1127" s="33">
        <v>137.28</v>
      </c>
      <c r="E1127" s="37"/>
      <c r="F1127" s="37"/>
      <c r="G1127" s="37"/>
      <c r="H1127" s="37"/>
      <c r="I1127" s="33">
        <v>257.20800000000003</v>
      </c>
      <c r="J1127" s="33">
        <v>1.81</v>
      </c>
      <c r="K1127" s="33">
        <v>3135.626646871403</v>
      </c>
      <c r="L1127" s="33">
        <v>58.472904030978818</v>
      </c>
      <c r="M1127" s="33">
        <v>1940767.4162474838</v>
      </c>
      <c r="N1127" s="33">
        <v>138.63834655220674</v>
      </c>
      <c r="O1127" s="33">
        <v>85808.935798976934</v>
      </c>
      <c r="P1127" s="33">
        <v>29.836867659083424</v>
      </c>
      <c r="Q1127" s="33">
        <v>32.663322842581991</v>
      </c>
      <c r="R1127" s="33">
        <v>22.617311334498833</v>
      </c>
      <c r="S1127" s="37">
        <v>4.1838484248051651E-2</v>
      </c>
      <c r="T1127" s="37">
        <v>1.0418384842480517</v>
      </c>
      <c r="U1127" s="37"/>
      <c r="V1127" s="37"/>
      <c r="W1127" s="37"/>
    </row>
    <row r="1128" spans="1:23" x14ac:dyDescent="0.3">
      <c r="A1128" s="34">
        <v>43800</v>
      </c>
      <c r="B1128" s="33">
        <v>3176.7495238095235</v>
      </c>
      <c r="C1128" s="33">
        <v>58.24</v>
      </c>
      <c r="D1128" s="33">
        <v>139.47</v>
      </c>
      <c r="E1128" s="37"/>
      <c r="F1128" s="37"/>
      <c r="G1128" s="37"/>
      <c r="H1128" s="37"/>
      <c r="I1128" s="33">
        <v>256.97399999999999</v>
      </c>
      <c r="J1128" s="33">
        <v>1.86</v>
      </c>
      <c r="K1128" s="33">
        <v>3211.1039212453211</v>
      </c>
      <c r="L1128" s="33">
        <v>58.869826208098871</v>
      </c>
      <c r="M1128" s="33">
        <v>1990519.7961435821</v>
      </c>
      <c r="N1128" s="33">
        <v>140.9782737164071</v>
      </c>
      <c r="O1128" s="33">
        <v>87390.520998718566</v>
      </c>
      <c r="P1128" s="33">
        <v>30.331822322243283</v>
      </c>
      <c r="Q1128" s="33">
        <v>33.209287577306569</v>
      </c>
      <c r="R1128" s="33">
        <v>22.77729636344392</v>
      </c>
      <c r="S1128" s="37">
        <v>2.2875553635224141E-2</v>
      </c>
      <c r="T1128" s="37">
        <v>1.0228755536352241</v>
      </c>
      <c r="U1128" s="37"/>
      <c r="V1128" s="37"/>
      <c r="W1128" s="37"/>
    </row>
    <row r="1129" spans="1:23" x14ac:dyDescent="0.3">
      <c r="A1129" s="34">
        <v>43831</v>
      </c>
      <c r="B1129" s="33">
        <v>3278.2028571428577</v>
      </c>
      <c r="C1129" s="33">
        <v>58.686867862126704</v>
      </c>
      <c r="D1129" s="33">
        <v>131.75666666666666</v>
      </c>
      <c r="E1129" s="37"/>
      <c r="F1129" s="37"/>
      <c r="G1129" s="37"/>
      <c r="H1129" s="37"/>
      <c r="I1129" s="33">
        <v>257.971</v>
      </c>
      <c r="J1129" s="33">
        <v>1.76</v>
      </c>
      <c r="K1129" s="33">
        <v>3300.8478734099131</v>
      </c>
      <c r="L1129" s="33">
        <v>59.09226226122702</v>
      </c>
      <c r="M1129" s="33">
        <v>2049203.3966981624</v>
      </c>
      <c r="N1129" s="33">
        <v>132.6668092020679</v>
      </c>
      <c r="O1129" s="33">
        <v>82361.04372939204</v>
      </c>
      <c r="P1129" s="33">
        <v>30.98522030023069</v>
      </c>
      <c r="Q1129" s="33">
        <v>33.923158399287829</v>
      </c>
      <c r="R1129" s="33">
        <v>24.880736133348279</v>
      </c>
      <c r="S1129" s="37">
        <v>3.1436851127312301E-2</v>
      </c>
      <c r="T1129" s="37">
        <v>1.0314368511273122</v>
      </c>
      <c r="U1129" s="37"/>
      <c r="V1129" s="37"/>
      <c r="W1129" s="37"/>
    </row>
    <row r="1130" spans="1:23" x14ac:dyDescent="0.3">
      <c r="A1130" s="34">
        <v>43862</v>
      </c>
      <c r="B1130" s="33">
        <v>3277.3142105263164</v>
      </c>
      <c r="C1130" s="33">
        <v>59.133735724253413</v>
      </c>
      <c r="D1130" s="33">
        <v>124.04333333333332</v>
      </c>
      <c r="E1130" s="37"/>
      <c r="F1130" s="37"/>
      <c r="G1130" s="37"/>
      <c r="H1130" s="37"/>
      <c r="I1130" s="33">
        <v>258.678</v>
      </c>
      <c r="J1130" s="33">
        <v>1.5</v>
      </c>
      <c r="K1130" s="33">
        <v>3290.9338951392938</v>
      </c>
      <c r="L1130" s="33">
        <v>59.379480495372611</v>
      </c>
      <c r="M1130" s="33">
        <v>2046120.6417283029</v>
      </c>
      <c r="N1130" s="33">
        <v>124.55882588907185</v>
      </c>
      <c r="O1130" s="33">
        <v>77443.787350910687</v>
      </c>
      <c r="P1130" s="33">
        <v>30.729689264735736</v>
      </c>
      <c r="Q1130" s="33">
        <v>33.643652731592461</v>
      </c>
      <c r="R1130" s="33">
        <v>26.420720263292264</v>
      </c>
      <c r="S1130" s="37">
        <v>-2.7111412046109773E-4</v>
      </c>
      <c r="T1130" s="37">
        <v>0.9997288858795389</v>
      </c>
      <c r="U1130" s="37"/>
      <c r="V1130" s="37"/>
      <c r="W1130" s="37"/>
    </row>
    <row r="1131" spans="1:23" x14ac:dyDescent="0.3">
      <c r="A1131" s="34">
        <v>43891</v>
      </c>
      <c r="B1131" s="33">
        <v>2652.3936363636367</v>
      </c>
      <c r="C1131" s="33">
        <v>59.580603586380121</v>
      </c>
      <c r="D1131" s="33">
        <v>116.33</v>
      </c>
      <c r="E1131" s="37"/>
      <c r="F1131" s="37"/>
      <c r="G1131" s="37"/>
      <c r="H1131" s="37"/>
      <c r="I1131" s="33">
        <v>258.11500000000001</v>
      </c>
      <c r="J1131" s="33">
        <v>0.87</v>
      </c>
      <c r="K1131" s="33">
        <v>2669.2257490899933</v>
      </c>
      <c r="L1131" s="33">
        <v>59.958702606872883</v>
      </c>
      <c r="M1131" s="33">
        <v>1662683.4930703028</v>
      </c>
      <c r="N1131" s="33">
        <v>117.06823117602617</v>
      </c>
      <c r="O1131" s="33">
        <v>72922.800031311388</v>
      </c>
      <c r="P1131" s="33">
        <v>24.817168629099413</v>
      </c>
      <c r="Q1131" s="33">
        <v>27.181633677916516</v>
      </c>
      <c r="R1131" s="33">
        <v>22.800598610535861</v>
      </c>
      <c r="S1131" s="37">
        <v>-0.21156175740037095</v>
      </c>
      <c r="T1131" s="37">
        <v>0.78843824259962902</v>
      </c>
      <c r="U1131" s="37"/>
      <c r="V1131" s="37"/>
      <c r="W1131" s="37"/>
    </row>
    <row r="1132" spans="1:23" x14ac:dyDescent="0.3">
      <c r="A1132" s="34">
        <v>43922</v>
      </c>
      <c r="B1132" s="33">
        <v>2761.97523809524</v>
      </c>
      <c r="C1132" s="33">
        <v>59.613735724253416</v>
      </c>
      <c r="D1132" s="33">
        <v>110.08333333333331</v>
      </c>
      <c r="E1132" s="37"/>
      <c r="F1132" s="37"/>
      <c r="G1132" s="37"/>
      <c r="H1132" s="37"/>
      <c r="I1132" s="33">
        <v>256.38900000000001</v>
      </c>
      <c r="J1132" s="33">
        <v>0.66</v>
      </c>
      <c r="K1132" s="33">
        <v>2798.2142526432599</v>
      </c>
      <c r="L1132" s="33">
        <v>60.395908933620383</v>
      </c>
      <c r="M1132" s="33">
        <v>1746166.6263843619</v>
      </c>
      <c r="N1132" s="33">
        <v>111.52770237152657</v>
      </c>
      <c r="O1132" s="33">
        <v>69596.511994936081</v>
      </c>
      <c r="P1132" s="33">
        <v>25.927358825280177</v>
      </c>
      <c r="Q1132" s="33">
        <v>28.407962507549247</v>
      </c>
      <c r="R1132" s="33">
        <v>25.089858332432161</v>
      </c>
      <c r="S1132" s="37">
        <v>4.0483598428472364E-2</v>
      </c>
      <c r="T1132" s="37">
        <v>1.0404835984284724</v>
      </c>
      <c r="U1132" s="37"/>
      <c r="V1132" s="37"/>
      <c r="W1132" s="37"/>
    </row>
    <row r="1133" spans="1:23" x14ac:dyDescent="0.3">
      <c r="A1133" s="34">
        <v>43952</v>
      </c>
      <c r="B1133" s="33">
        <v>2919.6149999999998</v>
      </c>
      <c r="C1133" s="33">
        <v>59.646867862126712</v>
      </c>
      <c r="D1133" s="33">
        <v>103.10333333333332</v>
      </c>
      <c r="E1133" s="37"/>
      <c r="F1133" s="37"/>
      <c r="G1133" s="37"/>
      <c r="H1133" s="37"/>
      <c r="I1133" s="33">
        <v>256.39400000000001</v>
      </c>
      <c r="J1133" s="33">
        <v>0.67</v>
      </c>
      <c r="K1133" s="33">
        <v>2957.8646734907989</v>
      </c>
      <c r="L1133" s="33">
        <v>60.428297338436153</v>
      </c>
      <c r="M1133" s="33">
        <v>1848935.5236703174</v>
      </c>
      <c r="N1133" s="33">
        <v>104.45408294785888</v>
      </c>
      <c r="O1133" s="33">
        <v>65293.340255075396</v>
      </c>
      <c r="P1133" s="33">
        <v>27.329646394269453</v>
      </c>
      <c r="Q1133" s="33">
        <v>29.953170793076815</v>
      </c>
      <c r="R1133" s="33">
        <v>28.317367689373121</v>
      </c>
      <c r="S1133" s="37">
        <v>5.5505668533419719E-2</v>
      </c>
      <c r="T1133" s="37">
        <v>1.0555056685334196</v>
      </c>
      <c r="U1133" s="37"/>
      <c r="V1133" s="37"/>
      <c r="W1133" s="37"/>
    </row>
    <row r="1134" spans="1:23" x14ac:dyDescent="0.3">
      <c r="A1134" s="34">
        <v>43983</v>
      </c>
      <c r="B1134" s="33">
        <v>3104.6609090909087</v>
      </c>
      <c r="C1134" s="33">
        <v>59.68</v>
      </c>
      <c r="D1134" s="33">
        <v>96.490000000000009</v>
      </c>
      <c r="E1134" s="37"/>
      <c r="F1134" s="37"/>
      <c r="G1134" s="37"/>
      <c r="H1134" s="37"/>
      <c r="I1134" s="33">
        <v>257.79700000000003</v>
      </c>
      <c r="J1134" s="33">
        <v>0.73</v>
      </c>
      <c r="K1134" s="33">
        <v>3128.2171053933548</v>
      </c>
      <c r="L1134" s="33">
        <v>60.13281395826948</v>
      </c>
      <c r="M1134" s="33">
        <v>1958553.7246368108</v>
      </c>
      <c r="N1134" s="33">
        <v>97.222104873214192</v>
      </c>
      <c r="O1134" s="33">
        <v>60870.044885366347</v>
      </c>
      <c r="P1134" s="33">
        <v>28.84364384563542</v>
      </c>
      <c r="Q1134" s="33">
        <v>31.619674447987151</v>
      </c>
      <c r="R1134" s="33">
        <v>32.175986206766602</v>
      </c>
      <c r="S1134" s="37">
        <v>6.145274312732351E-2</v>
      </c>
      <c r="T1134" s="37">
        <v>1.0614527431273235</v>
      </c>
      <c r="U1134" s="37"/>
      <c r="V1134" s="37"/>
      <c r="W1134" s="3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2</vt:i4>
      </vt:variant>
      <vt:variant>
        <vt:lpstr>Named Ranges</vt:lpstr>
      </vt:variant>
      <vt:variant>
        <vt:i4>2</vt:i4>
      </vt:variant>
    </vt:vector>
  </HeadingPairs>
  <TitlesOfParts>
    <vt:vector size="8" baseType="lpstr">
      <vt:lpstr>Disclaimer</vt:lpstr>
      <vt:lpstr>Data</vt:lpstr>
      <vt:lpstr>Data 2</vt:lpstr>
      <vt:lpstr>Use This One</vt:lpstr>
      <vt:lpstr>Index Plot</vt:lpstr>
      <vt:lpstr>PE (CAPE) Plot</vt:lpstr>
      <vt:lpstr>Print_Area</vt:lpstr>
      <vt:lpstr>Print_Area_MI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RShiller</dc:creator>
  <cp:lastModifiedBy>Aric Light</cp:lastModifiedBy>
  <cp:lastPrinted>2001-01-03T03:07:37Z</cp:lastPrinted>
  <dcterms:created xsi:type="dcterms:W3CDTF">2000-07-15T18:21:09Z</dcterms:created>
  <dcterms:modified xsi:type="dcterms:W3CDTF">2020-10-24T20:41:43Z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0e244be3-aefb-42f5-ad8e-583ef560d873</vt:lpwstr>
  </property>
</Properties>
</file>